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ereshchakaAV\Desktop\Мои документы\ИП\Корректировка ДЭСК\корр 2021\"/>
    </mc:Choice>
  </mc:AlternateContent>
  <xr:revisionPtr revIDLastSave="0" documentId="13_ncr:1_{591AF1C3-BFF9-4AE0-AFC4-94ABF5622B13}" xr6:coauthVersionLast="43" xr6:coauthVersionMax="43" xr10:uidLastSave="{00000000-0000-0000-0000-000000000000}"/>
  <bookViews>
    <workbookView xWindow="-120" yWindow="-120" windowWidth="29040" windowHeight="15840" activeTab="5" xr2:uid="{00000000-000D-0000-FFFF-FFFF00000000}"/>
  </bookViews>
  <sheets>
    <sheet name="Ф1_2019" sheetId="11" r:id="rId1"/>
    <sheet name="Ф1_2020" sheetId="12" r:id="rId2"/>
    <sheet name="Ф1_2021" sheetId="13" r:id="rId3"/>
    <sheet name="Ф2" sheetId="8" r:id="rId4"/>
    <sheet name="Ф3" sheetId="9" r:id="rId5"/>
    <sheet name="Ф4" sheetId="10" r:id="rId6"/>
    <sheet name="Ф5 2020" sheetId="47" r:id="rId7"/>
    <sheet name="Ф5 2021" sheetId="46" r:id="rId8"/>
    <sheet name="6" sheetId="48" r:id="rId9"/>
    <sheet name="7" sheetId="49" r:id="rId10"/>
    <sheet name="Ф10" sheetId="17" r:id="rId11"/>
    <sheet name="Ф12" sheetId="18" r:id="rId12"/>
    <sheet name="Ф14" sheetId="19" state="hidden" r:id="rId13"/>
    <sheet name="Ф17" sheetId="20" r:id="rId14"/>
    <sheet name="Ф18" sheetId="21" r:id="rId15"/>
    <sheet name="Ф22" sheetId="22" r:id="rId16"/>
    <sheet name="Ф20" sheetId="50" r:id="rId17"/>
    <sheet name="Прил1" sheetId="23" state="hidden" r:id="rId18"/>
    <sheet name="1.1" sheetId="24" state="hidden" r:id="rId19"/>
    <sheet name="1.2" sheetId="25" state="hidden" r:id="rId20"/>
    <sheet name="1.3" sheetId="26" state="hidden" r:id="rId21"/>
    <sheet name="1.4" sheetId="27" state="hidden" r:id="rId22"/>
    <sheet name="1.5" sheetId="28" state="hidden" r:id="rId23"/>
    <sheet name="1.6" sheetId="29" state="hidden" r:id="rId24"/>
    <sheet name="1.7" sheetId="30" state="hidden" r:id="rId25"/>
    <sheet name="1.8" sheetId="31" state="hidden" r:id="rId26"/>
    <sheet name="1.9" sheetId="32" state="hidden" r:id="rId27"/>
    <sheet name="1.10" sheetId="33" state="hidden" r:id="rId28"/>
    <sheet name="1.11" sheetId="34" state="hidden" r:id="rId29"/>
    <sheet name="1.12" sheetId="35" state="hidden" r:id="rId30"/>
    <sheet name="1.13" sheetId="36" state="hidden" r:id="rId31"/>
    <sheet name="1.14" sheetId="37" state="hidden" r:id="rId32"/>
    <sheet name="1.15" sheetId="38" state="hidden" r:id="rId33"/>
    <sheet name="Прил2" sheetId="39" state="hidden" r:id="rId34"/>
    <sheet name="1.16" sheetId="40" state="hidden" r:id="rId35"/>
    <sheet name="1.17" sheetId="41" state="hidden" r:id="rId36"/>
    <sheet name="1.18" sheetId="42" state="hidden" r:id="rId37"/>
    <sheet name="1.19" sheetId="43" state="hidden" r:id="rId38"/>
  </sheets>
  <externalReferences>
    <externalReference r:id="rId39"/>
    <externalReference r:id="rId40"/>
    <externalReference r:id="rId41"/>
    <externalReference r:id="rId42"/>
    <externalReference r:id="rId43"/>
  </externalReferences>
  <definedNames>
    <definedName name="_xlnm._FilterDatabase" localSheetId="4" hidden="1">Ф3!$A$14:$BR$22</definedName>
    <definedName name="_xlnm.Print_Titles" localSheetId="33">Прил2!$19:$19</definedName>
    <definedName name="_xlnm.Print_Area" localSheetId="8">'6'!$A$1:$AY$79</definedName>
    <definedName name="_xlnm.Print_Area" localSheetId="9">'7'!$A$1:$CJ$78</definedName>
    <definedName name="_xlnm.Print_Area" localSheetId="11">Ф12!$A$1:$AE$51</definedName>
    <definedName name="_xlnm.Print_Area" localSheetId="16">Ф20!$A$1:$H$75</definedName>
    <definedName name="_xlnm.Print_Area" localSheetId="15">Ф22!$A$1:$F$225</definedName>
    <definedName name="_xlnm.Print_Area" localSheetId="4">Ф3!$A$1:$AK$77</definedName>
    <definedName name="_xlnm.Print_Area" localSheetId="5">Ф4!$A$1:$BX$79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50" l="1"/>
  <c r="H20" i="50"/>
  <c r="H19" i="50"/>
  <c r="H18" i="50"/>
  <c r="BR58" i="10"/>
  <c r="AH60" i="9" l="1"/>
  <c r="AH59" i="9"/>
  <c r="AH58" i="9"/>
  <c r="AH52" i="9"/>
  <c r="AH53" i="9"/>
  <c r="AH54" i="9"/>
  <c r="AH55" i="9"/>
  <c r="AH51" i="9"/>
  <c r="AH39" i="9" s="1"/>
  <c r="AH34" i="9" s="1"/>
  <c r="AJ56" i="9"/>
  <c r="AJ60" i="9"/>
  <c r="Z42" i="46" l="1"/>
  <c r="AY60" i="48"/>
  <c r="AY19" i="48" s="1"/>
  <c r="AY17" i="48" s="1"/>
  <c r="AY61" i="48"/>
  <c r="AY62" i="48"/>
  <c r="AT19" i="48"/>
  <c r="AT17" i="48"/>
  <c r="AF19" i="48"/>
  <c r="AF17" i="48" s="1"/>
  <c r="H40" i="50" l="1"/>
  <c r="CE55" i="49"/>
  <c r="AW53" i="48"/>
  <c r="AW54" i="48"/>
  <c r="AW55" i="48"/>
  <c r="AW56" i="48"/>
  <c r="AW57" i="48"/>
  <c r="AQ41" i="48"/>
  <c r="AC42" i="46"/>
  <c r="AZ41" i="10"/>
  <c r="AW41" i="48" l="1"/>
  <c r="AW40" i="48" s="1"/>
  <c r="CH56" i="49"/>
  <c r="CH40" i="49" s="1"/>
  <c r="CH39" i="49" s="1"/>
  <c r="BX40" i="49"/>
  <c r="BU77" i="10"/>
  <c r="CI59" i="49"/>
  <c r="CI35" i="49" s="1"/>
  <c r="CI18" i="49" s="1"/>
  <c r="CI16" i="49" s="1"/>
  <c r="CI60" i="49"/>
  <c r="CI61" i="49"/>
  <c r="CE42" i="49"/>
  <c r="CE43" i="49"/>
  <c r="CE44" i="49"/>
  <c r="CE45" i="49"/>
  <c r="CE46" i="49"/>
  <c r="CE47" i="49"/>
  <c r="CE48" i="49"/>
  <c r="CE49" i="49"/>
  <c r="CE50" i="49"/>
  <c r="CE51" i="49"/>
  <c r="CE52" i="49"/>
  <c r="CE53" i="49"/>
  <c r="CE54" i="49"/>
  <c r="CE56" i="49"/>
  <c r="CE41" i="49"/>
  <c r="BW60" i="10"/>
  <c r="BW36" i="10" s="1"/>
  <c r="BW19" i="10" s="1"/>
  <c r="BW17" i="10" s="1"/>
  <c r="BW61" i="10"/>
  <c r="BW62" i="10"/>
  <c r="BR62" i="10"/>
  <c r="BR61" i="10"/>
  <c r="BR60" i="10"/>
  <c r="BU58" i="10"/>
  <c r="BQ41" i="10"/>
  <c r="BR43" i="10"/>
  <c r="BU43" i="10"/>
  <c r="BR44" i="10"/>
  <c r="BU44" i="10"/>
  <c r="BR45" i="10"/>
  <c r="BU45" i="10"/>
  <c r="BR46" i="10"/>
  <c r="BU46" i="10"/>
  <c r="BR47" i="10"/>
  <c r="BU47" i="10"/>
  <c r="BR48" i="10"/>
  <c r="BU48" i="10"/>
  <c r="BR49" i="10"/>
  <c r="BU49" i="10"/>
  <c r="BR50" i="10"/>
  <c r="BU50" i="10"/>
  <c r="BR51" i="10"/>
  <c r="BU51" i="10"/>
  <c r="BR52" i="10"/>
  <c r="BU52" i="10"/>
  <c r="BR53" i="10"/>
  <c r="BU53" i="10"/>
  <c r="BR54" i="10"/>
  <c r="BU54" i="10"/>
  <c r="BR55" i="10"/>
  <c r="BU55" i="10"/>
  <c r="BR56" i="10"/>
  <c r="BU56" i="10"/>
  <c r="BU42" i="10"/>
  <c r="BR42" i="10"/>
  <c r="AE19" i="9"/>
  <c r="AI19" i="9"/>
  <c r="AJ19" i="9"/>
  <c r="AJ59" i="9"/>
  <c r="AJ58" i="9" s="1"/>
  <c r="AJ52" i="9"/>
  <c r="AJ53" i="9"/>
  <c r="AJ54" i="9"/>
  <c r="AJ47" i="9"/>
  <c r="AJ48" i="9"/>
  <c r="AJ49" i="9"/>
  <c r="AJ50" i="9"/>
  <c r="AJ51" i="9"/>
  <c r="AJ41" i="9"/>
  <c r="AJ42" i="9"/>
  <c r="AJ43" i="9"/>
  <c r="AJ44" i="9"/>
  <c r="AJ45" i="9"/>
  <c r="AJ46" i="9"/>
  <c r="AJ40" i="9"/>
  <c r="CE40" i="49" l="1"/>
  <c r="CE39" i="49"/>
  <c r="CE35" i="49" s="1"/>
  <c r="AG48" i="46" l="1"/>
  <c r="CA40" i="49" l="1"/>
  <c r="CA39" i="49" s="1"/>
  <c r="CA35" i="49" s="1"/>
  <c r="AY16" i="49"/>
  <c r="AG39" i="9"/>
  <c r="AE17" i="9"/>
  <c r="AE15" i="9" s="1"/>
  <c r="AI75" i="9"/>
  <c r="AF15" i="9"/>
  <c r="AF29" i="9"/>
  <c r="AF17" i="9"/>
  <c r="BV34" i="8"/>
  <c r="BV17" i="8" s="1"/>
  <c r="BV15" i="8" s="1"/>
  <c r="BV39" i="8"/>
  <c r="BV38" i="8"/>
  <c r="BU45" i="8"/>
  <c r="BR41" i="8"/>
  <c r="BU41" i="8" s="1"/>
  <c r="BR42" i="8"/>
  <c r="BU42" i="8" s="1"/>
  <c r="BR43" i="8"/>
  <c r="BU43" i="8" s="1"/>
  <c r="BR44" i="8"/>
  <c r="BU44" i="8" s="1"/>
  <c r="BR45" i="8"/>
  <c r="BR46" i="8"/>
  <c r="BU46" i="8" s="1"/>
  <c r="BR47" i="8"/>
  <c r="BU47" i="8" s="1"/>
  <c r="BR48" i="8"/>
  <c r="BU48" i="8" s="1"/>
  <c r="BR49" i="8"/>
  <c r="BU49" i="8" s="1"/>
  <c r="BR50" i="8"/>
  <c r="BU50" i="8" s="1"/>
  <c r="BR51" i="8"/>
  <c r="BU51" i="8" s="1"/>
  <c r="BR52" i="8"/>
  <c r="BU52" i="8" s="1"/>
  <c r="BR53" i="8"/>
  <c r="BU53" i="8" s="1"/>
  <c r="BR54" i="8"/>
  <c r="BU54" i="8" s="1"/>
  <c r="BR55" i="8"/>
  <c r="BU55" i="8" s="1"/>
  <c r="BR40" i="8"/>
  <c r="AI74" i="9" l="1"/>
  <c r="AJ75" i="9"/>
  <c r="AJ74" i="9" s="1"/>
  <c r="BU40" i="8"/>
  <c r="BM75" i="8"/>
  <c r="BM74" i="8"/>
  <c r="BM19" i="8" s="1"/>
  <c r="BU75" i="8"/>
  <c r="BU74" i="8"/>
  <c r="BK56" i="8"/>
  <c r="BQ40" i="49" l="1"/>
  <c r="H38" i="50" l="1"/>
  <c r="H37" i="50" s="1"/>
  <c r="H17" i="50" s="1"/>
  <c r="G38" i="50"/>
  <c r="F38" i="50"/>
  <c r="D38" i="50"/>
  <c r="G37" i="50"/>
  <c r="F37" i="50"/>
  <c r="D37" i="50"/>
  <c r="G20" i="50"/>
  <c r="G19" i="50" s="1"/>
  <c r="G18" i="50" s="1"/>
  <c r="G17" i="50" s="1"/>
  <c r="F20" i="50"/>
  <c r="F19" i="50" s="1"/>
  <c r="F18" i="50" s="1"/>
  <c r="F17" i="50" s="1"/>
  <c r="E20" i="50"/>
  <c r="E19" i="50" s="1"/>
  <c r="E18" i="50" s="1"/>
  <c r="E17" i="50" s="1"/>
  <c r="D20" i="50"/>
  <c r="D19" i="50" s="1"/>
  <c r="D18" i="50" s="1"/>
  <c r="D17" i="50" s="1"/>
  <c r="CE18" i="49" l="1"/>
  <c r="CE16" i="49" s="1"/>
  <c r="BX39" i="49"/>
  <c r="BQ39" i="49"/>
  <c r="BQ35" i="49" s="1"/>
  <c r="BQ18" i="49" s="1"/>
  <c r="BJ40" i="49"/>
  <c r="BJ39" i="49" s="1"/>
  <c r="BJ35" i="49" s="1"/>
  <c r="BJ18" i="49" s="1"/>
  <c r="BJ16" i="49" s="1"/>
  <c r="M40" i="49"/>
  <c r="M39" i="49" s="1"/>
  <c r="M35" i="49" s="1"/>
  <c r="M18" i="49" s="1"/>
  <c r="M16" i="49" s="1"/>
  <c r="BF16" i="49"/>
  <c r="AF76" i="48"/>
  <c r="AY41" i="48"/>
  <c r="AX41" i="48"/>
  <c r="AW36" i="48"/>
  <c r="AW19" i="48" s="1"/>
  <c r="AW17" i="48" s="1"/>
  <c r="AV41" i="48"/>
  <c r="AU41" i="48"/>
  <c r="AT41" i="48"/>
  <c r="AS41" i="48"/>
  <c r="AR41" i="48"/>
  <c r="AQ40" i="48"/>
  <c r="AQ36" i="48" s="1"/>
  <c r="AQ19" i="48" s="1"/>
  <c r="AQ17" i="48" s="1"/>
  <c r="AX36" i="48"/>
  <c r="AV36" i="48"/>
  <c r="AU36" i="48"/>
  <c r="AT36" i="48"/>
  <c r="AL19" i="48"/>
  <c r="AH19" i="48"/>
  <c r="AH17" i="48"/>
  <c r="AK64" i="47"/>
  <c r="AG64" i="47"/>
  <c r="AK63" i="47"/>
  <c r="Z63" i="47"/>
  <c r="AG63" i="47" s="1"/>
  <c r="AL49" i="47"/>
  <c r="AG49" i="47"/>
  <c r="AL48" i="47"/>
  <c r="AE48" i="47"/>
  <c r="AE37" i="47" s="1"/>
  <c r="AE20" i="47" s="1"/>
  <c r="Z48" i="47"/>
  <c r="AG48" i="47" s="1"/>
  <c r="AJ45" i="47"/>
  <c r="AJ44" i="47"/>
  <c r="AJ43" i="47"/>
  <c r="AC42" i="47"/>
  <c r="AJ42" i="47" s="1"/>
  <c r="Z42" i="47"/>
  <c r="Z37" i="47" s="1"/>
  <c r="AK22" i="47"/>
  <c r="AK18" i="47" s="1"/>
  <c r="AG22" i="47"/>
  <c r="AD20" i="47"/>
  <c r="AB20" i="47"/>
  <c r="AB18" i="47" s="1"/>
  <c r="AA20" i="47"/>
  <c r="AA18" i="47" s="1"/>
  <c r="AI18" i="47"/>
  <c r="AH18" i="47"/>
  <c r="AD18" i="47"/>
  <c r="AL51" i="46"/>
  <c r="AK51" i="46"/>
  <c r="AJ51" i="46"/>
  <c r="AI51" i="46"/>
  <c r="AH51" i="46"/>
  <c r="AG51" i="46"/>
  <c r="AK50" i="46"/>
  <c r="AJ50" i="46"/>
  <c r="AI50" i="46"/>
  <c r="AH50" i="46"/>
  <c r="AG50" i="46"/>
  <c r="AE50" i="46"/>
  <c r="AL50" i="46" s="1"/>
  <c r="AJ48" i="46"/>
  <c r="AJ47" i="46"/>
  <c r="AG47" i="46"/>
  <c r="AJ46" i="46"/>
  <c r="AG46" i="46"/>
  <c r="AJ45" i="46"/>
  <c r="AG45" i="46"/>
  <c r="AJ44" i="46"/>
  <c r="AG44" i="46"/>
  <c r="AJ43" i="46"/>
  <c r="AG43" i="46"/>
  <c r="AB42" i="46"/>
  <c r="AA42" i="46"/>
  <c r="Z41" i="46"/>
  <c r="Z37" i="46" s="1"/>
  <c r="Z20" i="46" s="1"/>
  <c r="Z18" i="46" s="1"/>
  <c r="Q42" i="46"/>
  <c r="Q41" i="46" s="1"/>
  <c r="Q37" i="46" s="1"/>
  <c r="Q20" i="46" s="1"/>
  <c r="Q18" i="46" s="1"/>
  <c r="P42" i="46"/>
  <c r="AK42" i="46" s="1"/>
  <c r="AK41" i="46" s="1"/>
  <c r="O42" i="46"/>
  <c r="O41" i="46" s="1"/>
  <c r="O37" i="46" s="1"/>
  <c r="O20" i="46" s="1"/>
  <c r="O18" i="46" s="1"/>
  <c r="N42" i="46"/>
  <c r="N41" i="46" s="1"/>
  <c r="N37" i="46" s="1"/>
  <c r="N20" i="46" s="1"/>
  <c r="N18" i="46" s="1"/>
  <c r="M42" i="46"/>
  <c r="M41" i="46" s="1"/>
  <c r="M37" i="46" s="1"/>
  <c r="M20" i="46" s="1"/>
  <c r="M18" i="46" s="1"/>
  <c r="L42" i="46"/>
  <c r="L41" i="46" s="1"/>
  <c r="L37" i="46" s="1"/>
  <c r="L20" i="46" s="1"/>
  <c r="L18" i="46" s="1"/>
  <c r="AC41" i="46"/>
  <c r="AC37" i="46" s="1"/>
  <c r="AD37" i="46"/>
  <c r="AD20" i="46" s="1"/>
  <c r="AD18" i="46" s="1"/>
  <c r="AB37" i="46"/>
  <c r="AB20" i="46" s="1"/>
  <c r="AB18" i="46" s="1"/>
  <c r="AA37" i="46"/>
  <c r="AA20" i="46" s="1"/>
  <c r="AA18" i="46" s="1"/>
  <c r="AF20" i="46"/>
  <c r="AF18" i="46" s="1"/>
  <c r="AJ42" i="46" l="1"/>
  <c r="AG42" i="46"/>
  <c r="AG41" i="46" s="1"/>
  <c r="AG37" i="46" s="1"/>
  <c r="AG20" i="46" s="1"/>
  <c r="AG18" i="46" s="1"/>
  <c r="BX35" i="49"/>
  <c r="BX18" i="49" s="1"/>
  <c r="BX16" i="49" s="1"/>
  <c r="CK39" i="49"/>
  <c r="AH37" i="46"/>
  <c r="AH20" i="46" s="1"/>
  <c r="AH18" i="46" s="1"/>
  <c r="AI37" i="46"/>
  <c r="AI20" i="46" s="1"/>
  <c r="AI18" i="46" s="1"/>
  <c r="AH42" i="46"/>
  <c r="AH41" i="46" s="1"/>
  <c r="AJ41" i="46"/>
  <c r="AJ37" i="46" s="1"/>
  <c r="AK37" i="46"/>
  <c r="AK20" i="46" s="1"/>
  <c r="AK18" i="46" s="1"/>
  <c r="AI42" i="46"/>
  <c r="AI41" i="46" s="1"/>
  <c r="AC41" i="47"/>
  <c r="AC37" i="47" s="1"/>
  <c r="AJ37" i="47" s="1"/>
  <c r="CE17" i="49"/>
  <c r="BQ16" i="49"/>
  <c r="AE18" i="47"/>
  <c r="AL18" i="47" s="1"/>
  <c r="AL20" i="47"/>
  <c r="AC20" i="47"/>
  <c r="Z20" i="47"/>
  <c r="AG37" i="47"/>
  <c r="AG42" i="47"/>
  <c r="AL37" i="47"/>
  <c r="AJ41" i="47"/>
  <c r="AC20" i="46"/>
  <c r="AC18" i="46" s="1"/>
  <c r="AJ20" i="46"/>
  <c r="AJ18" i="46" s="1"/>
  <c r="AE42" i="46"/>
  <c r="P41" i="46"/>
  <c r="P37" i="46" s="1"/>
  <c r="P20" i="46" s="1"/>
  <c r="P18" i="46" s="1"/>
  <c r="BQ77" i="10"/>
  <c r="BS77" i="10"/>
  <c r="BT77" i="10"/>
  <c r="BL77" i="10"/>
  <c r="BL76" i="10" s="1"/>
  <c r="BL21" i="10" s="1"/>
  <c r="BM77" i="10"/>
  <c r="BM76" i="10" s="1"/>
  <c r="BM21" i="10" s="1"/>
  <c r="BN77" i="10"/>
  <c r="BN76" i="10" s="1"/>
  <c r="BN21" i="10" s="1"/>
  <c r="BO77" i="10"/>
  <c r="BP77" i="10"/>
  <c r="BP76" i="10" s="1"/>
  <c r="BP21" i="10" s="1"/>
  <c r="BK77" i="10"/>
  <c r="BS41" i="10"/>
  <c r="BS40" i="10" s="1"/>
  <c r="BS36" i="10" s="1"/>
  <c r="BT41" i="10"/>
  <c r="BT40" i="10" s="1"/>
  <c r="BT36" i="10" s="1"/>
  <c r="BV41" i="10"/>
  <c r="BV40" i="10" s="1"/>
  <c r="BV36" i="10" s="1"/>
  <c r="BW41" i="10"/>
  <c r="BW40" i="10" s="1"/>
  <c r="BQ40" i="10"/>
  <c r="BQ36" i="10" s="1"/>
  <c r="AX40" i="10"/>
  <c r="AX36" i="10" s="1"/>
  <c r="AX19" i="10" s="1"/>
  <c r="AX17" i="10" s="1"/>
  <c r="AY40" i="10"/>
  <c r="AY36" i="10" s="1"/>
  <c r="AY19" i="10" s="1"/>
  <c r="AY17" i="10" s="1"/>
  <c r="AZ40" i="10"/>
  <c r="AZ36" i="10" s="1"/>
  <c r="AZ19" i="10" s="1"/>
  <c r="AZ17" i="10" s="1"/>
  <c r="AX41" i="10"/>
  <c r="AY41" i="10"/>
  <c r="BA41" i="10"/>
  <c r="BA40" i="10" s="1"/>
  <c r="BA36" i="10" s="1"/>
  <c r="BA19" i="10" s="1"/>
  <c r="BA17" i="10" s="1"/>
  <c r="BB41" i="10"/>
  <c r="BB40" i="10" s="1"/>
  <c r="BB36" i="10" s="1"/>
  <c r="BB19" i="10" s="1"/>
  <c r="BB17" i="10" s="1"/>
  <c r="AW41" i="10"/>
  <c r="AW40" i="10" s="1"/>
  <c r="AW36" i="10" s="1"/>
  <c r="AW19" i="10" s="1"/>
  <c r="AW17" i="10" s="1"/>
  <c r="BK76" i="10" l="1"/>
  <c r="BR77" i="10"/>
  <c r="BO76" i="10"/>
  <c r="BV77" i="10"/>
  <c r="AC18" i="47"/>
  <c r="AJ18" i="47" s="1"/>
  <c r="AJ20" i="47"/>
  <c r="Z18" i="47"/>
  <c r="AG18" i="47" s="1"/>
  <c r="AG20" i="47"/>
  <c r="AL42" i="46"/>
  <c r="AL41" i="46" s="1"/>
  <c r="AE41" i="46"/>
  <c r="AE37" i="46" s="1"/>
  <c r="BE40" i="10"/>
  <c r="BE36" i="10" s="1"/>
  <c r="BE19" i="10" s="1"/>
  <c r="BS19" i="10" s="1"/>
  <c r="BE41" i="10"/>
  <c r="BF41" i="10"/>
  <c r="BF40" i="10" s="1"/>
  <c r="BF36" i="10" s="1"/>
  <c r="BF19" i="10" s="1"/>
  <c r="BT19" i="10" s="1"/>
  <c r="BG41" i="10"/>
  <c r="BG40" i="10" s="1"/>
  <c r="BG36" i="10" s="1"/>
  <c r="BG19" i="10" s="1"/>
  <c r="BH41" i="10"/>
  <c r="BH40" i="10" s="1"/>
  <c r="BH36" i="10" s="1"/>
  <c r="BH19" i="10" s="1"/>
  <c r="BI41" i="10"/>
  <c r="BI40" i="10" s="1"/>
  <c r="BI36" i="10" s="1"/>
  <c r="BI19" i="10" s="1"/>
  <c r="BD41" i="10"/>
  <c r="BD40" i="10" s="1"/>
  <c r="BD36" i="10" s="1"/>
  <c r="BD19" i="10" s="1"/>
  <c r="AM17" i="10"/>
  <c r="AI21" i="10"/>
  <c r="AI17" i="10" s="1"/>
  <c r="E41" i="10"/>
  <c r="D21" i="10"/>
  <c r="D41" i="10"/>
  <c r="BU56" i="8"/>
  <c r="BU39" i="8" s="1"/>
  <c r="T39" i="8"/>
  <c r="T38" i="8" s="1"/>
  <c r="T74" i="8"/>
  <c r="T19" i="8" s="1"/>
  <c r="U39" i="8"/>
  <c r="U38" i="8" s="1"/>
  <c r="U17" i="8" s="1"/>
  <c r="U15" i="8" s="1"/>
  <c r="L39" i="8"/>
  <c r="L38" i="8" s="1"/>
  <c r="L34" i="8" s="1"/>
  <c r="L17" i="8" s="1"/>
  <c r="L15" i="8" s="1"/>
  <c r="K39" i="8"/>
  <c r="K38" i="8" s="1"/>
  <c r="K34" i="8" s="1"/>
  <c r="K17" i="8" s="1"/>
  <c r="K15" i="8" s="1"/>
  <c r="I19" i="8"/>
  <c r="H39" i="8"/>
  <c r="H19" i="8"/>
  <c r="AG38" i="9"/>
  <c r="AG34" i="9" s="1"/>
  <c r="AG17" i="9" s="1"/>
  <c r="AG15" i="9" s="1"/>
  <c r="K39" i="9"/>
  <c r="BL57" i="10"/>
  <c r="BL41" i="10" s="1"/>
  <c r="BL40" i="10" s="1"/>
  <c r="BL36" i="10" s="1"/>
  <c r="BL19" i="10" s="1"/>
  <c r="BM57" i="10"/>
  <c r="BM41" i="10" s="1"/>
  <c r="BM40" i="10" s="1"/>
  <c r="BM36" i="10" s="1"/>
  <c r="BM19" i="10" s="1"/>
  <c r="BN57" i="10"/>
  <c r="BN41" i="10" s="1"/>
  <c r="BO57" i="10"/>
  <c r="BP57" i="10"/>
  <c r="BP41" i="10" s="1"/>
  <c r="BP40" i="10" s="1"/>
  <c r="BP36" i="10" s="1"/>
  <c r="BP19" i="10" s="1"/>
  <c r="BP17" i="10" s="1"/>
  <c r="BK57" i="10"/>
  <c r="BK41" i="10" l="1"/>
  <c r="BK40" i="10" s="1"/>
  <c r="BK36" i="10" s="1"/>
  <c r="BK19" i="10" s="1"/>
  <c r="BR57" i="10"/>
  <c r="BR41" i="10" s="1"/>
  <c r="BR40" i="10" s="1"/>
  <c r="BR36" i="10" s="1"/>
  <c r="BO21" i="10"/>
  <c r="BV21" i="10" s="1"/>
  <c r="BV19" i="10" s="1"/>
  <c r="BV17" i="10" s="1"/>
  <c r="BV76" i="10"/>
  <c r="BK21" i="10"/>
  <c r="BR21" i="10" s="1"/>
  <c r="BR19" i="10" s="1"/>
  <c r="BR17" i="10" s="1"/>
  <c r="BR76" i="10"/>
  <c r="BU57" i="10"/>
  <c r="BN40" i="10"/>
  <c r="BN36" i="10" s="1"/>
  <c r="BN19" i="10" s="1"/>
  <c r="BN17" i="10" s="1"/>
  <c r="BO41" i="10"/>
  <c r="BO40" i="10" s="1"/>
  <c r="BO36" i="10" s="1"/>
  <c r="BO19" i="10" s="1"/>
  <c r="BO17" i="10" s="1"/>
  <c r="BD17" i="10"/>
  <c r="BI17" i="10"/>
  <c r="BF17" i="10"/>
  <c r="BT17" i="10" s="1"/>
  <c r="BH17" i="10"/>
  <c r="BG17" i="10"/>
  <c r="BE17" i="10"/>
  <c r="BS17" i="10" s="1"/>
  <c r="T34" i="8"/>
  <c r="T17" i="8" s="1"/>
  <c r="AL37" i="46"/>
  <c r="AL20" i="46" s="1"/>
  <c r="AL18" i="46" s="1"/>
  <c r="AE20" i="46"/>
  <c r="AE18" i="46" s="1"/>
  <c r="BU41" i="10" l="1"/>
  <c r="BU40" i="10" s="1"/>
  <c r="BU36" i="10" s="1"/>
  <c r="BU19" i="10" s="1"/>
  <c r="BU17" i="10" s="1"/>
  <c r="BK17" i="10"/>
  <c r="T15" i="8"/>
  <c r="D40" i="10"/>
  <c r="D36" i="10" s="1"/>
  <c r="D19" i="10" s="1"/>
  <c r="D17" i="10" s="1"/>
  <c r="P39" i="9" l="1"/>
  <c r="P34" i="9" s="1"/>
  <c r="P17" i="9" s="1"/>
  <c r="P15" i="9" s="1"/>
  <c r="Q39" i="9"/>
  <c r="Q34" i="9" s="1"/>
  <c r="Q17" i="9" s="1"/>
  <c r="Q15" i="9" s="1"/>
  <c r="R39" i="9"/>
  <c r="R34" i="9" s="1"/>
  <c r="R17" i="9" s="1"/>
  <c r="R15" i="9" s="1"/>
  <c r="S39" i="9"/>
  <c r="S38" i="9" s="1"/>
  <c r="T39" i="9"/>
  <c r="T38" i="9" s="1"/>
  <c r="L39" i="9"/>
  <c r="L38" i="9" s="1"/>
  <c r="L34" i="9" s="1"/>
  <c r="L17" i="9" s="1"/>
  <c r="L15" i="9" s="1"/>
  <c r="M39" i="9"/>
  <c r="M38" i="9" s="1"/>
  <c r="M34" i="9" s="1"/>
  <c r="M17" i="9" s="1"/>
  <c r="M15" i="9" s="1"/>
  <c r="N39" i="9"/>
  <c r="N38" i="9" s="1"/>
  <c r="N34" i="9" s="1"/>
  <c r="N17" i="9" s="1"/>
  <c r="N15" i="9" s="1"/>
  <c r="O39" i="9"/>
  <c r="O38" i="9" s="1"/>
  <c r="O34" i="9" s="1"/>
  <c r="O17" i="9" s="1"/>
  <c r="O15" i="9" s="1"/>
  <c r="K38" i="9"/>
  <c r="K34" i="9" s="1"/>
  <c r="K17" i="9" s="1"/>
  <c r="Q38" i="9" l="1"/>
  <c r="R38" i="9"/>
  <c r="P38" i="9"/>
  <c r="T34" i="9"/>
  <c r="T17" i="9" s="1"/>
  <c r="T15" i="9" s="1"/>
  <c r="S34" i="9"/>
  <c r="S17" i="9" s="1"/>
  <c r="S15" i="9" s="1"/>
  <c r="K74" i="9"/>
  <c r="K19" i="9" s="1"/>
  <c r="K15" i="9" s="1"/>
  <c r="BM39" i="8" l="1"/>
  <c r="AI55" i="9" l="1"/>
  <c r="AI39" i="9" l="1"/>
  <c r="AI34" i="9" s="1"/>
  <c r="AI17" i="9" s="1"/>
  <c r="AJ55" i="9"/>
  <c r="AJ39" i="9" s="1"/>
  <c r="AI38" i="9"/>
  <c r="AI15" i="9"/>
  <c r="BM38" i="8"/>
  <c r="BM34" i="8" s="1"/>
  <c r="BM17" i="8" s="1"/>
  <c r="BN34" i="8"/>
  <c r="BN17" i="8" s="1"/>
  <c r="BN15" i="8" s="1"/>
  <c r="BO34" i="8"/>
  <c r="BO17" i="8" s="1"/>
  <c r="BO15" i="8" s="1"/>
  <c r="BQ34" i="8"/>
  <c r="BN39" i="8"/>
  <c r="BO39" i="8"/>
  <c r="BP39" i="8"/>
  <c r="BP38" i="8" s="1"/>
  <c r="BP34" i="8" s="1"/>
  <c r="BP17" i="8" s="1"/>
  <c r="BP15" i="8" s="1"/>
  <c r="BQ39" i="8"/>
  <c r="BN19" i="8"/>
  <c r="BO19" i="8"/>
  <c r="BP19" i="8"/>
  <c r="BQ19" i="8"/>
  <c r="BR75" i="8"/>
  <c r="BS38" i="8"/>
  <c r="BT38" i="8"/>
  <c r="BC39" i="8"/>
  <c r="BC38" i="8" s="1"/>
  <c r="AS75" i="8"/>
  <c r="AS74" i="8" s="1"/>
  <c r="AW74" i="8"/>
  <c r="AS19" i="8"/>
  <c r="S39" i="8"/>
  <c r="S38" i="8" s="1"/>
  <c r="S34" i="8" s="1"/>
  <c r="S17" i="8" s="1"/>
  <c r="S15" i="8" s="1"/>
  <c r="BG38" i="8"/>
  <c r="BG34" i="8" s="1"/>
  <c r="BG17" i="8" s="1"/>
  <c r="BG15" i="8" s="1"/>
  <c r="BD39" i="8"/>
  <c r="BD38" i="8" s="1"/>
  <c r="BD34" i="8" s="1"/>
  <c r="BD17" i="8" s="1"/>
  <c r="BD15" i="8" s="1"/>
  <c r="BE39" i="8"/>
  <c r="BE38" i="8" s="1"/>
  <c r="BE34" i="8" s="1"/>
  <c r="BE17" i="8" s="1"/>
  <c r="BE15" i="8" s="1"/>
  <c r="BF39" i="8"/>
  <c r="BF38" i="8" s="1"/>
  <c r="BF34" i="8" s="1"/>
  <c r="BF17" i="8" s="1"/>
  <c r="BF15" i="8" s="1"/>
  <c r="BK39" i="8"/>
  <c r="J41" i="13"/>
  <c r="K41" i="13"/>
  <c r="K40" i="13" s="1"/>
  <c r="AJ38" i="9" l="1"/>
  <c r="AJ34" i="9"/>
  <c r="AJ17" i="9" s="1"/>
  <c r="BC34" i="8"/>
  <c r="BC17" i="8" s="1"/>
  <c r="BC15" i="8" s="1"/>
  <c r="BH39" i="8"/>
  <c r="BK38" i="8"/>
  <c r="BH56" i="8"/>
  <c r="BR74" i="8" l="1"/>
  <c r="BR56" i="8"/>
  <c r="BR39" i="8" s="1"/>
  <c r="BR19" i="8" l="1"/>
  <c r="BU19" i="8" s="1"/>
  <c r="BM15" i="8"/>
  <c r="BU38" i="8"/>
  <c r="BU34" i="8" s="1"/>
  <c r="BU17" i="8" s="1"/>
  <c r="BU15" i="8" s="1"/>
  <c r="BB17" i="8" l="1"/>
  <c r="BV74" i="8" l="1"/>
  <c r="AX17" i="8"/>
  <c r="BB15" i="8"/>
  <c r="AY17" i="8"/>
  <c r="AY15" i="8" s="1"/>
  <c r="AZ17" i="8"/>
  <c r="AZ15" i="8" s="1"/>
  <c r="BA17" i="8"/>
  <c r="BA15" i="8" s="1"/>
  <c r="K30" i="12"/>
  <c r="K19" i="12" s="1"/>
  <c r="K17" i="12" s="1"/>
  <c r="K36" i="13"/>
  <c r="K19" i="13" s="1"/>
  <c r="K17" i="13" s="1"/>
  <c r="AS36" i="10" l="1"/>
  <c r="AS17" i="10" s="1"/>
  <c r="H39" i="9"/>
  <c r="BS17" i="8"/>
  <c r="BS15" i="8" s="1"/>
  <c r="BT17" i="8"/>
  <c r="BT15" i="8" s="1"/>
  <c r="BS34" i="8"/>
  <c r="BT34" i="8"/>
  <c r="BH38" i="8"/>
  <c r="BI38" i="8"/>
  <c r="BI34" i="8" s="1"/>
  <c r="BI17" i="8" s="1"/>
  <c r="BI15" i="8" s="1"/>
  <c r="BJ38" i="8"/>
  <c r="BJ34" i="8" s="1"/>
  <c r="BJ17" i="8" s="1"/>
  <c r="BJ15" i="8" s="1"/>
  <c r="BK34" i="8"/>
  <c r="BB34" i="8"/>
  <c r="AX34" i="8"/>
  <c r="AX15" i="8" s="1"/>
  <c r="AH17" i="9" l="1"/>
  <c r="AH15" i="9" s="1"/>
  <c r="BK17" i="8"/>
  <c r="BK15" i="8" s="1"/>
  <c r="BH34" i="8"/>
  <c r="BH17" i="8" s="1"/>
  <c r="BH15" i="8" s="1"/>
  <c r="BV19" i="8"/>
  <c r="BL34" i="8"/>
  <c r="BL17" i="8" s="1"/>
  <c r="BL15" i="8" s="1"/>
  <c r="BL38" i="8"/>
  <c r="AJ15" i="9" l="1"/>
  <c r="E40" i="10"/>
  <c r="E36" i="10" s="1"/>
  <c r="E19" i="10" s="1"/>
  <c r="E17" i="10" s="1"/>
  <c r="I59" i="8"/>
  <c r="H59" i="8"/>
  <c r="H58" i="8" s="1"/>
  <c r="H38" i="8"/>
  <c r="I58" i="8"/>
  <c r="I60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H60" i="8"/>
  <c r="J40" i="13"/>
  <c r="J36" i="13" s="1"/>
  <c r="J46" i="12"/>
  <c r="J41" i="12"/>
  <c r="J40" i="12" s="1"/>
  <c r="J36" i="12" s="1"/>
  <c r="J19" i="12" s="1"/>
  <c r="J17" i="12" s="1"/>
  <c r="J36" i="11"/>
  <c r="J40" i="11"/>
  <c r="J41" i="11"/>
  <c r="I39" i="8" l="1"/>
  <c r="I38" i="8" s="1"/>
  <c r="I34" i="8" s="1"/>
  <c r="J19" i="13"/>
  <c r="J17" i="13" s="1"/>
  <c r="H34" i="8"/>
  <c r="H17" i="8" s="1"/>
  <c r="H15" i="8" s="1"/>
  <c r="I17" i="8" l="1"/>
  <c r="I15" i="8" s="1"/>
  <c r="A24" i="39"/>
  <c r="A25" i="39" s="1"/>
  <c r="A26" i="39" s="1"/>
  <c r="D18" i="23"/>
  <c r="J17" i="8"/>
  <c r="C14" i="39"/>
  <c r="C13" i="39"/>
  <c r="C12" i="39"/>
  <c r="C11" i="39"/>
  <c r="A27" i="39" l="1"/>
  <c r="G18" i="23"/>
  <c r="F35" i="23"/>
  <c r="G35" i="23" s="1"/>
  <c r="F34" i="23"/>
  <c r="G34" i="23" s="1"/>
  <c r="F33" i="23"/>
  <c r="G33" i="23" s="1"/>
  <c r="F32" i="23"/>
  <c r="G32" i="23" s="1"/>
  <c r="C30" i="23"/>
  <c r="E29" i="23"/>
  <c r="G29" i="23" s="1"/>
  <c r="E28" i="23"/>
  <c r="G28" i="23" s="1"/>
  <c r="D25" i="23"/>
  <c r="G25" i="23" s="1"/>
  <c r="D24" i="23"/>
  <c r="G24" i="23" s="1"/>
  <c r="D23" i="23"/>
  <c r="G23" i="23" s="1"/>
  <c r="D22" i="23"/>
  <c r="G22" i="23" s="1"/>
  <c r="D21" i="23"/>
  <c r="G21" i="23" s="1"/>
  <c r="D20" i="23"/>
  <c r="G20" i="23" s="1"/>
  <c r="D19" i="23"/>
  <c r="G19" i="23" s="1"/>
  <c r="D17" i="23" l="1"/>
  <c r="D16" i="23" s="1"/>
  <c r="A29" i="39"/>
  <c r="F31" i="23"/>
  <c r="E30" i="23"/>
  <c r="G30" i="23" s="1"/>
  <c r="G17" i="23" l="1"/>
  <c r="A30" i="39"/>
  <c r="F16" i="23"/>
  <c r="G31" i="23"/>
  <c r="E27" i="23"/>
  <c r="A31" i="39" l="1"/>
  <c r="A32" i="39" s="1"/>
  <c r="A33" i="39" s="1"/>
  <c r="E16" i="23"/>
  <c r="G27" i="23"/>
  <c r="G16" i="23" s="1"/>
  <c r="A34" i="39" l="1"/>
  <c r="A36" i="39" s="1"/>
  <c r="A37" i="39" s="1"/>
  <c r="A38" i="39" l="1"/>
  <c r="A39" i="39" l="1"/>
  <c r="A40" i="39" l="1"/>
  <c r="A41" i="39" s="1"/>
  <c r="A42" i="39" l="1"/>
  <c r="A43" i="39"/>
  <c r="A44" i="39" s="1"/>
  <c r="A45" i="39" s="1"/>
  <c r="A46" i="39" s="1"/>
  <c r="A47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9" i="39" s="1"/>
  <c r="A100" i="39" s="1"/>
  <c r="A101" i="39" s="1"/>
  <c r="A103" i="39" s="1"/>
  <c r="A104" i="39" s="1"/>
  <c r="A105" i="39" s="1"/>
  <c r="A106" i="39" s="1"/>
  <c r="A107" i="39" s="1"/>
  <c r="A108" i="39" s="1"/>
  <c r="A109" i="39" s="1"/>
  <c r="A111" i="39" s="1"/>
  <c r="A112" i="39" l="1"/>
  <c r="A113" i="39" s="1"/>
  <c r="A114" i="39" s="1"/>
  <c r="A115" i="39" s="1"/>
  <c r="A116" i="39" s="1"/>
  <c r="A117" i="39" s="1"/>
  <c r="A118" i="39" s="1"/>
  <c r="A119" i="39" s="1"/>
  <c r="A120" i="39" s="1"/>
  <c r="A122" i="39" l="1"/>
  <c r="A123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7" i="39" s="1"/>
  <c r="A158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4" i="39" s="1"/>
  <c r="A185" i="39" s="1"/>
  <c r="A186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217" i="39" s="1"/>
  <c r="A218" i="39" s="1"/>
  <c r="A220" i="39" s="1"/>
  <c r="A221" i="39" s="1"/>
  <c r="A222" i="39" s="1"/>
  <c r="A223" i="39" s="1"/>
  <c r="A224" i="39" s="1"/>
  <c r="A225" i="39" s="1"/>
  <c r="A226" i="39" s="1"/>
  <c r="A227" i="39" s="1"/>
  <c r="A228" i="39" s="1"/>
  <c r="A229" i="39" s="1"/>
  <c r="A230" i="39" s="1"/>
  <c r="A231" i="39" s="1"/>
  <c r="A232" i="39" s="1"/>
  <c r="A233" i="39" s="1"/>
  <c r="A234" i="39" s="1"/>
  <c r="A235" i="39" s="1"/>
  <c r="A236" i="39" s="1"/>
  <c r="A237" i="39" s="1"/>
  <c r="A238" i="39" s="1"/>
  <c r="A239" i="39" s="1"/>
  <c r="A240" i="39" s="1"/>
  <c r="A241" i="39" s="1"/>
  <c r="A243" i="39" s="1"/>
  <c r="A244" i="39" s="1"/>
  <c r="A246" i="39" s="1"/>
  <c r="A247" i="39" s="1"/>
  <c r="A248" i="39" s="1"/>
  <c r="A249" i="39" s="1"/>
  <c r="A250" i="39" s="1"/>
  <c r="A251" i="39" s="1"/>
  <c r="A252" i="39" s="1"/>
  <c r="A253" i="39" s="1"/>
  <c r="A254" i="39" s="1"/>
  <c r="A255" i="39" s="1"/>
  <c r="A256" i="39" s="1"/>
  <c r="A257" i="39" s="1"/>
  <c r="A258" i="39" s="1"/>
  <c r="A259" i="39" s="1"/>
  <c r="A260" i="39" s="1"/>
  <c r="A261" i="39" s="1"/>
  <c r="A262" i="39" s="1"/>
  <c r="A263" i="39" s="1"/>
  <c r="A264" i="39" s="1"/>
  <c r="A265" i="39" s="1"/>
  <c r="A266" i="39" s="1"/>
  <c r="A267" i="39" s="1"/>
  <c r="A268" i="39" s="1"/>
  <c r="A269" i="39" s="1"/>
  <c r="A270" i="39" s="1"/>
  <c r="A271" i="39" s="1"/>
  <c r="A272" i="39" s="1"/>
  <c r="A273" i="39" s="1"/>
  <c r="A274" i="39" s="1"/>
  <c r="A275" i="39" s="1"/>
  <c r="A276" i="39" s="1"/>
  <c r="A277" i="39" s="1"/>
  <c r="A278" i="39" s="1"/>
  <c r="A279" i="39" s="1"/>
  <c r="A280" i="39" s="1"/>
  <c r="A281" i="39" s="1"/>
  <c r="A282" i="39" s="1"/>
  <c r="A283" i="39" s="1"/>
  <c r="A284" i="39" s="1"/>
  <c r="A285" i="39" s="1"/>
  <c r="A286" i="39" s="1"/>
  <c r="A287" i="39" s="1"/>
  <c r="A288" i="39" s="1"/>
  <c r="A289" i="39" s="1"/>
  <c r="A290" i="39" s="1"/>
  <c r="A291" i="39" s="1"/>
  <c r="A292" i="39" s="1"/>
  <c r="A294" i="39" s="1"/>
  <c r="A295" i="39" s="1"/>
  <c r="A297" i="39" s="1"/>
  <c r="A298" i="39" s="1"/>
  <c r="A299" i="39" s="1"/>
  <c r="A300" i="39" s="1"/>
  <c r="A301" i="39" s="1"/>
  <c r="A302" i="39" s="1"/>
  <c r="A303" i="39" s="1"/>
  <c r="A304" i="39" s="1"/>
  <c r="A305" i="39" s="1"/>
  <c r="A306" i="39" s="1"/>
  <c r="A307" i="39" s="1"/>
  <c r="A308" i="39" s="1"/>
  <c r="A309" i="39" s="1"/>
  <c r="A310" i="39" s="1"/>
  <c r="A311" i="39" s="1"/>
  <c r="A312" i="39" s="1"/>
  <c r="A313" i="39" s="1"/>
  <c r="A314" i="39" s="1"/>
  <c r="A315" i="39" s="1"/>
  <c r="A316" i="39" s="1"/>
  <c r="A317" i="39" s="1"/>
  <c r="A318" i="39" s="1"/>
  <c r="A319" i="39" s="1"/>
  <c r="A320" i="39" s="1"/>
  <c r="A321" i="39" s="1"/>
  <c r="A322" i="39" s="1"/>
  <c r="A323" i="39" s="1"/>
  <c r="A324" i="39" s="1"/>
  <c r="A325" i="39" s="1"/>
  <c r="A326" i="39" s="1"/>
  <c r="A327" i="39" s="1"/>
  <c r="A328" i="39" s="1"/>
  <c r="A329" i="39" s="1"/>
  <c r="A330" i="39" s="1"/>
  <c r="A331" i="39" s="1"/>
  <c r="A332" i="39" s="1"/>
  <c r="A333" i="39" s="1"/>
  <c r="A334" i="39" s="1"/>
  <c r="A335" i="39" s="1"/>
  <c r="A336" i="39" s="1"/>
  <c r="A337" i="39" s="1"/>
  <c r="A338" i="39" s="1"/>
  <c r="A339" i="39" s="1"/>
  <c r="A340" i="39" s="1"/>
  <c r="A341" i="39" s="1"/>
  <c r="A345" i="39" s="1"/>
  <c r="A346" i="39" s="1"/>
  <c r="A347" i="39" s="1"/>
  <c r="A349" i="39" s="1"/>
  <c r="A350" i="39" s="1"/>
  <c r="A351" i="39" s="1"/>
  <c r="A352" i="39" s="1"/>
  <c r="A353" i="39" s="1"/>
  <c r="A354" i="39" s="1"/>
  <c r="A355" i="39" s="1"/>
  <c r="A356" i="39" s="1"/>
  <c r="A357" i="39" s="1"/>
  <c r="A358" i="39" s="1"/>
  <c r="A359" i="39" s="1"/>
  <c r="A360" i="39" s="1"/>
  <c r="A361" i="39" s="1"/>
  <c r="A362" i="39" s="1"/>
  <c r="A363" i="39" s="1"/>
  <c r="A364" i="39" s="1"/>
  <c r="A365" i="39" s="1"/>
  <c r="A366" i="39" s="1"/>
  <c r="A367" i="39" s="1"/>
  <c r="A368" i="39" s="1"/>
  <c r="A369" i="39" s="1"/>
  <c r="A370" i="39" s="1"/>
  <c r="A371" i="39" s="1"/>
  <c r="A372" i="39" s="1"/>
  <c r="A373" i="39" s="1"/>
  <c r="A374" i="39" s="1"/>
  <c r="A375" i="39" s="1"/>
  <c r="A376" i="39" s="1"/>
  <c r="A377" i="39" s="1"/>
  <c r="A378" i="39" s="1"/>
  <c r="A379" i="39" s="1"/>
  <c r="A380" i="39" s="1"/>
  <c r="A381" i="39" s="1"/>
  <c r="A382" i="39" s="1"/>
  <c r="A383" i="39" s="1"/>
  <c r="A384" i="39" s="1"/>
  <c r="A385" i="39" s="1"/>
  <c r="A386" i="39" s="1"/>
  <c r="A387" i="39" s="1"/>
  <c r="A388" i="39" s="1"/>
  <c r="A389" i="39" s="1"/>
  <c r="A390" i="39" s="1"/>
  <c r="A391" i="39" s="1"/>
  <c r="A392" i="39" s="1"/>
  <c r="A393" i="39" s="1"/>
  <c r="A394" i="39" s="1"/>
  <c r="A395" i="39" s="1"/>
  <c r="A396" i="39" s="1"/>
  <c r="A397" i="39" s="1"/>
  <c r="A398" i="39" s="1"/>
  <c r="A399" i="39" s="1"/>
  <c r="A400" i="39" s="1"/>
  <c r="A401" i="39" s="1"/>
  <c r="A402" i="39" s="1"/>
  <c r="A403" i="39" s="1"/>
  <c r="A404" i="39" s="1"/>
  <c r="A405" i="39" s="1"/>
  <c r="A406" i="39" s="1"/>
  <c r="A407" i="39" s="1"/>
  <c r="A408" i="39" s="1"/>
  <c r="A409" i="39" s="1"/>
  <c r="A410" i="39" s="1"/>
  <c r="A411" i="39" s="1"/>
  <c r="A412" i="39" s="1"/>
  <c r="A413" i="39" s="1"/>
  <c r="A414" i="39" s="1"/>
  <c r="A415" i="39" s="1"/>
  <c r="A416" i="39" s="1"/>
  <c r="A417" i="39" s="1"/>
  <c r="A418" i="39" s="1"/>
  <c r="A419" i="39" s="1"/>
  <c r="A420" i="39" s="1"/>
  <c r="A421" i="39" s="1"/>
  <c r="A422" i="39" s="1"/>
  <c r="A423" i="39" s="1"/>
  <c r="A424" i="39" s="1"/>
  <c r="A425" i="39" s="1"/>
  <c r="A426" i="39" s="1"/>
  <c r="A427" i="39" s="1"/>
  <c r="A428" i="39" s="1"/>
  <c r="A429" i="39" s="1"/>
  <c r="A430" i="39" s="1"/>
  <c r="A431" i="39" s="1"/>
  <c r="A432" i="39" s="1"/>
  <c r="A433" i="39" s="1"/>
  <c r="A434" i="39" s="1"/>
  <c r="A435" i="39" s="1"/>
  <c r="A436" i="39" s="1"/>
  <c r="A437" i="39" s="1"/>
  <c r="A438" i="39" s="1"/>
  <c r="A439" i="39" s="1"/>
  <c r="A440" i="39" s="1"/>
  <c r="A441" i="39" s="1"/>
  <c r="A442" i="39" s="1"/>
  <c r="A443" i="39" s="1"/>
  <c r="A444" i="39" s="1"/>
  <c r="A445" i="39" s="1"/>
  <c r="A446" i="39" s="1"/>
  <c r="A447" i="39" s="1"/>
  <c r="A448" i="39" s="1"/>
  <c r="A449" i="39" s="1"/>
  <c r="A450" i="39" s="1"/>
  <c r="A451" i="39" s="1"/>
  <c r="A452" i="39" s="1"/>
  <c r="A453" i="39" s="1"/>
  <c r="A454" i="39" s="1"/>
  <c r="A455" i="39" s="1"/>
  <c r="A456" i="39" s="1"/>
  <c r="A457" i="39" s="1"/>
  <c r="A458" i="39" s="1"/>
  <c r="A459" i="39" s="1"/>
  <c r="A460" i="39" s="1"/>
  <c r="A461" i="39" s="1"/>
  <c r="A462" i="39" s="1"/>
  <c r="A463" i="39" s="1"/>
  <c r="A464" i="39" s="1"/>
  <c r="A465" i="39" s="1"/>
  <c r="A466" i="39" s="1"/>
  <c r="A467" i="39" s="1"/>
  <c r="A468" i="39" s="1"/>
  <c r="A469" i="39" s="1"/>
  <c r="A470" i="39" s="1"/>
  <c r="A472" i="39" s="1"/>
  <c r="A473" i="39" s="1"/>
  <c r="A474" i="39" s="1"/>
  <c r="A475" i="39" s="1"/>
  <c r="A476" i="39" s="1"/>
  <c r="A477" i="39" s="1"/>
  <c r="A478" i="39" s="1"/>
  <c r="A479" i="39" s="1"/>
  <c r="A480" i="39" s="1"/>
  <c r="A481" i="39" s="1"/>
  <c r="A482" i="39" s="1"/>
  <c r="A483" i="39" s="1"/>
  <c r="A484" i="39" s="1"/>
  <c r="A485" i="39" s="1"/>
  <c r="A486" i="39" s="1"/>
  <c r="A487" i="39" s="1"/>
  <c r="A488" i="39" s="1"/>
  <c r="A489" i="39" s="1"/>
  <c r="A490" i="39" s="1"/>
  <c r="A491" i="39" s="1"/>
  <c r="A492" i="39" s="1"/>
  <c r="A493" i="39" s="1"/>
  <c r="A494" i="39" s="1"/>
  <c r="A495" i="39" s="1"/>
  <c r="A496" i="39" s="1"/>
  <c r="A497" i="39" s="1"/>
  <c r="A498" i="39" s="1"/>
  <c r="A499" i="39" s="1"/>
  <c r="A501" i="39" s="1"/>
  <c r="A502" i="39" s="1"/>
  <c r="A504" i="39" s="1"/>
  <c r="A505" i="39" s="1"/>
  <c r="A506" i="39" s="1"/>
  <c r="A507" i="39" s="1"/>
  <c r="A508" i="39" s="1"/>
  <c r="A509" i="39" s="1"/>
  <c r="A510" i="39" s="1"/>
  <c r="A511" i="39" s="1"/>
  <c r="A512" i="39" s="1"/>
  <c r="A513" i="39" s="1"/>
  <c r="A514" i="39" s="1"/>
  <c r="A515" i="39" s="1"/>
  <c r="A516" i="39" s="1"/>
  <c r="A517" i="39" s="1"/>
  <c r="A518" i="39" s="1"/>
  <c r="A519" i="39" s="1"/>
  <c r="A520" i="39" s="1"/>
  <c r="A521" i="39" s="1"/>
  <c r="A522" i="39" s="1"/>
  <c r="A523" i="39" s="1"/>
  <c r="A524" i="39" s="1"/>
  <c r="A525" i="39" s="1"/>
  <c r="A526" i="39" s="1"/>
  <c r="A527" i="39" s="1"/>
  <c r="A528" i="39" s="1"/>
  <c r="A529" i="39" s="1"/>
  <c r="A530" i="39" s="1"/>
  <c r="A531" i="39" s="1"/>
  <c r="A532" i="39" s="1"/>
  <c r="A533" i="39" s="1"/>
  <c r="A534" i="39" s="1"/>
  <c r="A535" i="39" s="1"/>
  <c r="A536" i="39" s="1"/>
  <c r="A537" i="39" s="1"/>
  <c r="A538" i="39" s="1"/>
  <c r="A539" i="39" s="1"/>
  <c r="A540" i="39" s="1"/>
  <c r="A542" i="39" s="1"/>
  <c r="A543" i="39" s="1"/>
  <c r="A545" i="39" s="1"/>
  <c r="A546" i="39" l="1"/>
  <c r="A547" i="39" s="1"/>
  <c r="A548" i="39" s="1"/>
  <c r="A549" i="39" s="1"/>
  <c r="A550" i="39" s="1"/>
  <c r="A551" i="39" s="1"/>
  <c r="A552" i="39" s="1"/>
  <c r="A553" i="39" s="1"/>
  <c r="A554" i="39" s="1"/>
  <c r="A555" i="39" s="1"/>
  <c r="A556" i="39" s="1"/>
  <c r="A557" i="39" s="1"/>
  <c r="A558" i="39" s="1"/>
  <c r="A559" i="39" s="1"/>
  <c r="A560" i="39" s="1"/>
  <c r="A561" i="39" s="1"/>
  <c r="A562" i="39" s="1"/>
  <c r="A563" i="39" s="1"/>
  <c r="A564" i="39" s="1"/>
  <c r="A565" i="39" s="1"/>
  <c r="A566" i="39" s="1"/>
  <c r="A567" i="39" s="1"/>
  <c r="A568" i="39" s="1"/>
  <c r="A569" i="39" l="1"/>
  <c r="BR38" i="8" l="1"/>
  <c r="BR34" i="8" s="1"/>
  <c r="BR17" i="8" s="1"/>
  <c r="BR15" i="8" s="1"/>
</calcChain>
</file>

<file path=xl/sharedStrings.xml><?xml version="1.0" encoding="utf-8"?>
<sst xmlns="http://schemas.openxmlformats.org/spreadsheetml/2006/main" count="36592" uniqueCount="1585">
  <si>
    <t>2019 год</t>
  </si>
  <si>
    <t>№ п/п</t>
  </si>
  <si>
    <t>Реконструкция электросетей 0,4 кВ ТП (КТП) №3 фидер Театральная</t>
  </si>
  <si>
    <t>Реконструкция электросетей 0,4 кВ ТП (КТП) №3 фидер Строительная</t>
  </si>
  <si>
    <t>Реконструкция электросетей 0,4 кВ ТП (КТП) №3 фидер 45 лет Октября лево</t>
  </si>
  <si>
    <t>Реконструкция электросетей 0,4 кВ ТП (КТП) №3 фидер 45 лет Октября право</t>
  </si>
  <si>
    <t>Реконструкция электросетей 0,4 кВ ТП (КТП) №4 фидер Школьная</t>
  </si>
  <si>
    <t xml:space="preserve">Реконструкция электросетей 0,4 кВ ТП (КТП) 4 фидер Горького </t>
  </si>
  <si>
    <t>Реконструкция электросетей 0,4 кВ ТП (КТП) №7 Заозерная</t>
  </si>
  <si>
    <t>Реконструкция электросетей 0,4 кВ ТП (КТП) №27 фидер Быт</t>
  </si>
  <si>
    <t>2020 год</t>
  </si>
  <si>
    <t>Реконструкция электросетей 0,4 кВ ТП (КТП) №67 фидер Первомайская</t>
  </si>
  <si>
    <t>Реконструкция электросетей 0,4 кВ ТП (КТП) №91 фидер Красногвардейская</t>
  </si>
  <si>
    <t>Реконструкция электросетей 0,4 кВ ТП (КТП) №14 фидер Кирова</t>
  </si>
  <si>
    <t>2021 год</t>
  </si>
  <si>
    <t>Реконструкция электросетей 0,4 кВ ТП (КТП) №47 фидер Фанерная-Фабричная</t>
  </si>
  <si>
    <t>Реконструкция электросетей 0,4 кВ ТП (КТП) №47 фидер Солнечная</t>
  </si>
  <si>
    <t>Реконструкция электросетей 0,4 кВ ТП (КТП) №89 фидер Уссурийская</t>
  </si>
  <si>
    <t>Реконструкция электросетей 0,4 кВ ТП (КТП) №70 фидер Кирпичная</t>
  </si>
  <si>
    <t>1</t>
  </si>
  <si>
    <t>2</t>
  </si>
  <si>
    <t>3</t>
  </si>
  <si>
    <t>4</t>
  </si>
  <si>
    <t>5</t>
  </si>
  <si>
    <t>7</t>
  </si>
  <si>
    <t>9</t>
  </si>
  <si>
    <t>10</t>
  </si>
  <si>
    <t>11</t>
  </si>
  <si>
    <t>12</t>
  </si>
  <si>
    <t>6</t>
  </si>
  <si>
    <t>8</t>
  </si>
  <si>
    <t>13</t>
  </si>
  <si>
    <t>I_ДЭСК_01</t>
  </si>
  <si>
    <t>I_ДЭСК_02</t>
  </si>
  <si>
    <t>I_ДЭСК_03</t>
  </si>
  <si>
    <t>I_ДЭСК_04</t>
  </si>
  <si>
    <t>I_ДЭСК_05</t>
  </si>
  <si>
    <t>I_ДЭСК_06</t>
  </si>
  <si>
    <t>I_ДЭСК_07</t>
  </si>
  <si>
    <t>I_ДЭСК_08</t>
  </si>
  <si>
    <t>I_ДЭСК_16</t>
  </si>
  <si>
    <t>I_ДЭСК_09</t>
  </si>
  <si>
    <t>I_ДЭСК_10</t>
  </si>
  <si>
    <t>I_ДЭСК_11</t>
  </si>
  <si>
    <t>I_ДЭСК_12</t>
  </si>
  <si>
    <t>I_ДЭСК_13</t>
  </si>
  <si>
    <t>I_ДЭСК_14</t>
  </si>
  <si>
    <t>I_ДЭСК_15</t>
  </si>
  <si>
    <t>к приказу Минэнерго России</t>
  </si>
  <si>
    <t>от «__» _____ 2016 г. №___</t>
  </si>
  <si>
    <t>Форма 2. План финансирования капитальных вложений по инвестиционным проектам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</si>
  <si>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</si>
  <si>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</si>
  <si>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</si>
  <si>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</si>
  <si>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</si>
  <si>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</si>
  <si>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</si>
  <si>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</si>
  <si>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</si>
  <si>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</si>
  <si>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r>
      <t>Фактический объем финансирования на 01.01.года 
(N-1)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, млн рублей 
(с НДС) </t>
    </r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</si>
  <si>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</si>
  <si>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</si>
  <si>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</si>
  <si>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</si>
  <si>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</si>
  <si>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</si>
  <si>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</si>
  <si>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>План (Утвержденный план)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</si>
  <si>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>1)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</si>
  <si>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N</t>
    </r>
  </si>
  <si>
    <t xml:space="preserve">План 
2019 года 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</si>
  <si>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(N+1)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</si>
  <si>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(N+2)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</si>
  <si>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</si>
  <si>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</si>
  <si>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</si>
  <si>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</si>
  <si>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</si>
  <si>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</si>
  <si>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
млн рублей (с НДС) </t>
  </si>
  <si>
    <t xml:space="preserve">в прогнозных ценах соответствующих лет, млн рублей 
(с НДС) </t>
  </si>
  <si>
    <t xml:space="preserve">в текущих ценах, млн рублей (с НДС) </t>
  </si>
  <si>
    <t>План 
на 01.01.2017 года (N-1)</t>
  </si>
  <si>
    <t>Предложение по корректировке утвержденного плана на 01.01.года X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</si>
  <si>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</si>
  <si>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</si>
  <si>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</si>
  <si>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</si>
  <si>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</si>
  <si>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</si>
  <si>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</si>
  <si>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</si>
  <si>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</si>
  <si>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</si>
  <si>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</si>
  <si>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</si>
  <si>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</si>
  <si>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</si>
  <si>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</si>
  <si>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</si>
  <si>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</si>
  <si>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</si>
  <si>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</si>
  <si>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</si>
  <si>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</si>
  <si>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</si>
  <si>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</si>
  <si>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</si>
  <si>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</si>
  <si>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</si>
  <si>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</si>
  <si>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</si>
  <si>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</si>
  <si>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</si>
  <si>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</si>
  <si>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</si>
  <si>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</si>
  <si>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</si>
  <si>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</si>
  <si>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</si>
  <si>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</si>
  <si>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</si>
  <si>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</si>
  <si>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</si>
  <si>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</si>
  <si>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</si>
  <si>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</si>
  <si>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</si>
  <si>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</si>
  <si>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</si>
  <si>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</si>
  <si>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</si>
  <si>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</si>
  <si>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</si>
  <si>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</si>
  <si>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</si>
  <si>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</si>
  <si>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</si>
  <si>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Приморский край</t>
  </si>
  <si>
    <t>1.1</t>
  </si>
  <si>
    <t>1.1.1</t>
  </si>
  <si>
    <t>1.1.1.1</t>
  </si>
  <si>
    <t>1.1.1.2</t>
  </si>
  <si>
    <t>1.1.1.3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</si>
  <si>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</si>
  <si>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</si>
  <si>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</si>
  <si>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</si>
  <si>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</si>
  <si>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</si>
  <si>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</si>
  <si>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</si>
  <si>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</si>
  <si>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</si>
  <si>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</si>
  <si>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</si>
  <si>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</si>
  <si>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</si>
  <si>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</si>
  <si>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П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</si>
  <si>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</si>
  <si>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</si>
  <si>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</si>
  <si>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</si>
  <si>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</si>
  <si>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</si>
  <si>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</si>
  <si>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</si>
  <si>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</si>
  <si>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</si>
  <si>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</si>
  <si>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</si>
  <si>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</si>
  <si>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</si>
  <si>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</si>
  <si>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</si>
  <si>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</si>
  <si>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</si>
  <si>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</si>
  <si>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</si>
  <si>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</si>
  <si>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</si>
  <si>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</si>
  <si>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</si>
  <si>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</si>
  <si>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</si>
  <si>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</si>
  <si>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</si>
  <si>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</si>
  <si>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</si>
  <si>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</si>
  <si>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</si>
  <si>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</si>
  <si>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</si>
  <si>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</si>
  <si>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</si>
  <si>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</si>
  <si>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</si>
  <si>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</si>
  <si>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</si>
  <si>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</si>
  <si>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</si>
  <si>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</si>
  <si>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</si>
  <si>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</si>
  <si>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</si>
  <si>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</si>
  <si>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</si>
  <si>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</si>
  <si>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</si>
  <si>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</si>
  <si>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</si>
  <si>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r>
      <t>План 
на 01.01. года X</t>
    </r>
    <r>
      <rPr>
        <vertAlign val="superscript"/>
        <sz val="12"/>
        <rFont val="Times New Roman"/>
        <family val="1"/>
        <charset val="204"/>
      </rPr>
      <t>4)</t>
    </r>
  </si>
  <si>
    <t>Финансирование капитальных вложений 
2018 года  в прогнозных ценах, млн рублей (с НДС)</t>
  </si>
  <si>
    <t xml:space="preserve">План 
2020 года </t>
  </si>
  <si>
    <t>План 
2021 года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</si>
  <si>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>ООО "Дальнереченская энергосетевая компания"</t>
    </r>
  </si>
  <si>
    <t>Форма 3. План освоения капитальных вложений по инвестиционным проектам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</si>
  <si>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</si>
  <si>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Идентифика-тор инвестицион-ного проекта</t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</si>
  <si>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</si>
  <si>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</si>
  <si>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</si>
  <si>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</si>
  <si>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</si>
  <si>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</si>
  <si>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</si>
  <si>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</si>
  <si>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>год 2019</t>
  </si>
  <si>
    <t>год 2020</t>
  </si>
  <si>
    <t>год 2021</t>
  </si>
  <si>
    <t>Итого за период реализации инвестиционной программы
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</si>
  <si>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</si>
  <si>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</si>
  <si>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</si>
  <si>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</si>
  <si>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</si>
  <si>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</si>
  <si>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</si>
  <si>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
План
(Утвержденный план)</t>
  </si>
  <si>
    <t xml:space="preserve">Факт 
(Предложение по корректировке утвержденного плана) </t>
  </si>
  <si>
    <t xml:space="preserve">План
</t>
  </si>
  <si>
    <t>Факт 
(Предложение по корректировке плана)</t>
  </si>
  <si>
    <t>29.1</t>
  </si>
  <si>
    <t>29.2</t>
  </si>
  <si>
    <t>29.3</t>
  </si>
  <si>
    <t>29.4</t>
  </si>
  <si>
    <t>29.5</t>
  </si>
  <si>
    <t>29.6</t>
  </si>
  <si>
    <t xml:space="preserve">Фактический объем освоения капитальных вложений на 01.01.2018.года,  млн рублей 
(без НДС) </t>
  </si>
  <si>
    <t>План на 01.01.2018года
(N-1)</t>
  </si>
  <si>
    <t>План 
на 01.01.2018года
(год Х)</t>
  </si>
  <si>
    <t>Предложение по корректировке утвержденного плана 
на 01.01.2018
(год X)</t>
  </si>
  <si>
    <t>Освоение капитальных вложений 2018 года в прогнозных ценах соответствующих лет, млн рублей (без НДС)</t>
  </si>
  <si>
    <t>Форма 4. План ввода основных средств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</si>
  <si>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</si>
  <si>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</si>
  <si>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</si>
  <si>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2019 Год</t>
  </si>
  <si>
    <t>2021 Год</t>
  </si>
  <si>
    <t>Итого за период реализации инвестиционной программы</t>
  </si>
  <si>
    <t>Факт (Предложение по корректировке утвержденного плана)</t>
  </si>
  <si>
    <t>Предложение 
по корректировке 
утвержденного
 плана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</si>
  <si>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</si>
  <si>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</si>
  <si>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</si>
  <si>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</si>
  <si>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</si>
  <si>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</si>
  <si>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</si>
  <si>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</si>
  <si>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</si>
  <si>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</si>
  <si>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</si>
  <si>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</si>
  <si>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</si>
  <si>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</si>
  <si>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</si>
  <si>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</si>
  <si>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</si>
  <si>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</si>
  <si>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</si>
  <si>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</si>
  <si>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</si>
  <si>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</si>
  <si>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</si>
  <si>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</si>
  <si>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</si>
  <si>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</si>
  <si>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</si>
  <si>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</si>
  <si>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</si>
  <si>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</si>
  <si>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</si>
  <si>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</si>
  <si>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</si>
  <si>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</si>
  <si>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</si>
  <si>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</si>
  <si>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</si>
  <si>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</si>
  <si>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</si>
  <si>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</si>
  <si>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</si>
  <si>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</si>
  <si>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</si>
  <si>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</si>
  <si>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</si>
  <si>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</si>
  <si>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</si>
  <si>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</si>
  <si>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</si>
  <si>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</si>
  <si>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</si>
  <si>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</si>
  <si>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</si>
  <si>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</si>
  <si>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</si>
  <si>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</si>
  <si>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</si>
  <si>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</si>
  <si>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</si>
  <si>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</si>
  <si>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</si>
  <si>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</si>
  <si>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</si>
  <si>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</si>
  <si>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</si>
  <si>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</si>
  <si>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</si>
  <si>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</si>
  <si>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</si>
  <si>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</si>
  <si>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</si>
  <si>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</si>
  <si>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</si>
  <si>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</si>
  <si>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</si>
  <si>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</si>
  <si>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</si>
  <si>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</si>
  <si>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Принятие основных средств и нематериальных активов к бухгалтерскому учету в год 2018</t>
  </si>
  <si>
    <t>2020Год</t>
  </si>
  <si>
    <t>Другое (прибор учета)</t>
  </si>
  <si>
    <t>Форма 1. Перечени инвестиционных проектов</t>
  </si>
  <si>
    <t>реквизиты решения органа исполнительной власти, утвердившего инвестиционную программу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</si>
  <si>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</si>
  <si>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</si>
  <si>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</si>
  <si>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</si>
  <si>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</si>
  <si>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</si>
  <si>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</si>
  <si>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</si>
  <si>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…</t>
  </si>
  <si>
    <t>показатель оценки изменения средней продолжительности прекращения передачи электрической энергии ∆Пsaidi</t>
  </si>
  <si>
    <t>показатель оценки изменения средней частоты прекращения передачи электрической энергии ∆Пsaifi</t>
  </si>
  <si>
    <t>Наименование количественного показателя, соответствующего цели</t>
  </si>
  <si>
    <t>Факт 
(Предложение по корректировке утвержденного плана)</t>
  </si>
  <si>
    <t>План
 (Утвержденный план)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</si>
  <si>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</si>
  <si>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</si>
  <si>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</si>
  <si>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</si>
  <si>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</si>
  <si>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</si>
  <si>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</si>
  <si>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</si>
  <si>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</si>
  <si>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</si>
  <si>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</si>
  <si>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</si>
  <si>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</si>
  <si>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</si>
  <si>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</si>
  <si>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</si>
  <si>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</si>
  <si>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</si>
  <si>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</si>
  <si>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</si>
  <si>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</si>
  <si>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</si>
  <si>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</si>
  <si>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</si>
  <si>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</si>
  <si>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</si>
  <si>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</si>
  <si>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</si>
  <si>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</si>
  <si>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</si>
  <si>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</si>
  <si>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</si>
  <si>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</si>
  <si>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</si>
  <si>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</si>
  <si>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>Инвестиционная программа ООО "Дальнереченская энергосетевая организация"</t>
  </si>
  <si>
    <t xml:space="preserve"> на год 2019</t>
  </si>
  <si>
    <r>
      <t>Поазатель земены линий электропередаи (</t>
    </r>
    <r>
      <rPr>
        <b/>
        <sz val="12"/>
        <color theme="1"/>
        <rFont val="Times New Roman"/>
        <family val="1"/>
        <charset val="204"/>
      </rPr>
      <t>L</t>
    </r>
    <r>
      <rPr>
        <b/>
        <vertAlign val="superscript"/>
        <sz val="12"/>
        <color theme="1"/>
        <rFont val="Times New Roman"/>
        <family val="1"/>
        <charset val="204"/>
      </rPr>
      <t>n</t>
    </r>
    <r>
      <rPr>
        <b/>
        <vertAlign val="subscript"/>
        <sz val="12"/>
        <color theme="1"/>
        <rFont val="Times New Roman"/>
        <family val="1"/>
        <charset val="204"/>
      </rPr>
      <t>з_лэп</t>
    </r>
    <r>
      <rPr>
        <sz val="12"/>
        <color theme="1"/>
        <rFont val="Times New Roman"/>
        <family val="1"/>
        <charset val="204"/>
      </rPr>
      <t>)</t>
    </r>
  </si>
  <si>
    <t xml:space="preserve"> на год 2020</t>
  </si>
  <si>
    <t xml:space="preserve"> на год 2021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</si>
  <si>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</si>
  <si>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I кв.</t>
  </si>
  <si>
    <t>II кв.</t>
  </si>
  <si>
    <t>III кв.</t>
  </si>
  <si>
    <t>IV кв.</t>
  </si>
  <si>
    <t>Итого план 
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</si>
  <si>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</si>
  <si>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</si>
  <si>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</si>
  <si>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</si>
  <si>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</si>
  <si>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</si>
  <si>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</si>
  <si>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</si>
  <si>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</si>
  <si>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</si>
  <si>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</si>
  <si>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</si>
  <si>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</si>
  <si>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</si>
  <si>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</si>
  <si>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</si>
  <si>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</si>
  <si>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</si>
  <si>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</si>
  <si>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</si>
  <si>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</si>
  <si>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</si>
  <si>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</si>
  <si>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</si>
  <si>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</si>
  <si>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</si>
  <si>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</si>
  <si>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</si>
  <si>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</si>
  <si>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</si>
  <si>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</si>
  <si>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</si>
  <si>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</si>
  <si>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</si>
  <si>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</si>
  <si>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</si>
  <si>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</si>
  <si>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</si>
  <si>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</si>
  <si>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</si>
  <si>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</si>
  <si>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</si>
  <si>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</si>
  <si>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</si>
  <si>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</si>
  <si>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</si>
  <si>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</si>
  <si>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</si>
  <si>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</si>
  <si>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</si>
  <si>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</si>
  <si>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</si>
  <si>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</si>
  <si>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</si>
  <si>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</si>
  <si>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</si>
  <si>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</si>
  <si>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</si>
  <si>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</si>
  <si>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</si>
  <si>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</si>
  <si>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</si>
  <si>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</si>
  <si>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</si>
  <si>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</si>
  <si>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</si>
  <si>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IV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</si>
  <si>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2018</t>
  </si>
  <si>
    <t>II</t>
  </si>
  <si>
    <t>II-IV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</si>
  <si>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</si>
  <si>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</si>
  <si>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Год 2019</t>
  </si>
  <si>
    <t>Год 2020</t>
  </si>
  <si>
    <t>Год 2021</t>
  </si>
  <si>
    <t xml:space="preserve">Итого за период реализации инвестиционной программы </t>
  </si>
  <si>
    <t>км ВЛ
 1-цеп</t>
  </si>
  <si>
    <t>км ВЛ
 2-цеп</t>
  </si>
  <si>
    <t>км КЛ</t>
  </si>
  <si>
    <t>5.1.7</t>
  </si>
  <si>
    <t>5.2.7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</si>
  <si>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</si>
  <si>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</si>
  <si>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</si>
  <si>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</si>
  <si>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</si>
  <si>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</si>
  <si>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</si>
  <si>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</si>
  <si>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</si>
  <si>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</si>
  <si>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</si>
  <si>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</si>
  <si>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</si>
  <si>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</si>
  <si>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</si>
  <si>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</si>
  <si>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</si>
  <si>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</si>
  <si>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</si>
  <si>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</si>
  <si>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</si>
  <si>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</si>
  <si>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</si>
  <si>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</si>
  <si>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</si>
  <si>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</si>
  <si>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</si>
  <si>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</si>
  <si>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Ввод объектов инвестиционной деятельности (мощностей) в эксплуатацию в год 2018</t>
  </si>
  <si>
    <t>Прибор учета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</si>
  <si>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</si>
  <si>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</si>
  <si>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</si>
  <si>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</si>
  <si>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</si>
  <si>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</si>
  <si>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</si>
  <si>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</si>
  <si>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</si>
  <si>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</si>
  <si>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</si>
  <si>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 документе территориального планирования (Российской Федерации, субъекта Российской Федерации,  муниципального образования) 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</si>
  <si>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</si>
  <si>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</si>
  <si>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</si>
  <si>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</si>
  <si>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Дальневосточный федеральный округ</t>
  </si>
  <si>
    <t>-</t>
  </si>
  <si>
    <t>не относится</t>
  </si>
  <si>
    <t>Инвестиционная программа  ООО "Дальнереченская энергосетевая компания"</t>
  </si>
  <si>
    <t>Дальнереченский городской округ</t>
  </si>
  <si>
    <t>Идентификатор инвестиционного проекта</t>
  </si>
  <si>
    <t>Форма 12. Краткое описание инвестиционной программы. Обоснование необходимости реализации инвестиционных проектов</t>
  </si>
  <si>
    <t>Идентифика-
тор инвестицион-ного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</si>
  <si>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</si>
  <si>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</si>
  <si>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</si>
  <si>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</si>
  <si>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</si>
  <si>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</si>
  <si>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</si>
  <si>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</si>
  <si>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</si>
  <si>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</si>
  <si>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</si>
  <si>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</si>
  <si>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</si>
  <si>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</si>
  <si>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</si>
  <si>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</si>
  <si>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</si>
  <si>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</si>
  <si>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</si>
  <si>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</si>
  <si>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</si>
  <si>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</si>
  <si>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</si>
  <si>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</si>
  <si>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</si>
  <si>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</si>
  <si>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</si>
  <si>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</si>
  <si>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</si>
  <si>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</si>
  <si>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_</t>
  </si>
  <si>
    <t>Повышение надежности электроснабжения. Увеличение пропускной способности. Снижение потерь электроэнергии.</t>
  </si>
  <si>
    <t>+</t>
  </si>
  <si>
    <t>Наименование инвестиционного проекта</t>
  </si>
  <si>
    <t>Наименование субъекта Российской Федерации</t>
  </si>
  <si>
    <t>Ф-04кВ "Первомайская"</t>
  </si>
  <si>
    <t>Ф-04кВ "Быт"</t>
  </si>
  <si>
    <t>Ф-04кВ "Фанерная"</t>
  </si>
  <si>
    <t>Ф-04кВ "Солнечная"</t>
  </si>
  <si>
    <t>Ф-04кВ "Уссурийская"</t>
  </si>
  <si>
    <t>Ф-04кВ "Заозерная"</t>
  </si>
  <si>
    <t>Ф-0,4кВ "м-н на Театральной"</t>
  </si>
  <si>
    <t>Ф-0,4кВ "Строительная"</t>
  </si>
  <si>
    <t>Ф-0,4кВ "45 лет Октября"</t>
  </si>
  <si>
    <t>Ф-0,4кВ "Школьная"</t>
  </si>
  <si>
    <t>Ф-0,4кВ "Горького"</t>
  </si>
  <si>
    <t>Ф-04кВ "Кирпичная"</t>
  </si>
  <si>
    <t>Ф 0,4кВ "Кирова"</t>
  </si>
  <si>
    <t>Ф 0,4кВ "Красногвардейская"</t>
  </si>
  <si>
    <t>Форма 14. Краткое описание инвестиционной программы. Обоснование необходимости реализации инвестиционных проектов</t>
  </si>
  <si>
    <t xml:space="preserve">                                              полное наименование субъекта электроэнергетики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</si>
  <si>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</si>
  <si>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</si>
  <si>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</si>
  <si>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</si>
  <si>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</si>
  <si>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</si>
  <si>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</si>
  <si>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ВЛЭП-6,0 кВ, км</t>
  </si>
  <si>
    <t>ВЛЭП-0,4 кВ, км</t>
  </si>
  <si>
    <t>КЛЭП-6,0 кВ, км</t>
  </si>
  <si>
    <t>КЛЭП-0,4 кВ, км</t>
  </si>
  <si>
    <t>ТП (КТП), МВА</t>
  </si>
  <si>
    <t>бюджетов субъектов Российской Федерации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</si>
  <si>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</si>
  <si>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</si>
  <si>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</si>
  <si>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</si>
  <si>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</si>
  <si>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</si>
  <si>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</si>
  <si>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</si>
  <si>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16.3.1</t>
  </si>
  <si>
    <t>16.3.2</t>
  </si>
  <si>
    <t>16.4.1</t>
  </si>
  <si>
    <t>16.4.2</t>
  </si>
  <si>
    <t>16.5.1</t>
  </si>
  <si>
    <t>16.5.2</t>
  </si>
  <si>
    <t>16.6.1</t>
  </si>
  <si>
    <t>16.6.2</t>
  </si>
  <si>
    <t>Повышение пропускной способности, улучшение качества напряжения у существующих потребителей, снижение аварийных отключений и возможность подключения новых потребителей</t>
  </si>
  <si>
    <t>минимизация потерь электрической энергии в сетях</t>
  </si>
  <si>
    <t>Приборы учета ээ</t>
  </si>
  <si>
    <t>2019-2021</t>
  </si>
  <si>
    <t>Форма 17. Краткое описание инвестиционной программы. Индексы-дефляторы инвестиций в основной капитал (капитальных вложений)</t>
  </si>
  <si>
    <t>Наименование</t>
  </si>
  <si>
    <t xml:space="preserve">Наименование документа - источника данных </t>
  </si>
  <si>
    <t>Реквизиты документа</t>
  </si>
  <si>
    <t>Годы</t>
  </si>
  <si>
    <t>5.5</t>
  </si>
  <si>
    <t>5.6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</si>
  <si>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</si>
  <si>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Минэкономразвития России. Прогноз социально-экономического развития Российской Федерации на 2017 год и на плановый период 2018 и 2019 годов</t>
  </si>
  <si>
    <t>от 24 ноября 2016г</t>
  </si>
  <si>
    <t>Наименование индексов-дефляторов, отражающих повышение эффективности инвестиционной деятельности (в %, к предыдущему году)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</si>
  <si>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 xml:space="preserve">ООО "Дальнереченская энергосетевая компания" </t>
    </r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</si>
  <si>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ООО "Дальнереченская энергосетевая компания"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</si>
  <si>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год</t>
    </r>
  </si>
  <si>
    <t>IV квартал 2018</t>
  </si>
  <si>
    <t>Приложение  № 18</t>
  </si>
  <si>
    <t>Форма 18. Значения целевых показателей, установленные для целей формирования инвестиционной программы</t>
  </si>
  <si>
    <r>
      <t xml:space="preserve">Наименование  субъекта Российской Федерации  </t>
    </r>
    <r>
      <rPr>
        <u/>
        <sz val="12"/>
        <rFont val="Times New Roman"/>
        <family val="1"/>
        <charset val="204"/>
      </rPr>
      <t>Приморский край</t>
    </r>
  </si>
  <si>
    <t>Наименование целевого показателя</t>
  </si>
  <si>
    <t>Единицы измерения</t>
  </si>
  <si>
    <t>Значения целевых показателей, годы</t>
  </si>
  <si>
    <t>коэфф-т</t>
  </si>
  <si>
    <r>
      <t xml:space="preserve">Инвестиционная программа     </t>
    </r>
    <r>
      <rPr>
        <u/>
        <sz val="12"/>
        <color theme="1"/>
        <rFont val="Times New Roman"/>
        <family val="1"/>
        <charset val="204"/>
      </rPr>
      <t>ООО "Дальнереченская энергосетевая компания"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</si>
  <si>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</si>
  <si>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</si>
  <si>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color theme="1"/>
        <rFont val="Times New Roman"/>
        <family val="1"/>
        <charset val="204"/>
      </rPr>
      <t>тпр</t>
    </r>
    <r>
      <rPr>
        <sz val="11"/>
        <color theme="1"/>
        <rFont val="Times New Roman"/>
        <family val="1"/>
        <charset val="204"/>
      </rPr>
      <t>)</t>
    </r>
  </si>
  <si>
    <t>значение</t>
  </si>
  <si>
    <t>Приложение 22</t>
  </si>
  <si>
    <t>(наименование организации)</t>
  </si>
  <si>
    <t>Субъект Российской Федерации:  Приморский край</t>
  </si>
  <si>
    <t xml:space="preserve">Раздел 1 Финансово-экономическая модель деятельности субъекта электроэнергетики </t>
  </si>
  <si>
    <t>Показатель</t>
  </si>
  <si>
    <t>Ед. изм.</t>
  </si>
  <si>
    <t>предложение</t>
  </si>
  <si>
    <t>I</t>
  </si>
  <si>
    <t>Выручка от реализации товаров (работ, услуг) всего, в том числе</t>
  </si>
  <si>
    <t>млн рублей</t>
  </si>
  <si>
    <t>Выручка от основной деятельности
(расшифровать по видам регулируемой деятельности)</t>
  </si>
  <si>
    <t>1.1.1.</t>
  </si>
  <si>
    <t>передача электрической энергии</t>
  </si>
  <si>
    <t>1.1.2.</t>
  </si>
  <si>
    <t>технологическое присоединение</t>
  </si>
  <si>
    <t>Выручка от прочей деятельности</t>
  </si>
  <si>
    <t>Себестоимость товаров (работ, услуг), коммерческие и управленческие расходы всего, в том числе</t>
  </si>
  <si>
    <t>Себестоимость основной деятельности
(расшифровать по видам регулируемой деятельности)</t>
  </si>
  <si>
    <t>Себестоимость прочей деятельности</t>
  </si>
  <si>
    <t>Материальные расходы всего, в том числе</t>
  </si>
  <si>
    <t>Расходы на топливо на технологические цели</t>
  </si>
  <si>
    <t>Покупная энергия</t>
  </si>
  <si>
    <t>в том числе на технологические цели, включая энергию на компенсацию потерь при ее передаче</t>
  </si>
  <si>
    <t xml:space="preserve">                      для перепродажи</t>
  </si>
  <si>
    <t>Сырье, материалы, запасные части, инструменты</t>
  </si>
  <si>
    <t>Прочие материальные расходы (Вода технологические нужды)</t>
  </si>
  <si>
    <t>Работы и услуги производственного характера всего, в том числе</t>
  </si>
  <si>
    <t>2.1</t>
  </si>
  <si>
    <t>Услуги по передаче электрической энергии по ЕНЭС</t>
  </si>
  <si>
    <t>2.2</t>
  </si>
  <si>
    <t>Услуги прочих ТСО</t>
  </si>
  <si>
    <t>2.3</t>
  </si>
  <si>
    <t>Услуги по передаче тепловой энергии</t>
  </si>
  <si>
    <t>2.4</t>
  </si>
  <si>
    <t>Прочие услуги производственного характера</t>
  </si>
  <si>
    <t>Налоги и сборы всего, в том числе</t>
  </si>
  <si>
    <t>налог на имущество</t>
  </si>
  <si>
    <t>прочие налоги и сборы</t>
  </si>
  <si>
    <t>Прочие расходы всего, в том числе</t>
  </si>
  <si>
    <t>Работы и услуги непроизводственного характера</t>
  </si>
  <si>
    <t>Арендная плата, лизинговые платежи</t>
  </si>
  <si>
    <t>Инфраструктурные платежи</t>
  </si>
  <si>
    <t>Иные прочие расходы</t>
  </si>
  <si>
    <t>Справочно:</t>
  </si>
  <si>
    <t>Расходы на ремонт</t>
  </si>
  <si>
    <t>Коммерческие расходы</t>
  </si>
  <si>
    <t>Управленческие расходы</t>
  </si>
  <si>
    <t>III</t>
  </si>
  <si>
    <t>Валовая прибыль / убыток (I - II) всего, в том числе</t>
  </si>
  <si>
    <t>Валовая прибыль / убыток от основной деятельности
(расшифровать по видам регулируемой деятельности)</t>
  </si>
  <si>
    <t>Валовая прибыль от прочей деятельности</t>
  </si>
  <si>
    <t>Прочие доходы и расходы</t>
  </si>
  <si>
    <t>Внереализационные доходы всего, в том числе</t>
  </si>
  <si>
    <t>Доходы от участия в других организациях</t>
  </si>
  <si>
    <t>Проценты к получению</t>
  </si>
  <si>
    <t>Восстановление резервов всего, в том числе</t>
  </si>
  <si>
    <t xml:space="preserve">      по сомнительным долгам</t>
  </si>
  <si>
    <t>Прочие внереализационные доходы</t>
  </si>
  <si>
    <t>Внереализационные расходы всего, в том числе</t>
  </si>
  <si>
    <t>Расходы, связанные с персоналом</t>
  </si>
  <si>
    <t>Проценты к уплате</t>
  </si>
  <si>
    <t>Создание резервов всего, в том числе</t>
  </si>
  <si>
    <t>Прочие внереализационные расходы</t>
  </si>
  <si>
    <t>V</t>
  </si>
  <si>
    <t>Прибыль / убыток до налогообложения (III + IV) всего, в том числе</t>
  </si>
  <si>
    <t>Прибыль / убыток до налогообложения от основной деятельности
(расшифровать по видам регулируемой деятельности)</t>
  </si>
  <si>
    <t>Прибыль / убыток до налогообложения от прочей деятельности</t>
  </si>
  <si>
    <t>VI</t>
  </si>
  <si>
    <t>Налог на прибыль и иные аналогичные обязательные платежи всего, в том числе</t>
  </si>
  <si>
    <t>Текущий налог на прибыль по основной деятельности
(расшифровать по видам регулируемой деятельности)</t>
  </si>
  <si>
    <t>Текущий налог на прибыль по прочей деятельности</t>
  </si>
  <si>
    <t>VII</t>
  </si>
  <si>
    <t>Чистая / убыток прибыль всего, в том числе</t>
  </si>
  <si>
    <t>Чистая прибыль / убыток по основной деятельности
(расшифровать по видам регулируемой деятельности)</t>
  </si>
  <si>
    <t>Чистая прибыль / убыток по прочей деятельности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</si>
  <si>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</si>
  <si>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</si>
  <si>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</si>
  <si>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</si>
  <si>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</si>
  <si>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</si>
  <si>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Приток денежных средств по операционной деятельности всего, в том числе</t>
  </si>
  <si>
    <t>Приток денежных средств по основной деятельности
(расшифровать по видам регулируемой деятельности)</t>
  </si>
  <si>
    <t>передача э/энергии</t>
  </si>
  <si>
    <t>Приток денежных средств по прочей деятельности</t>
  </si>
  <si>
    <t>Отток денежных средств по операционной деятельности всего, в том числе</t>
  </si>
  <si>
    <t>Оплата поставщикам топлива на технологические цели</t>
  </si>
  <si>
    <t>Оплата покупной энергии всего, в том числе</t>
  </si>
  <si>
    <t>2.2.1</t>
  </si>
  <si>
    <t xml:space="preserve">            расчеты на оптовом рынке электрической энергии</t>
  </si>
  <si>
    <t>2.2.2</t>
  </si>
  <si>
    <t xml:space="preserve">            расчеты с поставщиками розничных рынков</t>
  </si>
  <si>
    <t>Оплата покупной электроэнергии на компенсацию потерь</t>
  </si>
  <si>
    <t>Оплата услуг по передаче электроэнергии по ЕНЭС</t>
  </si>
  <si>
    <t>2.5</t>
  </si>
  <si>
    <t>Оплата прочих работ (услуг)</t>
  </si>
  <si>
    <t>2.6</t>
  </si>
  <si>
    <t>Оплата услуг по передаче тепловой энергии</t>
  </si>
  <si>
    <t>2.7</t>
  </si>
  <si>
    <t>Расчеты с персоналом по оплате труда</t>
  </si>
  <si>
    <t>2.8</t>
  </si>
  <si>
    <t>Страховые взносы (ЕСН)</t>
  </si>
  <si>
    <t>2.9</t>
  </si>
  <si>
    <t>Оплата налогов и сборов</t>
  </si>
  <si>
    <t>Приток денежных средств по инвестиционной деятельности всего</t>
  </si>
  <si>
    <t>3.1</t>
  </si>
  <si>
    <t>Поступления от реализации имущества и имущественных прав</t>
  </si>
  <si>
    <t>3.2</t>
  </si>
  <si>
    <t xml:space="preserve">Поступления по заключенным инвестиционным соглашениям, в том числе </t>
  </si>
  <si>
    <t>по использованию средств бюджетов бюджетной системы РФ всего, в том числе</t>
  </si>
  <si>
    <t xml:space="preserve">          средства федерального бюджета РФ</t>
  </si>
  <si>
    <t>3.3</t>
  </si>
  <si>
    <t>Прочие поступления по инвестиционной деятельности</t>
  </si>
  <si>
    <t>Отток денежных средств по инвестиционной деятельности всего</t>
  </si>
  <si>
    <t>Инвестиции в основной капитал всего, в том числе</t>
  </si>
  <si>
    <t>Выплаты на новое строительство и расширение</t>
  </si>
  <si>
    <t>Выплаты на техническое перевооружение и реконструкцию</t>
  </si>
  <si>
    <t>Выплаты ПИР для объектов нового строительства будущих лет</t>
  </si>
  <si>
    <t>Выплаты по приобретению объектов ОС, земельных участков</t>
  </si>
  <si>
    <t>Выплаты на проведение НИОКР</t>
  </si>
  <si>
    <t>Прочие выплаты, связанные с инвестициями в основной капитал</t>
  </si>
  <si>
    <t>Приобретение нематериальных активов</t>
  </si>
  <si>
    <t>Прочие выплаты по инвестиционной деятельности</t>
  </si>
  <si>
    <t>Приток по финансовой деятельности всего, в том числе</t>
  </si>
  <si>
    <t>Процентные поступления</t>
  </si>
  <si>
    <t>Поступления  по полученным кредитам и займам всего, в том числе</t>
  </si>
  <si>
    <t>по долгосрочным</t>
  </si>
  <si>
    <t>по краткосрочным</t>
  </si>
  <si>
    <t>Поступления от эмиссии акций</t>
  </si>
  <si>
    <t>Поступления от реализации финансовых инструментов (векселей, облигаций и пр.)</t>
  </si>
  <si>
    <t>Прочие поступления по финансовой деятельности</t>
  </si>
  <si>
    <t>Отток по финансовой деятельности всего, в том числе</t>
  </si>
  <si>
    <t>Погашение кредитов и займов всего, в том числе</t>
  </si>
  <si>
    <t>Выкуп собственных акций и иных финансовых инструментов</t>
  </si>
  <si>
    <t>6.5</t>
  </si>
  <si>
    <t>Прочие выплаты по финансовой деятельности</t>
  </si>
  <si>
    <t>Сальдо денежных средств по операционной деятельности (1 - 2) всего, в том числе</t>
  </si>
  <si>
    <t>Сальдо денежных средств по основной деятельности
(расшифровать по видам регулируемой деятельности)</t>
  </si>
  <si>
    <t>Сальдо денежных средств по прочей деятельности</t>
  </si>
  <si>
    <t xml:space="preserve">Сальдо денежных средств по инвестиционной деятельности всего (3 - 4), в том числе </t>
  </si>
  <si>
    <t>Сальдо денежных средств по инвестиционной деятельности
(расшифровать по видам регулируемой деятельности)</t>
  </si>
  <si>
    <t>Сальдо денежных средств по финансовой деятельности всего (5 - 6)</t>
  </si>
  <si>
    <t>Сальдо денежных средств от транзитных операций</t>
  </si>
  <si>
    <t>Итого сальдо денежных средств по Обществу (7 + 8 + 9 + 10)</t>
  </si>
  <si>
    <t>Остаток денежных средств на начало периода</t>
  </si>
  <si>
    <t>Остаток денежных средств на конец периода</t>
  </si>
  <si>
    <t>EBITDA</t>
  </si>
  <si>
    <t>Долг (кредиты и займы) на начало периода</t>
  </si>
  <si>
    <t>Долг (кредиты и займы) на конец периода</t>
  </si>
  <si>
    <t>Потребность в кредитных ресурсах всего, в том числе</t>
  </si>
  <si>
    <t>на операционную деятельность</t>
  </si>
  <si>
    <t>на инвестиционную деятельность</t>
  </si>
  <si>
    <t>на рефинансирование кредитов и займов</t>
  </si>
  <si>
    <t>Погашение кредитов и займов</t>
  </si>
  <si>
    <t>Долг / EBITDA</t>
  </si>
  <si>
    <t>Дебиторская задолженность на конец периода, в том числе</t>
  </si>
  <si>
    <t>Дебиторская задолженность по основной деятельности
(расшифровать по видам регулируемой деятельности)</t>
  </si>
  <si>
    <t>из нее просроченная</t>
  </si>
  <si>
    <t>Дебиторская задолженность по прочей деятельности</t>
  </si>
  <si>
    <t>Кредиторская задолженность на конец периода, в том числе</t>
  </si>
  <si>
    <t>Поставщикам топлива на технологические цели</t>
  </si>
  <si>
    <t>Поставщикам покупной энергии всего, в том числе</t>
  </si>
  <si>
    <t xml:space="preserve">            на оптовом рынке электрической энергии</t>
  </si>
  <si>
    <t xml:space="preserve">            на розничных рынках</t>
  </si>
  <si>
    <t>Постащикам электроэнергии на компенсацию потерь</t>
  </si>
  <si>
    <t>По оплате услуг на передачу электроэнергии по ЕНЭС</t>
  </si>
  <si>
    <t>8.5</t>
  </si>
  <si>
    <t>По оплате услуг распределительных сетевых компаний</t>
  </si>
  <si>
    <t>8.6</t>
  </si>
  <si>
    <t>По оплате услуг на передаче тепловой энергии</t>
  </si>
  <si>
    <t>8.7</t>
  </si>
  <si>
    <t>Перед персоналом по оплате труда</t>
  </si>
  <si>
    <t>8.8</t>
  </si>
  <si>
    <t>Перед бюджетами и внебюджетными фондами</t>
  </si>
  <si>
    <t>8.9</t>
  </si>
  <si>
    <t>По договорам технологического присоединения</t>
  </si>
  <si>
    <t>8.10</t>
  </si>
  <si>
    <t>По обязательствам перед поставщиками и подрядчиками по исполнению ИПР</t>
  </si>
  <si>
    <t>Уровень оплаты (по видам регулируемой деятельности)</t>
  </si>
  <si>
    <t>%</t>
  </si>
  <si>
    <t>СПРАВКИ ТЕХНОЛОГИЧЕСКИЕ</t>
  </si>
  <si>
    <t>В отношении сетевых компаний</t>
  </si>
  <si>
    <t>Объем отпуска электроэнергии из сети (полезный отпуск) всего, в том числе</t>
  </si>
  <si>
    <t>тыс.кВт.ч</t>
  </si>
  <si>
    <t>по прямым потребителям ЕНЭС</t>
  </si>
  <si>
    <t>Объем потерь электроэнергии при ее передаче (распределении)</t>
  </si>
  <si>
    <t>Заявленная / Фактическая мощность всего, в том числе</t>
  </si>
  <si>
    <t>прямых потребителей ЕНЭС</t>
  </si>
  <si>
    <t>Количество условных единиц обслуживаемого электросетевого оборудования</t>
  </si>
  <si>
    <t>ус.ед.</t>
  </si>
  <si>
    <t>Собственная НВВ сетевой компании</t>
  </si>
  <si>
    <t>В отношении генерирующих компаний</t>
  </si>
  <si>
    <t>Установленная мощность</t>
  </si>
  <si>
    <t>Располагаемая мощность</t>
  </si>
  <si>
    <t>Объем выработанной электроэнергии</t>
  </si>
  <si>
    <t xml:space="preserve">Объем продукции отпущенной с шин (коллекторов) </t>
  </si>
  <si>
    <t xml:space="preserve">   электроэнергии</t>
  </si>
  <si>
    <t xml:space="preserve">    теплоэнергии</t>
  </si>
  <si>
    <t>тыс.Гкал</t>
  </si>
  <si>
    <t>Объем покупной продукции для реализации</t>
  </si>
  <si>
    <t xml:space="preserve">   электроэнергии </t>
  </si>
  <si>
    <t xml:space="preserve">    мощности</t>
  </si>
  <si>
    <t xml:space="preserve">   теплоэнергии</t>
  </si>
  <si>
    <t>Объем покупной продукции на технологические цели</t>
  </si>
  <si>
    <t>Объем продукции отпущенной (проданной) потребителям</t>
  </si>
  <si>
    <t>Среднесписочная численность работников (без внешних совместителей и работников несписочного состава)</t>
  </si>
  <si>
    <t>чел</t>
  </si>
  <si>
    <t>Амортизационные отчисления</t>
  </si>
  <si>
    <t>Расходы на оплату труда с учетом страховых платежей</t>
  </si>
  <si>
    <t xml:space="preserve"> </t>
  </si>
  <si>
    <t xml:space="preserve">Среднегодовой индекс-дефлятор кап.вложений </t>
  </si>
  <si>
    <t>IV квартал 2018г</t>
  </si>
  <si>
    <t>Стоимость монтажа с учетом индексов-дефляторов</t>
  </si>
  <si>
    <t>Приложение 1</t>
  </si>
  <si>
    <t>Исходные данные</t>
  </si>
  <si>
    <t>Исходные данные по индексам-дефляторам</t>
  </si>
  <si>
    <t>руб без НДС</t>
  </si>
  <si>
    <t xml:space="preserve">Сметная стоимость </t>
  </si>
  <si>
    <t>Итого</t>
  </si>
  <si>
    <t>Наименование мероприятия по реконструкции ВЛЭП</t>
  </si>
  <si>
    <t>Примечание</t>
  </si>
  <si>
    <t>Стоимость мероприятия 
с учетом индексов-дефляторов</t>
  </si>
  <si>
    <t>УТВЕРЖДАЮ:</t>
  </si>
  <si>
    <t>Инвестпрограмма ДЭСК 2019-2021</t>
  </si>
  <si>
    <t>(наименование стройки)</t>
  </si>
  <si>
    <t>(локальная смета)</t>
  </si>
  <si>
    <t>на</t>
  </si>
  <si>
    <t>(наименование работ и затрат, наименование объекта)</t>
  </si>
  <si>
    <t xml:space="preserve">Основание: </t>
  </si>
  <si>
    <t>Сметная стоимость _______________________________________________________________________________________________</t>
  </si>
  <si>
    <t>___________________________503,243</t>
  </si>
  <si>
    <t>тыс. руб.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</si>
  <si>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</si>
  <si>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_______________________________________________________________________________________________286,644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</si>
  <si>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</si>
  <si>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_______________________________________________________________________________________________82,533</t>
  </si>
  <si>
    <t>Средства на оплату труда _______________________________________________________________________________________________</t>
  </si>
  <si>
    <t>___________________________52,028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</si>
  <si>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</si>
  <si>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_______________________________________________________________________________________________152,33</t>
  </si>
  <si>
    <t>чел.час</t>
  </si>
  <si>
    <t>Трудозатраты механизаторов _______________________________________________________________________________________________</t>
  </si>
  <si>
    <t>_______________________________________________________________________________________________66,04</t>
  </si>
  <si>
    <t>Составлен(а) в текущих (прогнозных) ценах по состоянию на ______________</t>
  </si>
  <si>
    <t>№ пп</t>
  </si>
  <si>
    <t>Обоснование</t>
  </si>
  <si>
    <t>Кол.</t>
  </si>
  <si>
    <t>Сметная стоимость в текущих (прогнозных) ценах, руб.</t>
  </si>
  <si>
    <t>Т/з осн. раб.</t>
  </si>
  <si>
    <t>Т/з мех.</t>
  </si>
  <si>
    <t>на ед.</t>
  </si>
  <si>
    <t>всего</t>
  </si>
  <si>
    <t>общая</t>
  </si>
  <si>
    <t>В том числе</t>
  </si>
  <si>
    <t>Осн.З/п</t>
  </si>
  <si>
    <t>Эк.Маш.</t>
  </si>
  <si>
    <t>З/пМех</t>
  </si>
  <si>
    <t>Мат</t>
  </si>
  <si>
    <t xml:space="preserve">                                       Раздел 1. Демонтажные работы</t>
  </si>
  <si>
    <r>
      <t>ГЭСН33-04-040-01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</si>
  <si>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Демонтаж: 3-х проводов ВЛ 0,38 кВ</t>
  </si>
  <si>
    <t>шт</t>
  </si>
  <si>
    <r>
      <t>8</t>
    </r>
    <r>
      <rPr>
        <b/>
        <i/>
        <sz val="6"/>
        <rFont val="Arial"/>
        <family val="2"/>
        <charset val="204"/>
      </rPr>
      <t xml:space="preserve">
6+2</t>
    </r>
  </si>
  <si>
    <r>
      <t>ГЭСН33-04-040-02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</si>
  <si>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Демонтаж: одного дополнительного провода</t>
  </si>
  <si>
    <r>
      <t>ГЭСН33-04-042-04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</si>
  <si>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Демонтаж опор ВЛ 0,38-10 кВ: с приставками одностоечных</t>
  </si>
  <si>
    <r>
      <t>ГЭСН33-04-042-05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</si>
  <si>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Демонтаж опор ВЛ 0,38-10 кВ: с приставками одностоечных с подкосом</t>
  </si>
  <si>
    <t>Итого по разделу 1 Демонтажные работы</t>
  </si>
  <si>
    <t xml:space="preserve">                                       Раздел 2. Реконструкция  ВЛИ-0,4кВ</t>
  </si>
  <si>
    <r>
      <t>ГЭСН33-04-016-02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</si>
  <si>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Развозка конструкций и материалов опор ВЛ 0,38-10 кВ по трассе: одностоечных железобетонных опор</t>
  </si>
  <si>
    <r>
      <t>16</t>
    </r>
    <r>
      <rPr>
        <b/>
        <i/>
        <sz val="6"/>
        <rFont val="Arial"/>
        <family val="2"/>
        <charset val="204"/>
      </rPr>
      <t xml:space="preserve">
9+2*2+1*3</t>
    </r>
  </si>
  <si>
    <r>
      <t>ГЭСН33-04-016-05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</si>
  <si>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Развозка конструкций и материалов опор ВЛ 0,38-10 кВ по трассе: материалов оснастки одностоечных опор</t>
  </si>
  <si>
    <r>
      <t>ГЭСН33-04-016-06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</si>
  <si>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Развозка конструкций и материалов опор ВЛ 0,38-10 кВ по трассе: материалов оснастки сложных опор</t>
  </si>
  <si>
    <r>
      <t>3</t>
    </r>
    <r>
      <rPr>
        <b/>
        <i/>
        <sz val="6"/>
        <rFont val="Arial"/>
        <family val="2"/>
        <charset val="204"/>
      </rPr>
      <t xml:space="preserve">
2+1</t>
    </r>
  </si>
  <si>
    <r>
      <t>ГЭСН33-04-003-01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</si>
  <si>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Установка железобетонных опор ВЛ 0,38; 6-10 кВ с траверсами без приставок: одностоечных</t>
  </si>
  <si>
    <r>
      <t>ГЭСН33-04-003-02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</si>
  <si>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Установка железобетонных опор ВЛ 0,38; 6-10 кВ с траверсами без приставок: одностоечных с одним подкосом</t>
  </si>
  <si>
    <r>
      <t>ГЭСН33-04-003-03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</si>
  <si>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Установка железобетонных опор ВЛ 0,38; 6-10 кВ с траверсами без приставок: одностоечных с двумя подкосами</t>
  </si>
  <si>
    <r>
      <t>ГЭСН33-04-017-01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</si>
  <si>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Подвеска самонесущих изолированных проводов (СИП-2А) напряжением от 0,4 кВ до 1 кВ (со снятием напряжения) при количестве 29 опор: с использованием автогидроподъемника</t>
  </si>
  <si>
    <t>1000 м</t>
  </si>
  <si>
    <r>
      <t>0,315</t>
    </r>
    <r>
      <rPr>
        <b/>
        <i/>
        <sz val="6"/>
        <rFont val="Arial"/>
        <family val="2"/>
        <charset val="204"/>
      </rPr>
      <t xml:space="preserve">
315 / 1000</t>
    </r>
  </si>
  <si>
    <t>16</t>
  </si>
  <si>
    <t>П 01-01-01-003 (Сб.Смета в.47)</t>
  </si>
  <si>
    <t>Погрузочные работы при автомобильных перевозках: изделий из сборного железобетона, бетона, керамзитобетона массой до 3 т</t>
  </si>
  <si>
    <t>1 т груза</t>
  </si>
  <si>
    <r>
      <t>12,15</t>
    </r>
    <r>
      <rPr>
        <b/>
        <i/>
        <sz val="6"/>
        <rFont val="Arial"/>
        <family val="2"/>
        <charset val="204"/>
      </rPr>
      <t xml:space="preserve">
1,1*9+0,75*3</t>
    </r>
  </si>
  <si>
    <t>17</t>
  </si>
  <si>
    <t>Р 01-01-02-003 (Сб.Смета в.47)</t>
  </si>
  <si>
    <t>Разгрузочные работы при автомобильных перевозках: изделий из сборного железобетона, бетона, керамзитобетона массой до 3 т</t>
  </si>
  <si>
    <t>20</t>
  </si>
  <si>
    <t>П 03-01-01-006 (Сб.Смета в.47)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</si>
  <si>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6 км I класс груза</t>
  </si>
  <si>
    <t>Итого по разделу 2 Реконструкция  ВЛИ-0,4кВ</t>
  </si>
  <si>
    <t xml:space="preserve">                                       Раздел 3. Оборудование, материалы</t>
  </si>
  <si>
    <t>21</t>
  </si>
  <si>
    <t>Материалы</t>
  </si>
  <si>
    <t>Провод СИП2 3х95+1х70</t>
  </si>
  <si>
    <t>м</t>
  </si>
  <si>
    <t>22</t>
  </si>
  <si>
    <t>Стойка СВ 110</t>
  </si>
  <si>
    <t>23</t>
  </si>
  <si>
    <t>Стойка СВ 95</t>
  </si>
  <si>
    <t>24</t>
  </si>
  <si>
    <t>Сопряжение С-1</t>
  </si>
  <si>
    <t>25</t>
  </si>
  <si>
    <t>Монтажная лента F 20</t>
  </si>
  <si>
    <r>
      <t>36</t>
    </r>
    <r>
      <rPr>
        <b/>
        <i/>
        <sz val="6"/>
        <rFont val="Arial"/>
        <family val="2"/>
        <charset val="204"/>
      </rPr>
      <t xml:space="preserve">
12*3</t>
    </r>
  </si>
  <si>
    <t>26</t>
  </si>
  <si>
    <t>Усиленная скрепа С 20</t>
  </si>
  <si>
    <r>
      <t>24</t>
    </r>
    <r>
      <rPr>
        <b/>
        <i/>
        <sz val="6"/>
        <rFont val="Arial"/>
        <family val="2"/>
        <charset val="204"/>
      </rPr>
      <t xml:space="preserve">
12*2</t>
    </r>
  </si>
  <si>
    <t>Итого по разделу 3 Оборудование, материалы</t>
  </si>
  <si>
    <t>ИТОГИ ПО СМЕТЕ:</t>
  </si>
  <si>
    <t>Итого прямые затраты по смете в текущих ценах</t>
  </si>
  <si>
    <t>Итого прямые затраты по смете с учетом коэффициентов к итогам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</si>
  <si>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</si>
  <si>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</si>
  <si>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</si>
  <si>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</si>
  <si>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</si>
  <si>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</si>
  <si>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</si>
  <si>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</si>
  <si>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</si>
  <si>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</si>
  <si>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</si>
  <si>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</si>
  <si>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Производство работ в зимнее время 3,7*0,8= 2,96%</t>
  </si>
  <si>
    <t xml:space="preserve">  Проектные работы 5%</t>
  </si>
  <si>
    <t xml:space="preserve">  Изыскательские работы 5%</t>
  </si>
  <si>
    <t xml:space="preserve">  Непредвиденные затраты 2%</t>
  </si>
  <si>
    <t xml:space="preserve">  Итого с непредвиденными</t>
  </si>
  <si>
    <t xml:space="preserve">  НДС 18%</t>
  </si>
  <si>
    <t xml:space="preserve">  ВСЕГО по смете</t>
  </si>
  <si>
    <t>Составил: ___________________________</t>
  </si>
  <si>
    <t>(должность, подпись, расшифровка)</t>
  </si>
  <si>
    <t>Проверил: ___________________________</t>
  </si>
  <si>
    <t>Директор ООО "ДЭСК"</t>
  </si>
  <si>
    <t xml:space="preserve">_______________ С.М.Самохин </t>
  </si>
  <si>
    <t>"01 "сентября 2018 г.</t>
  </si>
  <si>
    <t>ЛОКАЛЬНЫЙ РЕСУРСНЫЙ СМЕТНЫЙ РАСЧЕТ  № 1.1.</t>
  </si>
  <si>
    <t>___________________________771,032</t>
  </si>
  <si>
    <t>_______________________________________________________________________________________________446,334</t>
  </si>
  <si>
    <t>_______________________________________________________________________________________________119,292</t>
  </si>
  <si>
    <t>___________________________82,346</t>
  </si>
  <si>
    <t>_______________________________________________________________________________________________242,1</t>
  </si>
  <si>
    <t>_______________________________________________________________________________________________103,41</t>
  </si>
  <si>
    <r>
      <t>10</t>
    </r>
    <r>
      <rPr>
        <b/>
        <i/>
        <sz val="6"/>
        <rFont val="Arial"/>
        <family val="2"/>
        <charset val="204"/>
      </rPr>
      <t xml:space="preserve">
7+2+1</t>
    </r>
  </si>
  <si>
    <t>19</t>
  </si>
  <si>
    <r>
      <t>ГЭСН33-04-042-06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</si>
  <si>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Демонтаж опор ВЛ 0,38-10 кВ: с приставками одностоечных с двумя подкосами</t>
  </si>
  <si>
    <r>
      <t>27</t>
    </r>
    <r>
      <rPr>
        <b/>
        <i/>
        <sz val="6"/>
        <rFont val="Arial"/>
        <family val="2"/>
        <charset val="204"/>
      </rPr>
      <t xml:space="preserve">
11+5*2+2*3</t>
    </r>
  </si>
  <si>
    <r>
      <t>7</t>
    </r>
    <r>
      <rPr>
        <b/>
        <i/>
        <sz val="6"/>
        <rFont val="Arial"/>
        <family val="2"/>
        <charset val="204"/>
      </rPr>
      <t xml:space="preserve">
5+2</t>
    </r>
  </si>
  <si>
    <t>27</t>
  </si>
  <si>
    <r>
      <t>0,455</t>
    </r>
    <r>
      <rPr>
        <b/>
        <i/>
        <sz val="6"/>
        <rFont val="Arial"/>
        <family val="2"/>
        <charset val="204"/>
      </rPr>
      <t xml:space="preserve">
455 / 1000</t>
    </r>
  </si>
  <si>
    <t>30</t>
  </si>
  <si>
    <r>
      <t>17,35</t>
    </r>
    <r>
      <rPr>
        <b/>
        <i/>
        <sz val="6"/>
        <rFont val="Arial"/>
        <family val="2"/>
        <charset val="204"/>
      </rPr>
      <t xml:space="preserve">
1,1*11+0,75*(5+2)</t>
    </r>
  </si>
  <si>
    <t>31</t>
  </si>
  <si>
    <t>34</t>
  </si>
  <si>
    <t>43</t>
  </si>
  <si>
    <t>60</t>
  </si>
  <si>
    <t>68</t>
  </si>
  <si>
    <r>
      <t>54</t>
    </r>
    <r>
      <rPr>
        <b/>
        <i/>
        <sz val="6"/>
        <rFont val="Arial"/>
        <family val="2"/>
        <charset val="204"/>
      </rPr>
      <t xml:space="preserve">
18*3</t>
    </r>
  </si>
  <si>
    <t>69</t>
  </si>
  <si>
    <r>
      <t>36</t>
    </r>
    <r>
      <rPr>
        <b/>
        <i/>
        <sz val="6"/>
        <rFont val="Arial"/>
        <family val="2"/>
        <charset val="204"/>
      </rPr>
      <t xml:space="preserve">
18*2</t>
    </r>
  </si>
  <si>
    <t>ЛОКАЛЬНЫЙ РЕСУРСНЫЙ СМЕТНЫЙ РАСЧЕТ  № 1.2.</t>
  </si>
  <si>
    <t>Реконструкция электросетей 0,4 кВ ТП (КТП) №3 фидер "45 лет Октября лево"</t>
  </si>
  <si>
    <t>___________________________1059,224</t>
  </si>
  <si>
    <t>_______________________________________________________________________________________________611,563</t>
  </si>
  <si>
    <t>_______________________________________________________________________________________________165,480</t>
  </si>
  <si>
    <t>___________________________112,031</t>
  </si>
  <si>
    <t>_______________________________________________________________________________________________327,21</t>
  </si>
  <si>
    <t>_______________________________________________________________________________________________142,8</t>
  </si>
  <si>
    <r>
      <t>15</t>
    </r>
    <r>
      <rPr>
        <b/>
        <i/>
        <sz val="6"/>
        <rFont val="Arial"/>
        <family val="2"/>
        <charset val="204"/>
      </rPr>
      <t xml:space="preserve">
9+4+2</t>
    </r>
  </si>
  <si>
    <r>
      <t>35</t>
    </r>
    <r>
      <rPr>
        <b/>
        <i/>
        <sz val="6"/>
        <rFont val="Arial"/>
        <family val="2"/>
        <charset val="204"/>
      </rPr>
      <t xml:space="preserve">
17+6*2+2*3</t>
    </r>
  </si>
  <si>
    <r>
      <t>0,63</t>
    </r>
    <r>
      <rPr>
        <b/>
        <i/>
        <sz val="6"/>
        <rFont val="Arial"/>
        <family val="2"/>
        <charset val="204"/>
      </rPr>
      <t xml:space="preserve">
630 / 1000</t>
    </r>
  </si>
  <si>
    <r>
      <t>24,7</t>
    </r>
    <r>
      <rPr>
        <b/>
        <i/>
        <sz val="6"/>
        <rFont val="Arial"/>
        <family val="2"/>
        <charset val="204"/>
      </rPr>
      <t xml:space="preserve">
1,1*17+0,75*(6+2)</t>
    </r>
  </si>
  <si>
    <t>14</t>
  </si>
  <si>
    <t>15</t>
  </si>
  <si>
    <t>18</t>
  </si>
  <si>
    <r>
      <t>75</t>
    </r>
    <r>
      <rPr>
        <b/>
        <i/>
        <sz val="6"/>
        <rFont val="Arial"/>
        <family val="2"/>
        <charset val="204"/>
      </rPr>
      <t xml:space="preserve">
25*3</t>
    </r>
  </si>
  <si>
    <r>
      <t>50</t>
    </r>
    <r>
      <rPr>
        <b/>
        <i/>
        <sz val="6"/>
        <rFont val="Arial"/>
        <family val="2"/>
        <charset val="204"/>
      </rPr>
      <t xml:space="preserve">
25*2</t>
    </r>
  </si>
  <si>
    <t>ЛОКАЛЬНЫЙ РЕСУРСНЫЙ СМЕТНЫЙ РАСЧЕТ  №  1.3.</t>
  </si>
  <si>
    <t>___________________________986,154</t>
  </si>
  <si>
    <t>_______________________________________________________________________________________________567,503</t>
  </si>
  <si>
    <t>_______________________________________________________________________________________________155,935</t>
  </si>
  <si>
    <t>___________________________104,530</t>
  </si>
  <si>
    <t>_______________________________________________________________________________________________304,18</t>
  </si>
  <si>
    <t>_______________________________________________________________________________________________134,25</t>
  </si>
  <si>
    <r>
      <t>14</t>
    </r>
    <r>
      <rPr>
        <b/>
        <i/>
        <sz val="6"/>
        <rFont val="Arial"/>
        <family val="2"/>
        <charset val="204"/>
      </rPr>
      <t xml:space="preserve">
8+3+3</t>
    </r>
  </si>
  <si>
    <r>
      <t>32</t>
    </r>
    <r>
      <rPr>
        <b/>
        <i/>
        <sz val="6"/>
        <rFont val="Arial"/>
        <family val="2"/>
        <charset val="204"/>
      </rPr>
      <t xml:space="preserve">
16+5*2+2*3</t>
    </r>
  </si>
  <si>
    <r>
      <t>0,595</t>
    </r>
    <r>
      <rPr>
        <b/>
        <i/>
        <sz val="6"/>
        <rFont val="Arial"/>
        <family val="2"/>
        <charset val="204"/>
      </rPr>
      <t xml:space="preserve">
595 / 1000</t>
    </r>
  </si>
  <si>
    <r>
      <t>22,85</t>
    </r>
    <r>
      <rPr>
        <b/>
        <i/>
        <sz val="6"/>
        <rFont val="Arial"/>
        <family val="2"/>
        <charset val="204"/>
      </rPr>
      <t xml:space="preserve">
1,1*16+0,75*(5+2)</t>
    </r>
  </si>
  <si>
    <r>
      <t>69</t>
    </r>
    <r>
      <rPr>
        <b/>
        <i/>
        <sz val="6"/>
        <rFont val="Arial"/>
        <family val="2"/>
        <charset val="204"/>
      </rPr>
      <t xml:space="preserve">
23*3</t>
    </r>
  </si>
  <si>
    <r>
      <t>46</t>
    </r>
    <r>
      <rPr>
        <b/>
        <i/>
        <sz val="6"/>
        <rFont val="Arial"/>
        <family val="2"/>
        <charset val="204"/>
      </rPr>
      <t xml:space="preserve">
23*2</t>
    </r>
  </si>
  <si>
    <t>ЛОКАЛЬНЫЙ РЕСУРСНЫЙ СМЕТНЫЙ РАСЧЕТ  № 1.4.</t>
  </si>
  <si>
    <t>Реконструкция электросетей 0,4кВ ТП (КТП) №4 фидер Школьная</t>
  </si>
  <si>
    <t>___________________________651,125</t>
  </si>
  <si>
    <t>_______________________________________________________________________________________________376,750</t>
  </si>
  <si>
    <t>_______________________________________________________________________________________________100,913</t>
  </si>
  <si>
    <t>___________________________70,146</t>
  </si>
  <si>
    <t>_______________________________________________________________________________________________205,17</t>
  </si>
  <si>
    <t>ГЭСН33-04-040-01</t>
  </si>
  <si>
    <t>ГЭСН33-04-040-02</t>
  </si>
  <si>
    <t>ГЭСН33-04-042-04</t>
  </si>
  <si>
    <t>ГЭСН33-04-042-05</t>
  </si>
  <si>
    <t>ГЭСН33-04-042-06</t>
  </si>
  <si>
    <t>Итого прямые затраты по разделу в текущих ценах</t>
  </si>
  <si>
    <t>Итого прямые затраты по разделу с учетом коэффициентов к итогам</t>
  </si>
  <si>
    <t>ГЭСН33-04-016-02</t>
  </si>
  <si>
    <t>ГЭСН33-04-016-05</t>
  </si>
  <si>
    <t>ГЭСН33-04-016-06</t>
  </si>
  <si>
    <t>ГЭСН33-04-003-01</t>
  </si>
  <si>
    <t>ГЭСН33-04-003-02</t>
  </si>
  <si>
    <t>ГЭСН33-04-003-03</t>
  </si>
  <si>
    <t>ГЭСН33-04-017-01</t>
  </si>
  <si>
    <t>ЛОКАЛЬНЫЙ РЕСУРСНЫЙ СМЕТНЫЙ РАСЧЕТ  № 1.5.</t>
  </si>
  <si>
    <t>Реконструкция ВЛ- 0,4кВ ТП № 4, фидер Горького</t>
  </si>
  <si>
    <t>___________________________917,374</t>
  </si>
  <si>
    <t>_______________________________________________________________________________________________535,161</t>
  </si>
  <si>
    <t>_______________________________________________________________________________________________137,820</t>
  </si>
  <si>
    <t>___________________________100,213</t>
  </si>
  <si>
    <t>_______________________________________________________________________________________________293,14</t>
  </si>
  <si>
    <t>ЛОКАЛЬНЫЙ РЕСУРСНЫЙ СМЕТНЫЙ РАСЧЕТ  № 1.6.</t>
  </si>
  <si>
    <t>___________________________2427,649</t>
  </si>
  <si>
    <t>_______________________________________________________________________________________________1411,208</t>
  </si>
  <si>
    <t>_______________________________________________________________________________________________369,705</t>
  </si>
  <si>
    <t>___________________________260,086</t>
  </si>
  <si>
    <t>_______________________________________________________________________________________________760,63</t>
  </si>
  <si>
    <t>_______________________________________________________________________________________________330,65</t>
  </si>
  <si>
    <r>
      <t>35</t>
    </r>
    <r>
      <rPr>
        <b/>
        <i/>
        <sz val="6"/>
        <rFont val="Arial"/>
        <family val="2"/>
        <charset val="204"/>
      </rPr>
      <t xml:space="preserve">
22+9+4</t>
    </r>
  </si>
  <si>
    <r>
      <t>82</t>
    </r>
    <r>
      <rPr>
        <b/>
        <i/>
        <sz val="6"/>
        <rFont val="Arial"/>
        <family val="2"/>
        <charset val="204"/>
      </rPr>
      <t xml:space="preserve">
37+15*2+5*3</t>
    </r>
  </si>
  <si>
    <r>
      <t>20</t>
    </r>
    <r>
      <rPr>
        <b/>
        <i/>
        <sz val="6"/>
        <rFont val="Arial"/>
        <family val="2"/>
        <charset val="204"/>
      </rPr>
      <t xml:space="preserve">
15+5</t>
    </r>
  </si>
  <si>
    <r>
      <t>1,435</t>
    </r>
    <r>
      <rPr>
        <b/>
        <i/>
        <sz val="6"/>
        <rFont val="Arial"/>
        <family val="2"/>
        <charset val="204"/>
      </rPr>
      <t xml:space="preserve">
1435 / 1000</t>
    </r>
  </si>
  <si>
    <r>
      <t>39,2</t>
    </r>
    <r>
      <rPr>
        <b/>
        <i/>
        <sz val="6"/>
        <rFont val="Arial"/>
        <family val="2"/>
        <charset val="204"/>
      </rPr>
      <t xml:space="preserve">
1,1*22+0,75*(15+5)</t>
    </r>
  </si>
  <si>
    <r>
      <t>171</t>
    </r>
    <r>
      <rPr>
        <b/>
        <i/>
        <sz val="6"/>
        <rFont val="Arial"/>
        <family val="2"/>
        <charset val="204"/>
      </rPr>
      <t xml:space="preserve">
57*3</t>
    </r>
  </si>
  <si>
    <r>
      <t>114</t>
    </r>
    <r>
      <rPr>
        <b/>
        <i/>
        <sz val="6"/>
        <rFont val="Arial"/>
        <family val="2"/>
        <charset val="204"/>
      </rPr>
      <t xml:space="preserve">
57*2</t>
    </r>
  </si>
  <si>
    <t>ЛОКАЛЬНЫЙ РЕСУРСНЫЙ СМЕТНЫЙ РАСЧЕТ  № 1.7.</t>
  </si>
  <si>
    <t>Реконструкция электросетей 0,4 кВ ТП (КТП) №27 (Быт)</t>
  </si>
  <si>
    <t>___________________________1250,353</t>
  </si>
  <si>
    <t>_______________________________________________________________________________________________724,411</t>
  </si>
  <si>
    <t>_______________________________________________________________________________________________192,842</t>
  </si>
  <si>
    <t>___________________________134,264</t>
  </si>
  <si>
    <t>_______________________________________________________________________________________________391,98</t>
  </si>
  <si>
    <t>_______________________________________________________________________________________________171,36</t>
  </si>
  <si>
    <r>
      <t>18</t>
    </r>
    <r>
      <rPr>
        <b/>
        <i/>
        <sz val="6"/>
        <rFont val="Arial"/>
        <family val="2"/>
        <charset val="204"/>
      </rPr>
      <t xml:space="preserve">
10+6+2</t>
    </r>
  </si>
  <si>
    <r>
      <t>42</t>
    </r>
    <r>
      <rPr>
        <b/>
        <i/>
        <sz val="6"/>
        <rFont val="Arial"/>
        <family val="2"/>
        <charset val="204"/>
      </rPr>
      <t xml:space="preserve">
19+7*2+3*3</t>
    </r>
  </si>
  <si>
    <r>
      <t>10</t>
    </r>
    <r>
      <rPr>
        <b/>
        <i/>
        <sz val="6"/>
        <rFont val="Arial"/>
        <family val="2"/>
        <charset val="204"/>
      </rPr>
      <t xml:space="preserve">
7+3</t>
    </r>
  </si>
  <si>
    <r>
      <t>0,735</t>
    </r>
    <r>
      <rPr>
        <b/>
        <i/>
        <sz val="6"/>
        <rFont val="Arial"/>
        <family val="2"/>
        <charset val="204"/>
      </rPr>
      <t xml:space="preserve">
735 / 1000</t>
    </r>
  </si>
  <si>
    <r>
      <t>28,4</t>
    </r>
    <r>
      <rPr>
        <b/>
        <i/>
        <sz val="6"/>
        <rFont val="Arial"/>
        <family val="2"/>
        <charset val="204"/>
      </rPr>
      <t xml:space="preserve">
1,1*19+0,75*(7+3)</t>
    </r>
  </si>
  <si>
    <r>
      <t>87</t>
    </r>
    <r>
      <rPr>
        <b/>
        <i/>
        <sz val="6"/>
        <rFont val="Arial"/>
        <family val="2"/>
        <charset val="204"/>
      </rPr>
      <t xml:space="preserve">
29*3</t>
    </r>
  </si>
  <si>
    <r>
      <t>58</t>
    </r>
    <r>
      <rPr>
        <b/>
        <i/>
        <sz val="6"/>
        <rFont val="Arial"/>
        <family val="2"/>
        <charset val="204"/>
      </rPr>
      <t xml:space="preserve">
29*2</t>
    </r>
  </si>
  <si>
    <t>___________________________2303,820</t>
  </si>
  <si>
    <t>_______________________________________________________________________________________________1341,030</t>
  </si>
  <si>
    <t>_______________________________________________________________________________________________349,042</t>
  </si>
  <si>
    <t>___________________________250,418</t>
  </si>
  <si>
    <t>_______________________________________________________________________________________________734,84</t>
  </si>
  <si>
    <t>_______________________________________________________________________________________________316,01</t>
  </si>
  <si>
    <r>
      <t>33</t>
    </r>
    <r>
      <rPr>
        <b/>
        <i/>
        <sz val="6"/>
        <rFont val="Arial"/>
        <family val="2"/>
        <charset val="204"/>
      </rPr>
      <t xml:space="preserve">
23+7+3</t>
    </r>
  </si>
  <si>
    <r>
      <t>81</t>
    </r>
    <r>
      <rPr>
        <b/>
        <i/>
        <sz val="6"/>
        <rFont val="Arial"/>
        <family val="2"/>
        <charset val="204"/>
      </rPr>
      <t xml:space="preserve">
33+12*2+8*3</t>
    </r>
  </si>
  <si>
    <r>
      <t>20</t>
    </r>
    <r>
      <rPr>
        <b/>
        <i/>
        <sz val="6"/>
        <rFont val="Arial"/>
        <family val="2"/>
        <charset val="204"/>
      </rPr>
      <t xml:space="preserve">
12+8</t>
    </r>
  </si>
  <si>
    <r>
      <t>1,33</t>
    </r>
    <r>
      <rPr>
        <b/>
        <i/>
        <sz val="6"/>
        <rFont val="Arial"/>
        <family val="2"/>
        <charset val="204"/>
      </rPr>
      <t xml:space="preserve">
1330 / 1000</t>
    </r>
  </si>
  <si>
    <r>
      <t>51,3</t>
    </r>
    <r>
      <rPr>
        <b/>
        <i/>
        <sz val="6"/>
        <rFont val="Arial"/>
        <family val="2"/>
        <charset val="204"/>
      </rPr>
      <t xml:space="preserve">
1,1*33+0,75*(12+8)</t>
    </r>
  </si>
  <si>
    <r>
      <t>159</t>
    </r>
    <r>
      <rPr>
        <b/>
        <i/>
        <sz val="6"/>
        <rFont val="Arial"/>
        <family val="2"/>
        <charset val="204"/>
      </rPr>
      <t xml:space="preserve">
53*3</t>
    </r>
  </si>
  <si>
    <r>
      <t>106</t>
    </r>
    <r>
      <rPr>
        <b/>
        <i/>
        <sz val="6"/>
        <rFont val="Arial"/>
        <family val="2"/>
        <charset val="204"/>
      </rPr>
      <t xml:space="preserve">
53*2</t>
    </r>
  </si>
  <si>
    <t>ЛОКАЛЬНЫЙ РЕСУРСНЫЙ СМЕТНЫЙ РАСЧЕТ  № 1.9.</t>
  </si>
  <si>
    <t>ЛОКАЛЬНЫЙ РЕСУРСНЫЙ СМЕТНЫЙ РАСЧЕТ  № 1.8.</t>
  </si>
  <si>
    <t>___________________________1818,195</t>
  </si>
  <si>
    <t>_______________________________________________________________________________________________1076,030</t>
  </si>
  <si>
    <t>_______________________________________________________________________________________________257,789</t>
  </si>
  <si>
    <t>___________________________204,003</t>
  </si>
  <si>
    <t>_______________________________________________________________________________________________599,43</t>
  </si>
  <si>
    <t>_______________________________________________________________________________________________256,67</t>
  </si>
  <si>
    <r>
      <t>24</t>
    </r>
    <r>
      <rPr>
        <b/>
        <i/>
        <sz val="6"/>
        <rFont val="Arial"/>
        <family val="2"/>
        <charset val="204"/>
      </rPr>
      <t xml:space="preserve">
14+7+3</t>
    </r>
  </si>
  <si>
    <r>
      <t>68</t>
    </r>
    <r>
      <rPr>
        <b/>
        <i/>
        <sz val="6"/>
        <rFont val="Arial"/>
        <family val="2"/>
        <charset val="204"/>
      </rPr>
      <t xml:space="preserve">
21+13*2+7*3</t>
    </r>
  </si>
  <si>
    <r>
      <t>20</t>
    </r>
    <r>
      <rPr>
        <b/>
        <i/>
        <sz val="6"/>
        <rFont val="Arial"/>
        <family val="2"/>
        <charset val="204"/>
      </rPr>
      <t xml:space="preserve">
13+7</t>
    </r>
  </si>
  <si>
    <r>
      <t>0,98</t>
    </r>
    <r>
      <rPr>
        <b/>
        <i/>
        <sz val="6"/>
        <rFont val="Arial"/>
        <family val="2"/>
        <charset val="204"/>
      </rPr>
      <t xml:space="preserve">
980 / 1000</t>
    </r>
  </si>
  <si>
    <r>
      <t>38,1</t>
    </r>
    <r>
      <rPr>
        <b/>
        <i/>
        <sz val="6"/>
        <rFont val="Arial"/>
        <family val="2"/>
        <charset val="204"/>
      </rPr>
      <t xml:space="preserve">
1,1*21+0,75*(13+7)</t>
    </r>
  </si>
  <si>
    <r>
      <t>123</t>
    </r>
    <r>
      <rPr>
        <b/>
        <i/>
        <sz val="6"/>
        <rFont val="Arial"/>
        <family val="2"/>
        <charset val="204"/>
      </rPr>
      <t xml:space="preserve">
41*3</t>
    </r>
  </si>
  <si>
    <r>
      <t>82</t>
    </r>
    <r>
      <rPr>
        <b/>
        <i/>
        <sz val="6"/>
        <rFont val="Arial"/>
        <family val="2"/>
        <charset val="204"/>
      </rPr>
      <t xml:space="preserve">
41*2</t>
    </r>
  </si>
  <si>
    <t>ЛОКАЛЬНЫЙ РЕСУРСНЫЙ СМЕТНЫЙ РАСЧЕТ  № 1.10.</t>
  </si>
  <si>
    <t>___________________________2636,672</t>
  </si>
  <si>
    <t>_______________________________________________________________________________________________1549,011</t>
  </si>
  <si>
    <t>_______________________________________________________________________________________________385,239</t>
  </si>
  <si>
    <t>___________________________246,178</t>
  </si>
  <si>
    <t>_______________________________________________________________________________________________814,83</t>
  </si>
  <si>
    <t>_______________________________________________________________________________________________321,02</t>
  </si>
  <si>
    <r>
      <t>ГЭСН33-04-040-01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</si>
  <si>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t>1 опора (3 провода)</t>
  </si>
  <si>
    <r>
      <t>36</t>
    </r>
    <r>
      <rPr>
        <b/>
        <i/>
        <sz val="6"/>
        <rFont val="Arial"/>
        <family val="2"/>
        <charset val="204"/>
      </rPr>
      <t xml:space="preserve">
22+9+5</t>
    </r>
  </si>
  <si>
    <r>
      <t>ГЭСН33-04-040-02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</si>
  <si>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r>
      <t>ГЭСН33-04-042-04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</si>
  <si>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t>1 опора</t>
  </si>
  <si>
    <r>
      <t>ГЭСН33-04-042-05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</si>
  <si>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r>
      <t>ГЭСН33-04-042-06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</si>
  <si>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r>
      <t>ГЭСН33-04-016-02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</si>
  <si>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r>
      <t>89</t>
    </r>
    <r>
      <rPr>
        <b/>
        <i/>
        <sz val="6"/>
        <rFont val="Arial"/>
        <family val="2"/>
        <charset val="204"/>
      </rPr>
      <t xml:space="preserve">
35+15*2+8*3</t>
    </r>
  </si>
  <si>
    <r>
      <t>ГЭСН33-04-016-05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</si>
  <si>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r>
      <t>ГЭСН33-04-016-06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</si>
  <si>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r>
      <t>23</t>
    </r>
    <r>
      <rPr>
        <b/>
        <i/>
        <sz val="6"/>
        <rFont val="Arial"/>
        <family val="2"/>
        <charset val="204"/>
      </rPr>
      <t xml:space="preserve">
15+8</t>
    </r>
  </si>
  <si>
    <r>
      <t>ГЭСН33-04-003-01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</si>
  <si>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r>
      <t>ГЭСН33-04-003-02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</si>
  <si>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r>
      <t>ГЭСН33-04-003-03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</si>
  <si>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ГЭСН33-04-017-01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</si>
  <si>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r>
      <t>1,47</t>
    </r>
    <r>
      <rPr>
        <b/>
        <i/>
        <sz val="6"/>
        <rFont val="Arial"/>
        <family val="2"/>
        <charset val="204"/>
      </rPr>
      <t xml:space="preserve">
1470 / 1000</t>
    </r>
  </si>
  <si>
    <r>
      <t>55,75</t>
    </r>
    <r>
      <rPr>
        <b/>
        <i/>
        <sz val="6"/>
        <rFont val="Arial"/>
        <family val="2"/>
        <charset val="204"/>
      </rPr>
      <t xml:space="preserve">
1,1*35+0,75*(15+8)</t>
    </r>
  </si>
  <si>
    <r>
      <t>174</t>
    </r>
    <r>
      <rPr>
        <b/>
        <i/>
        <sz val="6"/>
        <rFont val="Arial"/>
        <family val="2"/>
        <charset val="204"/>
      </rPr>
      <t xml:space="preserve">
58*3</t>
    </r>
  </si>
  <si>
    <r>
      <t>116</t>
    </r>
    <r>
      <rPr>
        <b/>
        <i/>
        <sz val="6"/>
        <rFont val="Arial"/>
        <family val="2"/>
        <charset val="204"/>
      </rPr>
      <t xml:space="preserve">
58*2</t>
    </r>
  </si>
  <si>
    <t>ЛОКАЛЬНЫЙ РЕСУРСНЫЙ СМЕТНЫЙ РАСЧЕТ  № 1.11.</t>
  </si>
  <si>
    <t>___________________________2718,680</t>
  </si>
  <si>
    <t>_______________________________________________________________________________________________1590,083</t>
  </si>
  <si>
    <t>_______________________________________________________________________________________________404,328</t>
  </si>
  <si>
    <t>___________________________298,583</t>
  </si>
  <si>
    <t>_______________________________________________________________________________________________873,92</t>
  </si>
  <si>
    <t>_______________________________________________________________________________________________378,9</t>
  </si>
  <si>
    <r>
      <t>38</t>
    </r>
    <r>
      <rPr>
        <b/>
        <i/>
        <sz val="6"/>
        <rFont val="Arial"/>
        <family val="2"/>
        <charset val="204"/>
      </rPr>
      <t xml:space="preserve">
22+11+5</t>
    </r>
  </si>
  <si>
    <r>
      <t>96</t>
    </r>
    <r>
      <rPr>
        <b/>
        <i/>
        <sz val="6"/>
        <rFont val="Arial"/>
        <family val="2"/>
        <charset val="204"/>
      </rPr>
      <t xml:space="preserve">
37+16*2+9*3</t>
    </r>
  </si>
  <si>
    <r>
      <t>25</t>
    </r>
    <r>
      <rPr>
        <b/>
        <i/>
        <sz val="6"/>
        <rFont val="Arial"/>
        <family val="2"/>
        <charset val="204"/>
      </rPr>
      <t xml:space="preserve">
16+9</t>
    </r>
  </si>
  <si>
    <r>
      <t>1,54</t>
    </r>
    <r>
      <rPr>
        <b/>
        <i/>
        <sz val="6"/>
        <rFont val="Arial"/>
        <family val="2"/>
        <charset val="204"/>
      </rPr>
      <t xml:space="preserve">
1540 / 1000</t>
    </r>
  </si>
  <si>
    <r>
      <t>59,45</t>
    </r>
    <r>
      <rPr>
        <b/>
        <i/>
        <sz val="6"/>
        <rFont val="Arial"/>
        <family val="2"/>
        <charset val="204"/>
      </rPr>
      <t xml:space="preserve">
1,1*37+0,75*(16+9)</t>
    </r>
  </si>
  <si>
    <r>
      <t>186</t>
    </r>
    <r>
      <rPr>
        <b/>
        <i/>
        <sz val="6"/>
        <rFont val="Arial"/>
        <family val="2"/>
        <charset val="204"/>
      </rPr>
      <t xml:space="preserve">
62*3</t>
    </r>
  </si>
  <si>
    <r>
      <t>124</t>
    </r>
    <r>
      <rPr>
        <b/>
        <i/>
        <sz val="6"/>
        <rFont val="Arial"/>
        <family val="2"/>
        <charset val="204"/>
      </rPr>
      <t xml:space="preserve">
62*2</t>
    </r>
  </si>
  <si>
    <t>ЛОКАЛЬНЫЙ РЕСУРСНЫЙ СМЕТНЫЙ РАСЧЕТ  № 1.12.</t>
  </si>
  <si>
    <t>ЛОКАЛЬНЫЙ РЕСУРСНЫЙ СМЕТНЫЙ РАСЧЕТ  № 1.13.</t>
  </si>
  <si>
    <t>ЛОКАЛЬНЫЙ РЕСУРСНЫЙ СМЕТНЫЙ РАСЧЕТ  № 1.14.</t>
  </si>
  <si>
    <t>___________________________1256,925</t>
  </si>
  <si>
    <t>_______________________________________________________________________________________________725,686</t>
  </si>
  <si>
    <t>_______________________________________________________________________________________________196,388</t>
  </si>
  <si>
    <t>___________________________134,696</t>
  </si>
  <si>
    <t>_______________________________________________________________________________________________393,1</t>
  </si>
  <si>
    <t>_______________________________________________________________________________________________172,01</t>
  </si>
  <si>
    <r>
      <t>0,75</t>
    </r>
    <r>
      <rPr>
        <b/>
        <i/>
        <sz val="6"/>
        <rFont val="Arial"/>
        <family val="2"/>
        <charset val="204"/>
      </rPr>
      <t xml:space="preserve">
750 / 1000</t>
    </r>
  </si>
  <si>
    <t>ЛОКАЛЬНЫЙ РЕСУРСНЫЙ СМЕТНЫЙ РАСЧЕТ  № 1.15.</t>
  </si>
  <si>
    <t>Локальный ресурсный сметный расчет № 1.1</t>
  </si>
  <si>
    <t>Локальный ресурсный сметный расчет № 1.2</t>
  </si>
  <si>
    <t>Локальный ресурсный сметный расчет № 1.3</t>
  </si>
  <si>
    <t>Локальный ресурсный сметный расчет № 1.4</t>
  </si>
  <si>
    <t>Локальный ресурсный сметный расчет № 1.5</t>
  </si>
  <si>
    <t>Локальный ресурсный сметный расчет № 1.6</t>
  </si>
  <si>
    <t>Локальный ресурсный сметный расчет № 1.7</t>
  </si>
  <si>
    <t>Локальный ресурсный сметный расчет № 1.8</t>
  </si>
  <si>
    <t>Локальный ресурсный сметный расчет № 1.9</t>
  </si>
  <si>
    <t>Локальный ресурсный сметный расчет № 1.10</t>
  </si>
  <si>
    <t>Локальный ресурсный сметный расчет № 1.11</t>
  </si>
  <si>
    <t>Локальный ресурсный сметный расчет № 1.12</t>
  </si>
  <si>
    <t>Локальный ресурсный сметный расчет № 1.13</t>
  </si>
  <si>
    <t>Локальный ресурсный сметный расчет № 1.14</t>
  </si>
  <si>
    <t>Локальный ресурсный сметный расчет № 1.15</t>
  </si>
  <si>
    <t>1 фазный</t>
  </si>
  <si>
    <t>3 фазный</t>
  </si>
  <si>
    <t>3 - фазный с ТТ</t>
  </si>
  <si>
    <t>Маршрутизатор</t>
  </si>
  <si>
    <t>№ п/п 
по годам</t>
  </si>
  <si>
    <t>Адрес</t>
  </si>
  <si>
    <t>ТП</t>
  </si>
  <si>
    <t>ТИП П/У</t>
  </si>
  <si>
    <t>Стоимость монтажа в текущих ценах 3 квартала 2018г</t>
  </si>
  <si>
    <t>Населенный пункт</t>
  </si>
  <si>
    <t>Улица</t>
  </si>
  <si>
    <t>Дом</t>
  </si>
  <si>
    <t>Лит.</t>
  </si>
  <si>
    <t>г. Дальнереченск</t>
  </si>
  <si>
    <t>ТП-3</t>
  </si>
  <si>
    <t>Фидер "Театральная"</t>
  </si>
  <si>
    <t>ул.  Пушкина</t>
  </si>
  <si>
    <t>ул. Театральная</t>
  </si>
  <si>
    <t>Фидер "Строительная"</t>
  </si>
  <si>
    <t>ул. Строительная</t>
  </si>
  <si>
    <t>ул. Пушкина</t>
  </si>
  <si>
    <t>ул. Полевая</t>
  </si>
  <si>
    <t>Фидер "45 лет Октября лево"</t>
  </si>
  <si>
    <t>ул. 45 лет Октября</t>
  </si>
  <si>
    <t>45а</t>
  </si>
  <si>
    <t>45в</t>
  </si>
  <si>
    <t>а</t>
  </si>
  <si>
    <t>ул. Владивостокская</t>
  </si>
  <si>
    <t>Фидер "45 лет Октября право"</t>
  </si>
  <si>
    <t>63а</t>
  </si>
  <si>
    <t>ул. Школьная</t>
  </si>
  <si>
    <t>ТП-4</t>
  </si>
  <si>
    <t>маршрутизатор</t>
  </si>
  <si>
    <t>Фидер "Школьная"</t>
  </si>
  <si>
    <t>ул. Центральная</t>
  </si>
  <si>
    <t>Фидер "Горького-Центральная"</t>
  </si>
  <si>
    <t>ул. Горького</t>
  </si>
  <si>
    <t>ТП-7</t>
  </si>
  <si>
    <t>Фидер "Заозерная"</t>
  </si>
  <si>
    <t>ул. Заозерная</t>
  </si>
  <si>
    <t>33</t>
  </si>
  <si>
    <t>35</t>
  </si>
  <si>
    <t>37</t>
  </si>
  <si>
    <t>39</t>
  </si>
  <si>
    <t>41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</si>
  <si>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</si>
  <si>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</si>
  <si>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</si>
  <si>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</si>
  <si>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</si>
  <si>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</si>
  <si>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</si>
  <si>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</si>
  <si>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</si>
  <si>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</si>
  <si>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</si>
  <si>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67</t>
  </si>
  <si>
    <t>71</t>
  </si>
  <si>
    <t>75</t>
  </si>
  <si>
    <t>77</t>
  </si>
  <si>
    <t>79</t>
  </si>
  <si>
    <t>б</t>
  </si>
  <si>
    <t>ТП-27</t>
  </si>
  <si>
    <t>Фидер "Быт"</t>
  </si>
  <si>
    <t>ул. Магистральная</t>
  </si>
  <si>
    <t/>
  </si>
  <si>
    <t>ТП-67</t>
  </si>
  <si>
    <t>Фидер "Первомайская"</t>
  </si>
  <si>
    <t>ул. Первомайская</t>
  </si>
  <si>
    <t>в</t>
  </si>
  <si>
    <t>г</t>
  </si>
  <si>
    <t>29</t>
  </si>
  <si>
    <t>Фидер "Рыбозаводской"</t>
  </si>
  <si>
    <t>пер. Рыбозаводской</t>
  </si>
  <si>
    <t>ТП-91</t>
  </si>
  <si>
    <t>Фидер "Красногвардейская"</t>
  </si>
  <si>
    <t>ул. Свободы</t>
  </si>
  <si>
    <t>36</t>
  </si>
  <si>
    <t>ул. Красногвардейская</t>
  </si>
  <si>
    <t>ул. Уссурийская</t>
  </si>
  <si>
    <t>3а</t>
  </si>
  <si>
    <t>ул. Калинина</t>
  </si>
  <si>
    <t>42</t>
  </si>
  <si>
    <t>ул. Карьерная</t>
  </si>
  <si>
    <t>ул. Чапаева</t>
  </si>
  <si>
    <t>ТП-14</t>
  </si>
  <si>
    <t>Фидер "Кирова"</t>
  </si>
  <si>
    <t>ул. Декабристов</t>
  </si>
  <si>
    <t>ул. Кирова</t>
  </si>
  <si>
    <t>28</t>
  </si>
  <si>
    <t>ул. Ломоносова</t>
  </si>
  <si>
    <t>ул. Фрунзе</t>
  </si>
  <si>
    <t>пер. Ломоносова</t>
  </si>
  <si>
    <t>ТП-47</t>
  </si>
  <si>
    <t>Фидер "Фанерная - Фабричная"</t>
  </si>
  <si>
    <t>ул. Гоголя</t>
  </si>
  <si>
    <t>5а</t>
  </si>
  <si>
    <t>ул. Некрасова</t>
  </si>
  <si>
    <t>ул. Фанерная</t>
  </si>
  <si>
    <t>ул. Фабричная</t>
  </si>
  <si>
    <t>Фидер "Солнечная"</t>
  </si>
  <si>
    <t>ул. Солнечная</t>
  </si>
  <si>
    <t>ТП-89</t>
  </si>
  <si>
    <t>74</t>
  </si>
  <si>
    <t>76</t>
  </si>
  <si>
    <t>78</t>
  </si>
  <si>
    <t>80</t>
  </si>
  <si>
    <t>84</t>
  </si>
  <si>
    <t>88</t>
  </si>
  <si>
    <t>ул. Победы</t>
  </si>
  <si>
    <t>ТП-70</t>
  </si>
  <si>
    <t>Фидер "Кирпичная"</t>
  </si>
  <si>
    <t>ул. Кирпичная</t>
  </si>
  <si>
    <t>1-А</t>
  </si>
  <si>
    <t xml:space="preserve">10 </t>
  </si>
  <si>
    <t>I.</t>
  </si>
  <si>
    <t>Сметная стоимость монтажа приборов учета</t>
  </si>
  <si>
    <t>руб, без НДС</t>
  </si>
  <si>
    <t>Локальный ресурсный сметный расчет № 1.16</t>
  </si>
  <si>
    <t>Локальный ресурсный сметный расчет № 1.17</t>
  </si>
  <si>
    <t>Локальный ресурсный сметный расчет № 1.18</t>
  </si>
  <si>
    <t>Локальный ресурсный сметный расчет № 1.19</t>
  </si>
  <si>
    <t>План установки приборов учета</t>
  </si>
  <si>
    <t>2019 год ВСЕГО</t>
  </si>
  <si>
    <t>ВСЕГО за период реализации инвестиционной программы</t>
  </si>
  <si>
    <t>2020 год ВСЕГО</t>
  </si>
  <si>
    <t>2021 год ВСЕГО</t>
  </si>
  <si>
    <t>Фидер "Уссурийская"</t>
  </si>
  <si>
    <t>Монтаж 1-фазного ПУ в Щите на опоре (3 кв 2018)</t>
  </si>
  <si>
    <t>___________________________19,794</t>
  </si>
  <si>
    <t>_______________________________________________________________________________________________9,492</t>
  </si>
  <si>
    <t>_______________________________________________________________________________________________7,283</t>
  </si>
  <si>
    <t>___________________________1,205</t>
  </si>
  <si>
    <t>_______________________________________________________________________________________________3,81</t>
  </si>
  <si>
    <t xml:space="preserve">                                       Раздел 1. электромонтажные работы</t>
  </si>
  <si>
    <r>
      <t>ГЭСНм08-03-600-01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</si>
  <si>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Счетчики, устанавливаемые на готовом основании однофазные</t>
  </si>
  <si>
    <r>
      <t>ГЭСНм08-03-573-04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</si>
  <si>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Шкаф (пульт) управления навесной, высота, ширина и глубина до 600х600х350 мм</t>
  </si>
  <si>
    <r>
      <t>ГЭСН33-04-017-01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</si>
  <si>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0,004</t>
    </r>
    <r>
      <rPr>
        <b/>
        <i/>
        <sz val="6"/>
        <rFont val="Arial"/>
        <family val="2"/>
        <charset val="204"/>
      </rPr>
      <t xml:space="preserve">
4/1000</t>
    </r>
  </si>
  <si>
    <t>Итого по разделу 1 электромонтажные работы</t>
  </si>
  <si>
    <t xml:space="preserve">                                       Раздел 2. Материалы</t>
  </si>
  <si>
    <t>Оборудование</t>
  </si>
  <si>
    <t>Счетчик однофазный NP71E.1-10-1</t>
  </si>
  <si>
    <t>шт.</t>
  </si>
  <si>
    <t>Провод СИП-4 2х16</t>
  </si>
  <si>
    <t>Щит ЩМП-2-0-36 (500*400*220)</t>
  </si>
  <si>
    <t>Лента монтажная F20</t>
  </si>
  <si>
    <t>Усиленная скрепа С20</t>
  </si>
  <si>
    <t>Гайка М8</t>
  </si>
  <si>
    <t>Шайба М8</t>
  </si>
  <si>
    <t>Шуруп МЦСП 4,2х14</t>
  </si>
  <si>
    <t>Пломба</t>
  </si>
  <si>
    <t>кг</t>
  </si>
  <si>
    <t>Проволока для опломбировки</t>
  </si>
  <si>
    <t>100 м</t>
  </si>
  <si>
    <r>
      <t>0,01</t>
    </r>
    <r>
      <rPr>
        <b/>
        <i/>
        <sz val="6"/>
        <rFont val="Arial"/>
        <family val="2"/>
        <charset val="204"/>
      </rPr>
      <t xml:space="preserve">
1/100</t>
    </r>
  </si>
  <si>
    <t>Ремешок хомут 4х200</t>
  </si>
  <si>
    <t>Зажим ответвительный ОР-95</t>
  </si>
  <si>
    <t>Изолента ПВХ</t>
  </si>
  <si>
    <t>10 м</t>
  </si>
  <si>
    <r>
      <t>0,08</t>
    </r>
    <r>
      <rPr>
        <b/>
        <i/>
        <sz val="6"/>
        <rFont val="Arial"/>
        <family val="2"/>
        <charset val="204"/>
      </rPr>
      <t xml:space="preserve">
0,8/10</t>
    </r>
  </si>
  <si>
    <t>Итого по разделу 2 Материалы</t>
  </si>
  <si>
    <t>ЛОКАЛЬНЫЙ РЕСУРСНЫЙ СМЕТНЫЙ РАСЧЕТ  №  1.16.</t>
  </si>
  <si>
    <t>Монтаж 3-фазного ПУ в Щите на опоре (3 кв 2018)</t>
  </si>
  <si>
    <t>___________________________28,082</t>
  </si>
  <si>
    <t>_______________________________________________________________________________________________0,452</t>
  </si>
  <si>
    <t>_______________________________________________________________________________________________7,496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</si>
  <si>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</si>
  <si>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_______________________________________________________________________________________________15,850</t>
  </si>
  <si>
    <t>___________________________1,289</t>
  </si>
  <si>
    <t>_______________________________________________________________________________________________4,37</t>
  </si>
  <si>
    <t xml:space="preserve">                                       Раздел 1. Электромонтажные работы</t>
  </si>
  <si>
    <r>
      <t>ГЭСНм08-03-600-02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</si>
  <si>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Счетчики, устанавливаемые на готовом основании: трехфазные</t>
  </si>
  <si>
    <t>Итого по разделу 1 Электромонтажные работы</t>
  </si>
  <si>
    <r>
      <t>14</t>
    </r>
    <r>
      <rPr>
        <i/>
        <sz val="9"/>
        <rFont val="Arial"/>
        <family val="2"/>
        <charset val="204"/>
      </rPr>
      <t xml:space="preserve">
О</t>
    </r>
  </si>
  <si>
    <t>Счетчик трехфазный NP 73 E/1-11-1</t>
  </si>
  <si>
    <t>Провод СИП-4 4х16</t>
  </si>
  <si>
    <t xml:space="preserve">  Итого Оборудование</t>
  </si>
  <si>
    <t xml:space="preserve">      Оборудование</t>
  </si>
  <si>
    <t>ЛОКАЛЬНЫЙ РЕСУРСНЫЙ СМЕТНЫЙ РАСЧЕТ  №  1.17.</t>
  </si>
  <si>
    <t>Монтаж 3-х фазного ПУ ТТ в ТП (3 кв 2018)</t>
  </si>
  <si>
    <t>Сметная стоимость монтажных работ _______________________________________________________________________________________________</t>
  </si>
  <si>
    <t>___________________________41,844</t>
  </si>
  <si>
    <t>___________________________4,649</t>
  </si>
  <si>
    <t>_______________________________________________________________________________________________17,89</t>
  </si>
  <si>
    <t>Счетчики, устанавливаемые на готовом основании трехфазные</t>
  </si>
  <si>
    <r>
      <t>ГЭСНм08-01-053-01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</si>
  <si>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Трансформатор тока напряжением до 10 кВ</t>
  </si>
  <si>
    <r>
      <t>ГЭСНм08-02-146-03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</si>
  <si>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Кабель до 35 кВ с креплением накладными скобами, масса 1 м кабеля: до 2 кг</t>
  </si>
  <si>
    <r>
      <t>0,03</t>
    </r>
    <r>
      <rPr>
        <b/>
        <i/>
        <sz val="6"/>
        <rFont val="Arial"/>
        <family val="2"/>
        <charset val="204"/>
      </rPr>
      <t xml:space="preserve">
3 / 100</t>
    </r>
  </si>
  <si>
    <r>
      <t>ГЭСНм08-02-144-05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</si>
  <si>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Присоединение к зажимам жил проводов или кабелей сечением до 70 мм2</t>
  </si>
  <si>
    <t>100 шт</t>
  </si>
  <si>
    <r>
      <t>0,16</t>
    </r>
    <r>
      <rPr>
        <b/>
        <i/>
        <sz val="6"/>
        <rFont val="Arial"/>
        <family val="2"/>
        <charset val="204"/>
      </rPr>
      <t xml:space="preserve">
8*2/100</t>
    </r>
  </si>
  <si>
    <t>Счетчик трехфазный NP73E.3-14-1 (Т/Т)</t>
  </si>
  <si>
    <t>Трансформаторы тока 200/5 ТТИ  ширина 400мм</t>
  </si>
  <si>
    <t>Кабель ВВГ 5х2,5</t>
  </si>
  <si>
    <t>Кабель ПВ 1х2,5</t>
  </si>
  <si>
    <t>Наконечник ТМЛ-16</t>
  </si>
  <si>
    <t>Наконечник ТМЛ-10</t>
  </si>
  <si>
    <t>Болт М 10х30</t>
  </si>
  <si>
    <t>Болт М 8х30</t>
  </si>
  <si>
    <t>Болт М 6х30</t>
  </si>
  <si>
    <t>Гайка М10</t>
  </si>
  <si>
    <t>Гайка М6</t>
  </si>
  <si>
    <t>Шайба кузовная М10</t>
  </si>
  <si>
    <t>Шайба кузовная М8</t>
  </si>
  <si>
    <t>Шайба кузовная М6</t>
  </si>
  <si>
    <t>Шурупы МЦП 4,2х16</t>
  </si>
  <si>
    <t>ТУТ 20/10</t>
  </si>
  <si>
    <t>Дюбель нейлоновый с саморезом</t>
  </si>
  <si>
    <t>Проволока для опломбировка</t>
  </si>
  <si>
    <t>Хомут нейлоновый 4х200</t>
  </si>
  <si>
    <t>Щит ЩМПГ - 1</t>
  </si>
  <si>
    <t>Итого прямые затраты по смете с учетом коэффициентов к итогам (Заготовительно-складские расходы МАТ=13%  (Поз. 5-26))</t>
  </si>
  <si>
    <t xml:space="preserve">  Электромонтажные работы на других объектах</t>
  </si>
  <si>
    <t xml:space="preserve">  Материалы для монтажных работ</t>
  </si>
  <si>
    <t>ЛОКАЛЬНЫЙ РЕСУРСНЫЙ СМЕТНЫЙ РАСЧЕТ  № 1.18.</t>
  </si>
  <si>
    <t>Установку маршрутизатора в ТП (3 кв 2018)</t>
  </si>
  <si>
    <t>___________________________97,908</t>
  </si>
  <si>
    <t>_______________________________________________________________________________________________79,067</t>
  </si>
  <si>
    <t xml:space="preserve">      прочих _______________________________________________________________________________________________</t>
  </si>
  <si>
    <t>_______________________________________________________________________________________________3,906</t>
  </si>
  <si>
    <t>___________________________3,218</t>
  </si>
  <si>
    <t>_______________________________________________________________________________________________10,26</t>
  </si>
  <si>
    <t xml:space="preserve">                                       Раздел 1. Установка маршрутизатора</t>
  </si>
  <si>
    <r>
      <t>ГЭСНп02-01-001-01</t>
    </r>
    <r>
      <rPr>
        <i/>
        <sz val="7"/>
        <rFont val="Arial"/>
        <family val="2"/>
        <charset val="204"/>
      </rPr>
      <t xml:space="preserve">
Приказ Минстроя России от 30.12.2016 №1038/пр</t>
    </r>
  </si>
  <si>
    <t>Автоматизированная система управления I категории технической сложности с количеством каналов (Кобщ) 2</t>
  </si>
  <si>
    <t>система</t>
  </si>
  <si>
    <r>
      <t>0,08</t>
    </r>
    <r>
      <rPr>
        <b/>
        <i/>
        <sz val="6"/>
        <rFont val="Arial"/>
        <family val="2"/>
        <charset val="204"/>
      </rPr>
      <t xml:space="preserve">
8/100</t>
    </r>
  </si>
  <si>
    <t>Итого по разделу 1 Установка маршрутизатора</t>
  </si>
  <si>
    <t xml:space="preserve">                                       Раздел 2. Оборудование и материалы.</t>
  </si>
  <si>
    <t>Итого по разделу 2 Оборудование и материалы.</t>
  </si>
  <si>
    <t>Итого прямые затраты по смете с учетом коэффициентов к итогам (Заготовительно-складские расходы МАТ=2%  (Поз. 4-9))</t>
  </si>
  <si>
    <t xml:space="preserve">  Итого Прочие затраты</t>
  </si>
  <si>
    <t>ЛОКАЛЬНЫЙ РЕСУРСНЫЙ СМЕТНЫЙ РАСЧЕТ  №  1.19.</t>
  </si>
  <si>
    <t>Расчет стоимости мероприятия по годам, руб без НДС</t>
  </si>
  <si>
    <t>Расчет стоимости мероприятий реконструкции воздушных линий электропередач 
по  инвестиционной программе
ООО "ДЭСК" на 2019-2021гг</t>
  </si>
  <si>
    <t>Расчет стоимости мероприятия "Установка Автоматизированной системы контроля и учета электроэнергии" 
по инвестиционной программе  ООО "ДЭСК" на 2019-2021гг</t>
  </si>
  <si>
    <r>
      <t>Приложение №1</t>
    </r>
    <r>
      <rPr>
        <i/>
        <sz val="11"/>
        <color theme="1"/>
        <rFont val="Times New Roman"/>
        <family val="1"/>
        <charset val="204"/>
      </rPr>
      <t xml:space="preserve"> "Расчет  стоимости  мероприятий по реконструкции воздушных линий электропередач по  Инвестиционной программе"</t>
    </r>
  </si>
  <si>
    <r>
      <t>Приложение №2</t>
    </r>
    <r>
      <rPr>
        <i/>
        <sz val="11"/>
        <color theme="1"/>
        <rFont val="Times New Roman"/>
        <family val="1"/>
        <charset val="204"/>
      </rPr>
      <t xml:space="preserve"> "Расчет полной стоимости  мероприятия "Установка автоматизированной системы контроля и учета элетроэнергргии" по Инвестиционной программе"</t>
    </r>
  </si>
  <si>
    <t>Установка "АСКУЭ"</t>
  </si>
  <si>
    <t>Установка АСКУЭ</t>
  </si>
  <si>
    <t>Финансовый план
 ООО "Дальнереченская энергосетевая компания"</t>
  </si>
  <si>
    <t>Период реализации программы</t>
  </si>
  <si>
    <t xml:space="preserve">Всего по инвестиционной программе </t>
  </si>
  <si>
    <t>Год раскрытия информации: 2019 год</t>
  </si>
  <si>
    <t xml:space="preserve">Реконструкция электросетей 0,4 кВ фидер Чапаева </t>
  </si>
  <si>
    <t>Локальный ресурсный сметный расчет № б/н</t>
  </si>
  <si>
    <t>Плановые показатели реализации инвестиционной программы</t>
  </si>
  <si>
    <t>Раздел 3. Источники финансирования инвестиционной программы</t>
  </si>
  <si>
    <t>полное наименование субъекта электроэнергетики</t>
  </si>
  <si>
    <t>наименование субъекта Российской Федерации</t>
  </si>
  <si>
    <t>Утвержденный план</t>
  </si>
  <si>
    <t>Источники финансирования инвестиционной программы всего (I+II), в том числе:</t>
  </si>
  <si>
    <t>Собственные средства всего, в том числе</t>
  </si>
  <si>
    <t>Прибыль, направляемая на инвестиции, в том числе:</t>
  </si>
  <si>
    <t xml:space="preserve">инвестиционная составляющая в тарифах </t>
  </si>
  <si>
    <t xml:space="preserve">производство электрической энергии (мощности) </t>
  </si>
  <si>
    <t>реализация электрической энергии (мощности)</t>
  </si>
  <si>
    <t>1.1.1.4</t>
  </si>
  <si>
    <t>производство тепловой энергии (мощности)</t>
  </si>
  <si>
    <t>1.1.1.5</t>
  </si>
  <si>
    <t xml:space="preserve">передача тепловой энергии </t>
  </si>
  <si>
    <t>1.1.1.6</t>
  </si>
  <si>
    <t>реализация тепловой энергии (мощности)</t>
  </si>
  <si>
    <t>1.1.1.7</t>
  </si>
  <si>
    <t>от оказания услуг по оперативно-диспетчерскому управлению в электроэнергетике, всего в том числе</t>
  </si>
  <si>
    <t>1.1.1.7.1</t>
  </si>
  <si>
    <t xml:space="preserve">в части управления технологическими режимами </t>
  </si>
  <si>
    <t>1.1.1.7.2</t>
  </si>
  <si>
    <t>в части обеспечения надежности</t>
  </si>
  <si>
    <t>1.1.1.7.3</t>
  </si>
  <si>
    <t>прибыль со свободного сектора</t>
  </si>
  <si>
    <t>1.1.1.7.4</t>
  </si>
  <si>
    <t>от технологического присоединения, в том числе</t>
  </si>
  <si>
    <t>от технологического присоединения генерации</t>
  </si>
  <si>
    <t>1.1.3.1.а</t>
  </si>
  <si>
    <t>авансовое использование прибыли</t>
  </si>
  <si>
    <t>от технологического присоединения потребителей</t>
  </si>
  <si>
    <t>1.1.3.2.а</t>
  </si>
  <si>
    <t>Прочая прибыль</t>
  </si>
  <si>
    <t>Амортизация всего, в том числе</t>
  </si>
  <si>
    <t xml:space="preserve">амортизация, учтенная в тарифах </t>
  </si>
  <si>
    <t>1.2.1.3</t>
  </si>
  <si>
    <t>1.2.1.4</t>
  </si>
  <si>
    <t>1.2.1.5</t>
  </si>
  <si>
    <t>1.2.1.6</t>
  </si>
  <si>
    <t>1.2.1.7</t>
  </si>
  <si>
    <t>1.2.1.7.1</t>
  </si>
  <si>
    <t>1.2.1.7.2</t>
  </si>
  <si>
    <t>1.2.1.7.3</t>
  </si>
  <si>
    <t>прочая амортизация</t>
  </si>
  <si>
    <t>1.2.1.7.4</t>
  </si>
  <si>
    <t>недоиспользованная амортизация прошлых лет</t>
  </si>
  <si>
    <t>1.2.3.7.1</t>
  </si>
  <si>
    <t>1.2.3.7.2</t>
  </si>
  <si>
    <t>1.2.3.7.3</t>
  </si>
  <si>
    <t>Возврат НДС</t>
  </si>
  <si>
    <t>1.2.3.7.4</t>
  </si>
  <si>
    <t xml:space="preserve">Прочие собственные средства всего, в том числе: </t>
  </si>
  <si>
    <t>1.2.3.7.5</t>
  </si>
  <si>
    <t>средства допэмиссии</t>
  </si>
  <si>
    <t>1.2.3.7.6</t>
  </si>
  <si>
    <t>остаток собственных средств на начало года</t>
  </si>
  <si>
    <t>1.2.3.7.7</t>
  </si>
  <si>
    <t>Привлеченные средства всего, в том числе:</t>
  </si>
  <si>
    <t>1.2.3.7.8</t>
  </si>
  <si>
    <t>Кредиты</t>
  </si>
  <si>
    <t>1.2.3.7.9</t>
  </si>
  <si>
    <t>Облигационные займы</t>
  </si>
  <si>
    <t>1.2.3.7.10</t>
  </si>
  <si>
    <t>Векселя</t>
  </si>
  <si>
    <t>1.2.3.7.11</t>
  </si>
  <si>
    <t>Займы организаций</t>
  </si>
  <si>
    <t>1.2.3.7.12</t>
  </si>
  <si>
    <t>Бюджетное финансирование</t>
  </si>
  <si>
    <t>1.2.3.7.13</t>
  </si>
  <si>
    <t>средства федерального бюджета</t>
  </si>
  <si>
    <t>1.2.3.7.14</t>
  </si>
  <si>
    <t>в том числе средства федерального бюджета, недоиспользованные в прошлых периодах</t>
  </si>
  <si>
    <t>1.2.3.7.15</t>
  </si>
  <si>
    <t xml:space="preserve">средства регионального и местных бюджетов </t>
  </si>
  <si>
    <t>1.2.3.7.16</t>
  </si>
  <si>
    <t>в том числе средства регионального и местных бюджетов, недоиспользованные в прошлых периодах</t>
  </si>
  <si>
    <t>1.2.3.7.17</t>
  </si>
  <si>
    <t>Средства инвесторов</t>
  </si>
  <si>
    <t>1.2.3.7.18</t>
  </si>
  <si>
    <t>Использование лизинга</t>
  </si>
  <si>
    <t>1.2.3.7.19</t>
  </si>
  <si>
    <t>Прочие привлеченные средства</t>
  </si>
  <si>
    <t>ООО "Дальнереченская энергосетевая компания"</t>
  </si>
  <si>
    <t>ИТОГО</t>
  </si>
  <si>
    <t>План ( с учетом корректировки)</t>
  </si>
  <si>
    <t>Строительство ВЛ-10кВ с установкой новой СТП 10-0,4кВ 9 (на 2020 год)</t>
  </si>
  <si>
    <t>Реконструкция ВЛ-0,4кВ в ВЛИ-0,4кВ с перераспределением части нагрузок (на 2021 год)</t>
  </si>
  <si>
    <t>J_ДЭСК_16</t>
  </si>
  <si>
    <t>K_ДЭСК_17</t>
  </si>
  <si>
    <t>ВЛ-0,4кВ</t>
  </si>
  <si>
    <t>1.4.1</t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</si>
  <si>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2020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</si>
  <si>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2021</t>
    </r>
  </si>
  <si>
    <t>План  принятия основных средств и нематериальных активов к бухгалтерскому учету на год 2020</t>
  </si>
  <si>
    <t>План  принятия основных средств и нематериальных активов к бухгалтерскому учету на год 2021</t>
  </si>
  <si>
    <t>без НДС</t>
  </si>
  <si>
    <t xml:space="preserve">Реконструкция ВЛ-0,4кВ СТП №1, с. Новостройка, ф. Булгакова </t>
  </si>
  <si>
    <t xml:space="preserve">                                                                                                                                                                                 План ввода основных средств (с распределением по кварталам)                                                                                    Приложение №5</t>
  </si>
  <si>
    <t xml:space="preserve">                                                                                                                                                                                              Раздел 2. План принятия основных средств и нематериальных активов к бухгалтерскому учету на 2019 год с распределением по кварталам</t>
  </si>
  <si>
    <t xml:space="preserve">                                                                                                                                                                                              Раздел 2. План принятия основных средств и нематериальных активов к бухгалтерскому учету на 2020 год с распределением по кварталам</t>
  </si>
  <si>
    <t>0.25</t>
  </si>
  <si>
    <t>Плановые показатели реализации инвестиционной программы. Раздел1.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</si>
  <si>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Приложение №6</t>
  </si>
  <si>
    <t>Плановые показатели реализации инвестиционной программы. Раздел2. Ввод объектов инвестиционной деятельности (мощностей) в эксплуатацию</t>
  </si>
  <si>
    <t>Приложение №7</t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</si>
  <si>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 год</t>
    </r>
  </si>
  <si>
    <t>Приложение №8</t>
  </si>
  <si>
    <t>Год раскрытия информации: 2021 год</t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</si>
  <si>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 xml:space="preserve"> 2021 </t>
    </r>
    <r>
      <rPr>
        <sz val="14"/>
        <rFont val="Times New Roman"/>
        <family val="1"/>
        <charset val="204"/>
      </rPr>
      <t>год</t>
    </r>
  </si>
  <si>
    <t xml:space="preserve">Год раскрытия информации:  2021  год 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</si>
  <si>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2021 </t>
    </r>
    <r>
      <rPr>
        <sz val="12"/>
        <rFont val="Times New Roman"/>
        <family val="1"/>
        <charset val="204"/>
      </rPr>
      <t xml:space="preserve"> год</t>
    </r>
  </si>
  <si>
    <r>
      <t>Год раскрытия информации:</t>
    </r>
    <r>
      <rPr>
        <u/>
        <sz val="12"/>
        <rFont val="Times New Roman"/>
        <family val="1"/>
        <charset val="204"/>
      </rPr>
      <t xml:space="preserve"> 2021</t>
    </r>
    <r>
      <rPr>
        <sz val="12"/>
        <rFont val="Times New Roman"/>
        <family val="1"/>
        <charset val="204"/>
      </rPr>
      <t xml:space="preserve">  год</t>
    </r>
  </si>
  <si>
    <t>Год раскрытия информации:  2021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</si>
  <si>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</si>
  <si>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 2021 </t>
    </r>
    <r>
      <rPr>
        <sz val="12"/>
        <rFont val="Times New Roman"/>
        <family val="1"/>
        <charset val="204"/>
      </rPr>
      <t xml:space="preserve">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</si>
  <si>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год</t>
    </r>
  </si>
  <si>
    <r>
      <t xml:space="preserve">Год раскрытия информации:  </t>
    </r>
    <r>
      <rPr>
        <u/>
        <sz val="14"/>
        <rFont val="Times New Roman"/>
        <family val="1"/>
        <charset val="204"/>
      </rPr>
      <t>2021</t>
    </r>
    <r>
      <rPr>
        <sz val="14"/>
        <rFont val="Times New Roman"/>
        <family val="1"/>
        <charset val="204"/>
      </rPr>
      <t xml:space="preserve"> год</t>
    </r>
  </si>
  <si>
    <t>K_ДЭСК_18</t>
  </si>
  <si>
    <t>L_ДЭСК_19</t>
  </si>
  <si>
    <t>Утвержденные плановые значения показателей приведены в соответствии с Приказом Департамента энергетики Приморского края от 31.10.2018 г. № 45пр-61, Приказом Департамента энергетики Приморского края от 10.04.2019 г. № 45пр-51, Приказом агенства газоснабжения и энергетики от 07.07.2020 г № 45 пр-86.</t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</si>
  <si>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 xml:space="preserve"> Приказом Департамента энергетики Приморского края от 31.10.2018 г. № 45пр-61, Приказом Департамента энергетики Приморского края от 10.04.2019 г. № 45пр-51, Приказом агенства газоснабжения и энергетики от 07.07.2020 г № 45 пр-86.</t>
    </r>
  </si>
  <si>
    <r>
      <t xml:space="preserve">Утвержденные плановые значения показателей приведены в соответствии с  </t>
    </r>
    <r>
      <rPr>
        <i/>
        <u/>
        <sz val="14"/>
        <rFont val="Times New Roman"/>
        <family val="1"/>
        <charset val="204"/>
      </rPr>
      <t>Приказом Департамента энергетики Приморского края от 31.10.2018 г. № 45пр-61, Приказом Департамента энергетики Приморского края от 10.04.2019 г. № 45пр-51, Приказом агенства газоснабжения и энергетики от 07.07.2020 г № 45 пр-86.</t>
    </r>
  </si>
  <si>
    <r>
      <t xml:space="preserve">Утвержденные плановые значения показателей приведены в соответствии с </t>
    </r>
    <r>
      <rPr>
        <i/>
        <u/>
        <sz val="14"/>
        <rFont val="Times New Roman"/>
        <family val="1"/>
        <charset val="204"/>
      </rPr>
      <t xml:space="preserve"> Приказом Департамента энергетики Приморского края от 31.10.2018 г. № 45пр-61, Приказом Департамента энергетики Приморского края от 10.04.2019 г. № 45пр-51, Приказом агенства газоснабжения и энергетики от 07.07.2020 г № 45 пр-86.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</si>
</sst>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₽_-;\-* #,##0.00\ _₽_-;_-* &quot;-&quot;??\ _₽_-;_-@_-"/>
    <numFmt numFmtId="165" formatCode="0.00000"/>
    <numFmt numFmtId="166" formatCode="[$-419]mmmm\ yyyy;@"/>
    <numFmt numFmtId="167" formatCode="#,##0.0"/>
    <numFmt numFmtId="168" formatCode="00000\-0000"/>
    <numFmt numFmtId="169" formatCode="#,##0.0000"/>
    <numFmt numFmtId="170" formatCode="0.000"/>
    <numFmt numFmtId="171" formatCode="0.0"/>
    <numFmt numFmtId="172" formatCode="#,##0.000"/>
    <numFmt numFmtId="173" formatCode="_-* #,##0.0000000\ _₽_-;\-* #,##0.0000000\ _₽_-;_-* &quot;-&quot;??\ _₽_-;_-@_-"/>
    <numFmt numFmtId="174" formatCode="_-* #,##0.000\ _₽_-;\-* #,##0.000\ _₽_-;_-* &quot;-&quot;???\ _₽_-;_-@_-"/>
    <numFmt numFmtId="175" formatCode="_-* #,##0.000\ _₽_-;\-* #,##0.000\ _₽_-;_-* &quot;-&quot;??\ _₽_-;_-@_-"/>
    <numFmt numFmtId="176" formatCode="0.0000"/>
    <numFmt numFmtId="177" formatCode="0.000000"/>
    <numFmt numFmtId="178" formatCode="0.0000000"/>
    <numFmt numFmtId="179" formatCode="_-* #,##0.00000\ _₽_-;\-* #,##0.00000\ _₽_-;_-* &quot;-&quot;??\ _₽_-;_-@_-"/>
    <numFmt numFmtId="180" formatCode="_-* #,##0.00000\ _₽_-;\-* #,##0.00000\ _₽_-;_-* &quot;-&quot;???\ _₽_-;_-@_-"/>
    <numFmt numFmtId="181" formatCode="#,##0.0000000"/>
    <numFmt numFmtId="182" formatCode="0.00000000"/>
  </numFmts>
  <fonts count="8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5" tint="0.39997558519241921"/>
      <name val="Times New Roman"/>
      <family val="1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name val="Times New Roman CYR"/>
    </font>
    <font>
      <b/>
      <sz val="12"/>
      <name val="Times New Roman CYR"/>
    </font>
    <font>
      <b/>
      <sz val="14"/>
      <name val="Times New Roman CYR"/>
    </font>
    <font>
      <i/>
      <sz val="11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b/>
      <i/>
      <sz val="6"/>
      <name val="Arial"/>
      <family val="2"/>
      <charset val="204"/>
    </font>
    <font>
      <sz val="12"/>
      <name val="Arial"/>
      <family val="2"/>
      <charset val="204"/>
    </font>
    <font>
      <i/>
      <u/>
      <sz val="12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6" fillId="0" borderId="0"/>
    <xf numFmtId="0" fontId="19" fillId="0" borderId="0"/>
    <xf numFmtId="0" fontId="16" fillId="0" borderId="0"/>
    <xf numFmtId="0" fontId="26" fillId="0" borderId="0"/>
    <xf numFmtId="0" fontId="1" fillId="0" borderId="0"/>
    <xf numFmtId="0" fontId="16" fillId="0" borderId="0"/>
    <xf numFmtId="164" fontId="1" fillId="0" borderId="0" applyFont="0" applyFill="0" applyBorder="0" applyAlignment="0" applyProtection="0"/>
  </cellStyleXfs>
  <cellXfs count="87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3" applyFont="1" applyAlignment="1">
      <alignment horizontal="right"/>
    </xf>
    <xf numFmtId="0" fontId="18" fillId="0" borderId="0" xfId="0" applyFont="1" applyAlignment="1">
      <alignment horizontal="center"/>
    </xf>
    <xf numFmtId="0" fontId="14" fillId="0" borderId="0" xfId="4" applyFont="1" applyAlignment="1">
      <alignment vertical="center"/>
    </xf>
    <xf numFmtId="0" fontId="9" fillId="0" borderId="0" xfId="4" applyFont="1" applyAlignment="1">
      <alignment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right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6" borderId="1" xfId="4" applyNumberFormat="1" applyFont="1" applyFill="1" applyBorder="1" applyAlignment="1">
      <alignment horizontal="center" vertical="center"/>
    </xf>
    <xf numFmtId="0" fontId="15" fillId="6" borderId="1" xfId="4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0" fontId="16" fillId="6" borderId="0" xfId="0" applyFont="1" applyFill="1"/>
    <xf numFmtId="49" fontId="13" fillId="0" borderId="1" xfId="4" applyNumberFormat="1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  <xf numFmtId="49" fontId="13" fillId="4" borderId="1" xfId="4" applyNumberFormat="1" applyFont="1" applyFill="1" applyBorder="1" applyAlignment="1">
      <alignment horizontal="center" vertical="center"/>
    </xf>
    <xf numFmtId="0" fontId="15" fillId="4" borderId="1" xfId="4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166" fontId="16" fillId="4" borderId="1" xfId="0" applyNumberFormat="1" applyFont="1" applyFill="1" applyBorder="1" applyAlignment="1">
      <alignment horizontal="center" vertical="center" wrapText="1"/>
    </xf>
    <xf numFmtId="0" fontId="16" fillId="4" borderId="0" xfId="0" applyFont="1" applyFill="1"/>
    <xf numFmtId="0" fontId="15" fillId="0" borderId="1" xfId="4" applyFont="1" applyBorder="1" applyAlignment="1">
      <alignment horizontal="center" wrapText="1"/>
    </xf>
    <xf numFmtId="49" fontId="8" fillId="0" borderId="1" xfId="4" applyNumberFormat="1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49" fontId="8" fillId="7" borderId="1" xfId="4" applyNumberFormat="1" applyFont="1" applyFill="1" applyBorder="1" applyAlignment="1">
      <alignment horizontal="center" vertical="center"/>
    </xf>
    <xf numFmtId="0" fontId="9" fillId="7" borderId="1" xfId="4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center" vertical="center" wrapText="1"/>
    </xf>
    <xf numFmtId="0" fontId="16" fillId="7" borderId="0" xfId="0" applyFont="1" applyFill="1"/>
    <xf numFmtId="49" fontId="8" fillId="3" borderId="1" xfId="4" applyNumberFormat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49" fontId="8" fillId="5" borderId="1" xfId="4" applyNumberFormat="1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 wrapText="1"/>
    </xf>
    <xf numFmtId="166" fontId="16" fillId="5" borderId="1" xfId="0" applyNumberFormat="1" applyFont="1" applyFill="1" applyBorder="1" applyAlignment="1">
      <alignment horizontal="center" vertical="center" wrapText="1"/>
    </xf>
    <xf numFmtId="0" fontId="16" fillId="5" borderId="0" xfId="0" applyFont="1" applyFill="1"/>
    <xf numFmtId="49" fontId="8" fillId="8" borderId="1" xfId="4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4" fontId="16" fillId="8" borderId="1" xfId="0" applyNumberFormat="1" applyFont="1" applyFill="1" applyBorder="1" applyAlignment="1">
      <alignment horizontal="center" vertical="center" wrapText="1"/>
    </xf>
    <xf numFmtId="166" fontId="16" fillId="8" borderId="1" xfId="0" applyNumberFormat="1" applyFont="1" applyFill="1" applyBorder="1" applyAlignment="1">
      <alignment horizontal="center" vertical="center" wrapText="1"/>
    </xf>
    <xf numFmtId="2" fontId="16" fillId="8" borderId="1" xfId="0" applyNumberFormat="1" applyFont="1" applyFill="1" applyBorder="1" applyAlignment="1">
      <alignment horizontal="center" vertical="center" wrapText="1"/>
    </xf>
    <xf numFmtId="0" fontId="16" fillId="8" borderId="0" xfId="0" applyFont="1" applyFill="1"/>
    <xf numFmtId="2" fontId="16" fillId="3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49" fontId="12" fillId="8" borderId="1" xfId="4" applyNumberFormat="1" applyFont="1" applyFill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wrapText="1"/>
    </xf>
    <xf numFmtId="4" fontId="16" fillId="0" borderId="0" xfId="0" applyNumberFormat="1" applyFont="1"/>
    <xf numFmtId="4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9" fillId="8" borderId="1" xfId="0" applyFont="1" applyFill="1" applyBorder="1" applyAlignment="1">
      <alignment wrapText="1"/>
    </xf>
    <xf numFmtId="0" fontId="9" fillId="8" borderId="1" xfId="0" applyFont="1" applyFill="1" applyBorder="1" applyAlignment="1">
      <alignment vertical="center" wrapText="1"/>
    </xf>
    <xf numFmtId="166" fontId="16" fillId="7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1" fontId="24" fillId="0" borderId="0" xfId="0" applyNumberFormat="1" applyFont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6" fillId="0" borderId="1" xfId="3" applyBorder="1" applyAlignment="1">
      <alignment horizontal="center" vertical="center" textRotation="90" wrapText="1"/>
    </xf>
    <xf numFmtId="4" fontId="16" fillId="6" borderId="1" xfId="0" applyNumberFormat="1" applyFont="1" applyFill="1" applyBorder="1" applyAlignment="1">
      <alignment horizontal="center" vertical="center" wrapText="1"/>
    </xf>
    <xf numFmtId="4" fontId="16" fillId="8" borderId="1" xfId="0" applyNumberFormat="1" applyFont="1" applyFill="1" applyBorder="1" applyAlignment="1">
      <alignment horizontal="center" vertical="center"/>
    </xf>
    <xf numFmtId="2" fontId="16" fillId="8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49" fontId="25" fillId="8" borderId="1" xfId="4" applyNumberFormat="1" applyFont="1" applyFill="1" applyBorder="1" applyAlignment="1">
      <alignment horizontal="center" vertical="center"/>
    </xf>
    <xf numFmtId="2" fontId="16" fillId="7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0" fontId="27" fillId="0" borderId="0" xfId="2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4" applyFont="1" applyAlignment="1">
      <alignment horizontal="center" vertical="top"/>
    </xf>
    <xf numFmtId="0" fontId="24" fillId="0" borderId="0" xfId="0" applyFont="1"/>
    <xf numFmtId="0" fontId="27" fillId="0" borderId="0" xfId="2" applyFont="1"/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4" fillId="0" borderId="0" xfId="5" applyFont="1" applyAlignment="1">
      <alignment horizontal="center"/>
    </xf>
    <xf numFmtId="0" fontId="24" fillId="0" borderId="0" xfId="5" applyFont="1"/>
    <xf numFmtId="0" fontId="27" fillId="0" borderId="0" xfId="6" applyFont="1" applyAlignment="1">
      <alignment vertical="center"/>
    </xf>
    <xf numFmtId="0" fontId="29" fillId="0" borderId="1" xfId="6" applyFont="1" applyBorder="1" applyAlignment="1">
      <alignment horizontal="center" vertical="center" wrapText="1"/>
    </xf>
    <xf numFmtId="0" fontId="29" fillId="0" borderId="1" xfId="6" applyFont="1" applyBorder="1" applyAlignment="1">
      <alignment horizontal="center" vertical="center" textRotation="90" wrapText="1"/>
    </xf>
    <xf numFmtId="0" fontId="29" fillId="0" borderId="1" xfId="6" applyFont="1" applyBorder="1" applyAlignment="1">
      <alignment horizontal="center" vertical="center"/>
    </xf>
    <xf numFmtId="49" fontId="29" fillId="0" borderId="1" xfId="6" applyNumberFormat="1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4" fontId="16" fillId="7" borderId="1" xfId="0" applyNumberFormat="1" applyFont="1" applyFill="1" applyBorder="1" applyAlignment="1">
      <alignment horizontal="center" vertical="center"/>
    </xf>
    <xf numFmtId="0" fontId="16" fillId="7" borderId="0" xfId="0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4" fontId="16" fillId="5" borderId="1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6" fillId="8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67" fontId="16" fillId="7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3" fontId="16" fillId="7" borderId="1" xfId="0" applyNumberFormat="1" applyFont="1" applyFill="1" applyBorder="1" applyAlignment="1">
      <alignment horizontal="center" vertical="center"/>
    </xf>
    <xf numFmtId="167" fontId="16" fillId="3" borderId="1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1" fontId="16" fillId="5" borderId="1" xfId="0" applyNumberFormat="1" applyFont="1" applyFill="1" applyBorder="1" applyAlignment="1">
      <alignment horizontal="center" vertical="center"/>
    </xf>
    <xf numFmtId="0" fontId="8" fillId="0" borderId="0" xfId="4" applyFont="1"/>
    <xf numFmtId="0" fontId="9" fillId="0" borderId="0" xfId="4" applyFont="1"/>
    <xf numFmtId="0" fontId="14" fillId="0" borderId="0" xfId="4" applyFont="1" applyAlignment="1">
      <alignment horizontal="center" vertical="center"/>
    </xf>
    <xf numFmtId="0" fontId="14" fillId="0" borderId="0" xfId="4" applyFont="1"/>
    <xf numFmtId="0" fontId="14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4" applyFont="1" applyAlignment="1">
      <alignment vertical="center"/>
    </xf>
    <xf numFmtId="0" fontId="25" fillId="0" borderId="0" xfId="4" applyFont="1"/>
    <xf numFmtId="0" fontId="8" fillId="0" borderId="1" xfId="4" applyFont="1" applyBorder="1" applyAlignment="1">
      <alignment horizontal="center" vertical="center" textRotation="90" wrapText="1"/>
    </xf>
    <xf numFmtId="0" fontId="9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/>
    </xf>
    <xf numFmtId="49" fontId="9" fillId="0" borderId="1" xfId="4" applyNumberFormat="1" applyFont="1" applyBorder="1" applyAlignment="1">
      <alignment horizontal="center"/>
    </xf>
    <xf numFmtId="0" fontId="9" fillId="6" borderId="1" xfId="4" applyFont="1" applyFill="1" applyBorder="1" applyAlignment="1">
      <alignment horizontal="center" vertical="center"/>
    </xf>
    <xf numFmtId="0" fontId="15" fillId="6" borderId="0" xfId="4" applyFont="1" applyFill="1"/>
    <xf numFmtId="0" fontId="13" fillId="0" borderId="0" xfId="4" applyFont="1"/>
    <xf numFmtId="0" fontId="9" fillId="4" borderId="1" xfId="4" applyFont="1" applyFill="1" applyBorder="1" applyAlignment="1">
      <alignment horizontal="center" vertical="center"/>
    </xf>
    <xf numFmtId="0" fontId="13" fillId="4" borderId="0" xfId="4" applyFont="1" applyFill="1"/>
    <xf numFmtId="49" fontId="13" fillId="9" borderId="1" xfId="4" applyNumberFormat="1" applyFont="1" applyFill="1" applyBorder="1" applyAlignment="1">
      <alignment horizontal="center" vertical="center"/>
    </xf>
    <xf numFmtId="0" fontId="15" fillId="9" borderId="1" xfId="4" applyFont="1" applyFill="1" applyBorder="1" applyAlignment="1">
      <alignment horizontal="center" vertical="center" wrapText="1"/>
    </xf>
    <xf numFmtId="0" fontId="9" fillId="9" borderId="1" xfId="4" applyFont="1" applyFill="1" applyBorder="1" applyAlignment="1">
      <alignment horizontal="center" vertical="center"/>
    </xf>
    <xf numFmtId="0" fontId="13" fillId="9" borderId="0" xfId="4" applyFont="1" applyFill="1"/>
    <xf numFmtId="49" fontId="30" fillId="3" borderId="1" xfId="4" applyNumberFormat="1" applyFont="1" applyFill="1" applyBorder="1" applyAlignment="1">
      <alignment horizontal="center" vertical="center"/>
    </xf>
    <xf numFmtId="0" fontId="24" fillId="3" borderId="1" xfId="4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/>
    </xf>
    <xf numFmtId="0" fontId="30" fillId="3" borderId="0" xfId="4" applyFont="1" applyFill="1"/>
    <xf numFmtId="49" fontId="13" fillId="5" borderId="1" xfId="4" applyNumberFormat="1" applyFont="1" applyFill="1" applyBorder="1" applyAlignment="1">
      <alignment horizontal="center" vertical="center"/>
    </xf>
    <xf numFmtId="0" fontId="15" fillId="5" borderId="1" xfId="4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/>
    </xf>
    <xf numFmtId="0" fontId="13" fillId="5" borderId="0" xfId="4" applyFont="1" applyFill="1"/>
    <xf numFmtId="0" fontId="9" fillId="8" borderId="1" xfId="4" applyFont="1" applyFill="1" applyBorder="1" applyAlignment="1">
      <alignment horizontal="center" vertical="center"/>
    </xf>
    <xf numFmtId="0" fontId="8" fillId="8" borderId="0" xfId="4" applyFont="1" applyFill="1"/>
    <xf numFmtId="49" fontId="13" fillId="3" borderId="1" xfId="4" applyNumberFormat="1" applyFont="1" applyFill="1" applyBorder="1" applyAlignment="1">
      <alignment horizontal="center" vertical="center"/>
    </xf>
    <xf numFmtId="0" fontId="15" fillId="3" borderId="1" xfId="4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/>
    </xf>
    <xf numFmtId="0" fontId="13" fillId="3" borderId="0" xfId="4" applyFont="1" applyFill="1"/>
    <xf numFmtId="0" fontId="8" fillId="5" borderId="0" xfId="4" applyFont="1" applyFill="1"/>
    <xf numFmtId="0" fontId="8" fillId="3" borderId="0" xfId="4" applyFont="1" applyFill="1"/>
    <xf numFmtId="49" fontId="9" fillId="0" borderId="1" xfId="4" applyNumberFormat="1" applyFont="1" applyBorder="1" applyAlignment="1">
      <alignment horizontal="center" vertical="center"/>
    </xf>
    <xf numFmtId="0" fontId="16" fillId="0" borderId="1" xfId="0" applyFont="1" applyBorder="1"/>
    <xf numFmtId="0" fontId="16" fillId="6" borderId="1" xfId="0" applyFont="1" applyFill="1" applyBorder="1" applyAlignment="1">
      <alignment horizontal="center"/>
    </xf>
    <xf numFmtId="0" fontId="16" fillId="7" borderId="0" xfId="0" applyFont="1" applyFill="1" applyAlignment="1">
      <alignment horizontal="center" vertical="center"/>
    </xf>
    <xf numFmtId="49" fontId="7" fillId="8" borderId="1" xfId="4" applyNumberFormat="1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37" fillId="0" borderId="0" xfId="3" applyFont="1" applyAlignment="1">
      <alignment horizontal="right"/>
    </xf>
    <xf numFmtId="49" fontId="30" fillId="6" borderId="1" xfId="4" applyNumberFormat="1" applyFont="1" applyFill="1" applyBorder="1" applyAlignment="1">
      <alignment horizontal="center" vertical="center"/>
    </xf>
    <xf numFmtId="0" fontId="24" fillId="6" borderId="1" xfId="4" applyFont="1" applyFill="1" applyBorder="1" applyAlignment="1">
      <alignment horizontal="center" vertical="center" wrapText="1"/>
    </xf>
    <xf numFmtId="49" fontId="38" fillId="4" borderId="1" xfId="6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0" fontId="2" fillId="0" borderId="0" xfId="3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15" fillId="0" borderId="0" xfId="4" applyFont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6" borderId="1" xfId="3" applyFont="1" applyFill="1" applyBorder="1" applyAlignment="1">
      <alignment horizontal="center" vertical="center"/>
    </xf>
    <xf numFmtId="0" fontId="2" fillId="6" borderId="1" xfId="3" applyFont="1" applyFill="1" applyBorder="1" applyAlignment="1">
      <alignment horizontal="center" vertical="center" wrapText="1"/>
    </xf>
    <xf numFmtId="0" fontId="2" fillId="6" borderId="0" xfId="3" applyFont="1" applyFill="1"/>
    <xf numFmtId="0" fontId="2" fillId="4" borderId="1" xfId="3" applyFont="1" applyFill="1" applyBorder="1" applyAlignment="1">
      <alignment horizontal="center" vertical="center"/>
    </xf>
    <xf numFmtId="0" fontId="2" fillId="4" borderId="1" xfId="3" applyFont="1" applyFill="1" applyBorder="1" applyAlignment="1">
      <alignment horizontal="center" vertical="center" wrapText="1"/>
    </xf>
    <xf numFmtId="0" fontId="2" fillId="4" borderId="0" xfId="3" applyFont="1" applyFill="1"/>
    <xf numFmtId="49" fontId="25" fillId="7" borderId="1" xfId="4" applyNumberFormat="1" applyFont="1" applyFill="1" applyBorder="1" applyAlignment="1">
      <alignment horizontal="center" vertical="center"/>
    </xf>
    <xf numFmtId="0" fontId="16" fillId="7" borderId="1" xfId="4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/>
    </xf>
    <xf numFmtId="0" fontId="3" fillId="7" borderId="1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/>
    <xf numFmtId="0" fontId="3" fillId="7" borderId="0" xfId="3" applyFont="1" applyFill="1"/>
    <xf numFmtId="0" fontId="2" fillId="3" borderId="1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 wrapText="1"/>
    </xf>
    <xf numFmtId="0" fontId="2" fillId="3" borderId="0" xfId="3" applyFont="1" applyFill="1"/>
    <xf numFmtId="0" fontId="2" fillId="5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 wrapText="1"/>
    </xf>
    <xf numFmtId="0" fontId="2" fillId="5" borderId="0" xfId="3" applyFont="1" applyFill="1"/>
    <xf numFmtId="0" fontId="2" fillId="5" borderId="0" xfId="3" applyFont="1" applyFill="1" applyAlignment="1">
      <alignment vertical="center"/>
    </xf>
    <xf numFmtId="49" fontId="25" fillId="0" borderId="1" xfId="4" applyNumberFormat="1" applyFont="1" applyBorder="1" applyAlignment="1">
      <alignment horizontal="center" vertical="center"/>
    </xf>
    <xf numFmtId="0" fontId="9" fillId="3" borderId="1" xfId="4" applyFont="1" applyFill="1" applyBorder="1" applyAlignment="1">
      <alignment horizontal="center" wrapText="1"/>
    </xf>
    <xf numFmtId="0" fontId="2" fillId="3" borderId="0" xfId="3" applyFont="1" applyFill="1" applyAlignment="1">
      <alignment vertical="center"/>
    </xf>
    <xf numFmtId="0" fontId="2" fillId="0" borderId="1" xfId="3" applyFont="1" applyBorder="1" applyAlignment="1">
      <alignment vertical="center"/>
    </xf>
    <xf numFmtId="0" fontId="16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3" applyFont="1" applyAlignment="1">
      <alignment vertical="center"/>
    </xf>
    <xf numFmtId="0" fontId="9" fillId="0" borderId="0" xfId="3" applyFont="1"/>
    <xf numFmtId="0" fontId="15" fillId="0" borderId="0" xfId="4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5" fillId="0" borderId="0" xfId="3" applyFont="1"/>
    <xf numFmtId="0" fontId="9" fillId="0" borderId="1" xfId="3" applyFont="1" applyBorder="1" applyAlignment="1">
      <alignment horizontal="center" vertical="center" wrapText="1"/>
    </xf>
    <xf numFmtId="0" fontId="16" fillId="0" borderId="1" xfId="5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textRotation="90"/>
    </xf>
    <xf numFmtId="0" fontId="9" fillId="0" borderId="1" xfId="3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9" fillId="0" borderId="0" xfId="4" applyFont="1" applyAlignment="1">
      <alignment horizontal="center"/>
    </xf>
    <xf numFmtId="49" fontId="9" fillId="7" borderId="1" xfId="4" applyNumberFormat="1" applyFont="1" applyFill="1" applyBorder="1" applyAlignment="1">
      <alignment horizontal="center" vertical="center"/>
    </xf>
    <xf numFmtId="0" fontId="9" fillId="7" borderId="1" xfId="4" applyFont="1" applyFill="1" applyBorder="1" applyAlignment="1">
      <alignment horizontal="center" vertical="center"/>
    </xf>
    <xf numFmtId="0" fontId="9" fillId="7" borderId="0" xfId="4" applyFont="1" applyFill="1"/>
    <xf numFmtId="49" fontId="9" fillId="3" borderId="1" xfId="4" applyNumberFormat="1" applyFont="1" applyFill="1" applyBorder="1" applyAlignment="1">
      <alignment horizontal="center" vertical="center"/>
    </xf>
    <xf numFmtId="0" fontId="9" fillId="3" borderId="0" xfId="4" applyFont="1" applyFill="1"/>
    <xf numFmtId="49" fontId="9" fillId="5" borderId="1" xfId="4" applyNumberFormat="1" applyFont="1" applyFill="1" applyBorder="1" applyAlignment="1">
      <alignment horizontal="center" vertical="center"/>
    </xf>
    <xf numFmtId="0" fontId="9" fillId="5" borderId="0" xfId="4" applyFont="1" applyFill="1"/>
    <xf numFmtId="49" fontId="9" fillId="0" borderId="1" xfId="4" applyNumberFormat="1" applyFont="1" applyBorder="1" applyAlignment="1">
      <alignment horizontal="left" vertical="center" wrapText="1"/>
    </xf>
    <xf numFmtId="0" fontId="9" fillId="0" borderId="0" xfId="3" applyFont="1" applyAlignment="1">
      <alignment horizontal="center" vertical="center"/>
    </xf>
    <xf numFmtId="0" fontId="9" fillId="8" borderId="1" xfId="4" applyFont="1" applyFill="1" applyBorder="1" applyAlignment="1">
      <alignment horizontal="center" vertical="center" wrapText="1"/>
    </xf>
    <xf numFmtId="0" fontId="16" fillId="8" borderId="1" xfId="4" applyFont="1" applyFill="1" applyBorder="1" applyAlignment="1">
      <alignment horizontal="center" vertical="center" wrapText="1"/>
    </xf>
    <xf numFmtId="49" fontId="16" fillId="8" borderId="1" xfId="4" applyNumberFormat="1" applyFont="1" applyFill="1" applyBorder="1" applyAlignment="1">
      <alignment horizontal="center" vertical="center"/>
    </xf>
    <xf numFmtId="0" fontId="16" fillId="8" borderId="1" xfId="4" applyFont="1" applyFill="1" applyBorder="1" applyAlignment="1">
      <alignment horizontal="center" vertical="center"/>
    </xf>
    <xf numFmtId="0" fontId="16" fillId="8" borderId="0" xfId="4" applyFont="1" applyFill="1"/>
    <xf numFmtId="0" fontId="16" fillId="8" borderId="0" xfId="4" applyFont="1" applyFill="1" applyAlignment="1">
      <alignment vertical="center"/>
    </xf>
    <xf numFmtId="49" fontId="9" fillId="8" borderId="1" xfId="4" applyNumberFormat="1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/>
    </xf>
    <xf numFmtId="0" fontId="9" fillId="8" borderId="0" xfId="4" applyFont="1" applyFill="1"/>
    <xf numFmtId="0" fontId="40" fillId="0" borderId="0" xfId="3" applyFont="1" applyAlignment="1">
      <alignment horizontal="center"/>
    </xf>
    <xf numFmtId="0" fontId="2" fillId="0" borderId="0" xfId="3" applyFont="1" applyAlignment="1">
      <alignment horizontal="righ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3" applyFont="1" applyBorder="1" applyAlignment="1">
      <alignment horizontal="center" vertical="center" textRotation="90" wrapText="1"/>
    </xf>
    <xf numFmtId="49" fontId="2" fillId="0" borderId="1" xfId="3" applyNumberFormat="1" applyFont="1" applyBorder="1" applyAlignment="1">
      <alignment horizontal="center" vertical="center"/>
    </xf>
    <xf numFmtId="4" fontId="2" fillId="3" borderId="1" xfId="3" applyNumberFormat="1" applyFont="1" applyFill="1" applyBorder="1" applyAlignment="1">
      <alignment horizontal="center" vertical="center"/>
    </xf>
    <xf numFmtId="4" fontId="2" fillId="3" borderId="0" xfId="3" applyNumberFormat="1" applyFont="1" applyFill="1" applyAlignment="1">
      <alignment vertical="center"/>
    </xf>
    <xf numFmtId="4" fontId="2" fillId="0" borderId="1" xfId="3" applyNumberFormat="1" applyFont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4" fontId="2" fillId="0" borderId="0" xfId="3" applyNumberFormat="1" applyFont="1" applyAlignment="1">
      <alignment vertical="center"/>
    </xf>
    <xf numFmtId="1" fontId="2" fillId="0" borderId="1" xfId="3" applyNumberFormat="1" applyFont="1" applyBorder="1" applyAlignment="1">
      <alignment vertical="center"/>
    </xf>
    <xf numFmtId="1" fontId="2" fillId="0" borderId="1" xfId="3" applyNumberFormat="1" applyFont="1" applyBorder="1" applyAlignment="1">
      <alignment horizontal="center" vertical="center"/>
    </xf>
    <xf numFmtId="3" fontId="2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0" fontId="2" fillId="0" borderId="0" xfId="3" applyFont="1" applyAlignment="1">
      <alignment horizontal="center"/>
    </xf>
    <xf numFmtId="0" fontId="17" fillId="0" borderId="0" xfId="3" applyFont="1" applyAlignment="1">
      <alignment horizontal="right" vertical="center"/>
    </xf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left"/>
    </xf>
    <xf numFmtId="0" fontId="11" fillId="0" borderId="0" xfId="3" applyFont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49" fontId="2" fillId="0" borderId="1" xfId="7" applyNumberFormat="1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42" fillId="0" borderId="0" xfId="0" applyFont="1" applyAlignment="1">
      <alignment horizontal="left" wrapText="1"/>
    </xf>
    <xf numFmtId="0" fontId="41" fillId="0" borderId="1" xfId="3" applyFont="1" applyBorder="1" applyAlignment="1">
      <alignment horizontal="center" vertical="center" wrapText="1"/>
    </xf>
    <xf numFmtId="0" fontId="4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44" fillId="0" borderId="0" xfId="3" applyFont="1" applyAlignment="1">
      <alignment horizontal="center" vertical="center"/>
    </xf>
    <xf numFmtId="0" fontId="45" fillId="0" borderId="0" xfId="3" applyFont="1" applyAlignment="1">
      <alignment horizontal="left" vertical="center" wrapText="1"/>
    </xf>
    <xf numFmtId="0" fontId="46" fillId="0" borderId="0" xfId="3" applyFont="1" applyAlignment="1">
      <alignment horizontal="left" vertical="center" wrapText="1"/>
    </xf>
    <xf numFmtId="0" fontId="47" fillId="0" borderId="0" xfId="3" applyFont="1" applyAlignment="1">
      <alignment horizontal="center" vertical="center"/>
    </xf>
    <xf numFmtId="0" fontId="47" fillId="0" borderId="0" xfId="3" applyFont="1" applyAlignment="1">
      <alignment horizontal="center" vertical="center" wrapText="1"/>
    </xf>
    <xf numFmtId="3" fontId="3" fillId="0" borderId="0" xfId="3" applyNumberFormat="1" applyFont="1" applyAlignment="1">
      <alignment horizontal="center" vertical="center"/>
    </xf>
    <xf numFmtId="0" fontId="47" fillId="0" borderId="0" xfId="3" applyFont="1" applyAlignment="1">
      <alignment vertical="center"/>
    </xf>
    <xf numFmtId="0" fontId="45" fillId="0" borderId="0" xfId="3" applyFont="1" applyAlignment="1">
      <alignment vertical="center"/>
    </xf>
    <xf numFmtId="0" fontId="45" fillId="0" borderId="0" xfId="3" applyFont="1" applyAlignment="1">
      <alignment horizontal="center" vertical="center" wrapText="1"/>
    </xf>
    <xf numFmtId="0" fontId="9" fillId="0" borderId="0" xfId="4" applyFont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/>
    </xf>
    <xf numFmtId="0" fontId="48" fillId="0" borderId="0" xfId="0" applyFont="1"/>
    <xf numFmtId="16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 wrapText="1"/>
    </xf>
    <xf numFmtId="0" fontId="50" fillId="0" borderId="1" xfId="6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49" fontId="35" fillId="2" borderId="0" xfId="8" applyNumberFormat="1" applyFont="1" applyFill="1" applyAlignment="1">
      <alignment horizontal="center" vertical="center"/>
    </xf>
    <xf numFmtId="0" fontId="16" fillId="2" borderId="0" xfId="8" applyFill="1" applyAlignment="1">
      <alignment wrapText="1"/>
    </xf>
    <xf numFmtId="0" fontId="35" fillId="2" borderId="0" xfId="8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2" borderId="0" xfId="8" applyFill="1"/>
    <xf numFmtId="0" fontId="16" fillId="0" borderId="0" xfId="8" applyAlignment="1">
      <alignment horizontal="center" vertical="center"/>
    </xf>
    <xf numFmtId="49" fontId="16" fillId="2" borderId="0" xfId="8" applyNumberFormat="1" applyFill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16" fillId="2" borderId="0" xfId="8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2" borderId="13" xfId="8" applyFill="1" applyBorder="1" applyAlignment="1">
      <alignment horizontal="center" vertical="center" wrapText="1"/>
    </xf>
    <xf numFmtId="0" fontId="53" fillId="0" borderId="1" xfId="8" applyFont="1" applyBorder="1" applyAlignment="1">
      <alignment horizontal="center" vertical="center" wrapText="1"/>
    </xf>
    <xf numFmtId="0" fontId="54" fillId="0" borderId="1" xfId="8" applyFont="1" applyBorder="1" applyAlignment="1">
      <alignment horizontal="center" vertical="center" wrapText="1"/>
    </xf>
    <xf numFmtId="49" fontId="55" fillId="2" borderId="1" xfId="8" applyNumberFormat="1" applyFont="1" applyFill="1" applyBorder="1" applyAlignment="1">
      <alignment horizontal="center" vertical="center"/>
    </xf>
    <xf numFmtId="0" fontId="55" fillId="2" borderId="1" xfId="8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/>
    </xf>
    <xf numFmtId="0" fontId="24" fillId="2" borderId="0" xfId="8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35" fillId="2" borderId="1" xfId="8" applyFont="1" applyFill="1" applyBorder="1" applyAlignment="1">
      <alignment horizontal="center" vertical="center"/>
    </xf>
    <xf numFmtId="0" fontId="16" fillId="2" borderId="0" xfId="8" applyFill="1" applyAlignment="1">
      <alignment vertical="center"/>
    </xf>
    <xf numFmtId="0" fontId="56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left" vertical="center" wrapText="1" indent="1"/>
    </xf>
    <xf numFmtId="0" fontId="16" fillId="2" borderId="1" xfId="8" applyFill="1" applyBorder="1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35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 indent="1"/>
    </xf>
    <xf numFmtId="0" fontId="17" fillId="2" borderId="1" xfId="8" applyFont="1" applyFill="1" applyBorder="1" applyAlignment="1">
      <alignment horizontal="left" vertical="center" indent="3"/>
    </xf>
    <xf numFmtId="0" fontId="57" fillId="2" borderId="1" xfId="0" applyFont="1" applyFill="1" applyBorder="1" applyAlignment="1">
      <alignment vertical="center" wrapText="1"/>
    </xf>
    <xf numFmtId="0" fontId="36" fillId="2" borderId="1" xfId="8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36" fillId="0" borderId="1" xfId="8" applyFont="1" applyBorder="1" applyAlignment="1">
      <alignment horizontal="center" vertical="center"/>
    </xf>
    <xf numFmtId="0" fontId="24" fillId="0" borderId="0" xfId="8" applyFont="1" applyAlignment="1">
      <alignment vertical="center"/>
    </xf>
    <xf numFmtId="0" fontId="35" fillId="2" borderId="1" xfId="0" applyFont="1" applyFill="1" applyBorder="1" applyAlignment="1">
      <alignment horizontal="center" vertical="center"/>
    </xf>
    <xf numFmtId="3" fontId="35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left" vertical="center" wrapText="1" indent="5"/>
    </xf>
    <xf numFmtId="4" fontId="17" fillId="0" borderId="1" xfId="8" applyNumberFormat="1" applyFont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shrinkToFit="1"/>
    </xf>
    <xf numFmtId="4" fontId="18" fillId="0" borderId="1" xfId="8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 wrapText="1"/>
    </xf>
    <xf numFmtId="0" fontId="58" fillId="2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169" fontId="17" fillId="0" borderId="1" xfId="8" applyNumberFormat="1" applyFont="1" applyBorder="1" applyAlignment="1">
      <alignment horizontal="center" vertical="center"/>
    </xf>
    <xf numFmtId="3" fontId="17" fillId="0" borderId="1" xfId="8" applyNumberFormat="1" applyFont="1" applyBorder="1" applyAlignment="1">
      <alignment horizontal="center" vertical="center"/>
    </xf>
    <xf numFmtId="4" fontId="24" fillId="2" borderId="1" xfId="8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4" fontId="2" fillId="0" borderId="2" xfId="3" applyNumberFormat="1" applyFont="1" applyBorder="1" applyAlignment="1">
      <alignment horizontal="center" vertical="center"/>
    </xf>
    <xf numFmtId="2" fontId="2" fillId="0" borderId="2" xfId="3" applyNumberFormat="1" applyFont="1" applyBorder="1" applyAlignment="1">
      <alignment horizontal="center" vertical="center"/>
    </xf>
    <xf numFmtId="4" fontId="2" fillId="0" borderId="1" xfId="3" applyNumberFormat="1" applyFont="1" applyBorder="1" applyAlignment="1">
      <alignment vertical="center"/>
    </xf>
    <xf numFmtId="2" fontId="2" fillId="0" borderId="1" xfId="3" applyNumberFormat="1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168" fontId="9" fillId="8" borderId="1" xfId="4" applyNumberFormat="1" applyFont="1" applyFill="1" applyBorder="1" applyAlignment="1">
      <alignment horizontal="center" vertical="center"/>
    </xf>
    <xf numFmtId="168" fontId="16" fillId="8" borderId="1" xfId="4" applyNumberFormat="1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top"/>
    </xf>
    <xf numFmtId="0" fontId="3" fillId="0" borderId="1" xfId="3" applyFont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4" fontId="24" fillId="2" borderId="0" xfId="8" applyNumberFormat="1" applyFont="1" applyFill="1" applyAlignment="1">
      <alignment vertical="center"/>
    </xf>
    <xf numFmtId="4" fontId="16" fillId="2" borderId="0" xfId="8" applyNumberFormat="1" applyFill="1" applyAlignment="1">
      <alignment vertical="center"/>
    </xf>
    <xf numFmtId="0" fontId="55" fillId="0" borderId="1" xfId="8" applyFont="1" applyBorder="1" applyAlignment="1">
      <alignment horizontal="center" vertical="center" wrapText="1"/>
    </xf>
    <xf numFmtId="0" fontId="56" fillId="2" borderId="0" xfId="8" applyFont="1" applyFill="1" applyAlignment="1">
      <alignment vertical="center"/>
    </xf>
    <xf numFmtId="0" fontId="16" fillId="0" borderId="0" xfId="8" applyAlignment="1">
      <alignment horizontal="center"/>
    </xf>
    <xf numFmtId="0" fontId="16" fillId="2" borderId="0" xfId="8" applyFill="1" applyAlignment="1">
      <alignment horizontal="center"/>
    </xf>
    <xf numFmtId="4" fontId="17" fillId="2" borderId="1" xfId="8" applyNumberFormat="1" applyFont="1" applyFill="1" applyBorder="1" applyAlignment="1">
      <alignment horizontal="center" vertical="center"/>
    </xf>
    <xf numFmtId="4" fontId="48" fillId="0" borderId="1" xfId="8" applyNumberFormat="1" applyFont="1" applyBorder="1" applyAlignment="1">
      <alignment horizontal="center" vertical="center" shrinkToFit="1"/>
    </xf>
    <xf numFmtId="4" fontId="17" fillId="0" borderId="1" xfId="8" applyNumberFormat="1" applyFont="1" applyBorder="1" applyAlignment="1">
      <alignment horizontal="center" vertical="center" shrinkToFit="1"/>
    </xf>
    <xf numFmtId="4" fontId="18" fillId="0" borderId="1" xfId="8" applyNumberFormat="1" applyFont="1" applyBorder="1" applyAlignment="1">
      <alignment horizontal="center" vertical="center" shrinkToFit="1"/>
    </xf>
    <xf numFmtId="0" fontId="24" fillId="2" borderId="0" xfId="8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60" fillId="0" borderId="1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49" fontId="62" fillId="0" borderId="0" xfId="0" applyNumberFormat="1" applyFont="1" applyAlignment="1">
      <alignment horizontal="left" vertical="top"/>
    </xf>
    <xf numFmtId="49" fontId="63" fillId="0" borderId="0" xfId="0" applyNumberFormat="1" applyFont="1" applyAlignment="1">
      <alignment horizontal="left" vertical="top"/>
    </xf>
    <xf numFmtId="0" fontId="63" fillId="0" borderId="0" xfId="0" applyFont="1" applyAlignment="1">
      <alignment horizontal="left" vertical="top" wrapText="1"/>
    </xf>
    <xf numFmtId="0" fontId="63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horizontal="right" vertical="top"/>
    </xf>
    <xf numFmtId="0" fontId="65" fillId="0" borderId="0" xfId="0" applyFont="1"/>
    <xf numFmtId="49" fontId="65" fillId="0" borderId="0" xfId="0" applyNumberFormat="1" applyFont="1" applyAlignment="1">
      <alignment horizontal="left" vertical="top"/>
    </xf>
    <xf numFmtId="49" fontId="63" fillId="0" borderId="0" xfId="0" applyNumberFormat="1" applyFont="1" applyAlignment="1">
      <alignment horizontal="center" vertical="top"/>
    </xf>
    <xf numFmtId="0" fontId="64" fillId="0" borderId="0" xfId="0" applyFont="1"/>
    <xf numFmtId="0" fontId="63" fillId="0" borderId="13" xfId="0" applyFont="1" applyBorder="1" applyAlignment="1">
      <alignment horizontal="center" vertical="top" wrapText="1"/>
    </xf>
    <xf numFmtId="0" fontId="66" fillId="0" borderId="0" xfId="0" applyFont="1" applyAlignment="1">
      <alignment horizontal="center" vertical="top"/>
    </xf>
    <xf numFmtId="0" fontId="66" fillId="0" borderId="13" xfId="0" applyFont="1" applyBorder="1" applyAlignment="1">
      <alignment horizontal="center" vertical="top"/>
    </xf>
    <xf numFmtId="0" fontId="64" fillId="0" borderId="13" xfId="0" applyFont="1" applyBorder="1" applyAlignment="1">
      <alignment horizontal="right" vertical="top"/>
    </xf>
    <xf numFmtId="0" fontId="64" fillId="0" borderId="11" xfId="0" applyFont="1" applyBorder="1" applyAlignment="1">
      <alignment horizontal="right" vertical="top"/>
    </xf>
    <xf numFmtId="0" fontId="67" fillId="0" borderId="11" xfId="0" applyFont="1" applyBorder="1" applyAlignment="1">
      <alignment horizontal="center" vertical="top"/>
    </xf>
    <xf numFmtId="0" fontId="65" fillId="0" borderId="0" xfId="0" applyFont="1" applyAlignment="1">
      <alignment horizontal="right" vertical="top"/>
    </xf>
    <xf numFmtId="0" fontId="68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left" vertical="top"/>
    </xf>
    <xf numFmtId="0" fontId="66" fillId="0" borderId="13" xfId="0" applyFont="1" applyBorder="1" applyAlignment="1">
      <alignment horizontal="right" vertical="top"/>
    </xf>
    <xf numFmtId="0" fontId="70" fillId="0" borderId="11" xfId="0" applyFont="1" applyBorder="1" applyAlignment="1">
      <alignment horizontal="center" vertical="top"/>
    </xf>
    <xf numFmtId="49" fontId="71" fillId="0" borderId="0" xfId="0" applyNumberFormat="1" applyFont="1" applyAlignment="1">
      <alignment horizontal="center" vertical="top"/>
    </xf>
    <xf numFmtId="49" fontId="71" fillId="0" borderId="0" xfId="0" applyNumberFormat="1" applyFont="1" applyAlignment="1">
      <alignment horizontal="left" vertical="top"/>
    </xf>
    <xf numFmtId="0" fontId="66" fillId="0" borderId="0" xfId="0" applyFont="1" applyAlignment="1">
      <alignment horizontal="left" indent="8"/>
    </xf>
    <xf numFmtId="0" fontId="66" fillId="0" borderId="0" xfId="0" applyFont="1" applyAlignment="1">
      <alignment horizontal="right" vertical="top"/>
    </xf>
    <xf numFmtId="0" fontId="66" fillId="0" borderId="0" xfId="0" applyFont="1" applyAlignment="1">
      <alignment horizontal="left"/>
    </xf>
    <xf numFmtId="49" fontId="66" fillId="0" borderId="0" xfId="0" applyNumberFormat="1" applyFont="1" applyAlignment="1">
      <alignment horizontal="center" vertical="top"/>
    </xf>
    <xf numFmtId="49" fontId="66" fillId="0" borderId="0" xfId="0" applyNumberFormat="1" applyFont="1" applyAlignment="1">
      <alignment horizontal="left" vertical="top"/>
    </xf>
    <xf numFmtId="0" fontId="66" fillId="0" borderId="0" xfId="0" applyFont="1"/>
    <xf numFmtId="0" fontId="65" fillId="0" borderId="1" xfId="0" applyFont="1" applyBorder="1"/>
    <xf numFmtId="0" fontId="65" fillId="0" borderId="1" xfId="0" applyFont="1" applyBorder="1" applyAlignment="1">
      <alignment horizontal="center" vertical="center" wrapText="1"/>
    </xf>
    <xf numFmtId="49" fontId="65" fillId="0" borderId="2" xfId="0" applyNumberFormat="1" applyFont="1" applyBorder="1" applyAlignment="1">
      <alignment horizontal="center" vertical="center"/>
    </xf>
    <xf numFmtId="49" fontId="65" fillId="0" borderId="2" xfId="0" applyNumberFormat="1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top"/>
    </xf>
    <xf numFmtId="0" fontId="65" fillId="0" borderId="2" xfId="0" applyFont="1" applyBorder="1" applyAlignment="1">
      <alignment horizontal="center"/>
    </xf>
    <xf numFmtId="49" fontId="72" fillId="0" borderId="1" xfId="0" quotePrefix="1" applyNumberFormat="1" applyFont="1" applyBorder="1" applyAlignment="1">
      <alignment horizontal="center" vertical="top"/>
    </xf>
    <xf numFmtId="49" fontId="72" fillId="0" borderId="1" xfId="0" applyNumberFormat="1" applyFont="1" applyBorder="1" applyAlignment="1">
      <alignment horizontal="left" vertical="top" wrapText="1"/>
    </xf>
    <xf numFmtId="0" fontId="72" fillId="0" borderId="1" xfId="0" applyFont="1" applyBorder="1" applyAlignment="1">
      <alignment horizontal="left" vertical="top" wrapText="1"/>
    </xf>
    <xf numFmtId="0" fontId="63" fillId="0" borderId="1" xfId="0" applyFont="1" applyBorder="1" applyAlignment="1">
      <alignment horizontal="center" vertical="top" wrapText="1"/>
    </xf>
    <xf numFmtId="0" fontId="64" fillId="0" borderId="1" xfId="0" applyFont="1" applyBorder="1" applyAlignment="1">
      <alignment horizontal="center" vertical="top"/>
    </xf>
    <xf numFmtId="0" fontId="69" fillId="0" borderId="1" xfId="0" applyFont="1" applyBorder="1" applyAlignment="1">
      <alignment horizontal="right" vertical="top" wrapText="1"/>
    </xf>
    <xf numFmtId="0" fontId="69" fillId="0" borderId="1" xfId="0" applyFont="1" applyBorder="1" applyAlignment="1">
      <alignment horizontal="right" vertical="top"/>
    </xf>
    <xf numFmtId="0" fontId="64" fillId="0" borderId="1" xfId="0" applyFont="1" applyBorder="1" applyAlignment="1">
      <alignment horizontal="right" vertical="top"/>
    </xf>
    <xf numFmtId="0" fontId="64" fillId="0" borderId="1" xfId="0" applyFont="1" applyBorder="1" applyAlignment="1">
      <alignment horizontal="right" vertical="top" wrapText="1"/>
    </xf>
    <xf numFmtId="0" fontId="64" fillId="11" borderId="1" xfId="0" applyFont="1" applyFill="1" applyBorder="1" applyAlignment="1">
      <alignment horizontal="right" vertical="top" wrapText="1"/>
    </xf>
    <xf numFmtId="0" fontId="64" fillId="11" borderId="1" xfId="0" applyFont="1" applyFill="1" applyBorder="1" applyAlignment="1">
      <alignment horizontal="right" vertical="top"/>
    </xf>
    <xf numFmtId="0" fontId="65" fillId="11" borderId="0" xfId="0" applyFont="1" applyFill="1"/>
    <xf numFmtId="0" fontId="75" fillId="0" borderId="0" xfId="0" applyFont="1" applyAlignment="1">
      <alignment horizontal="left" vertical="top"/>
    </xf>
    <xf numFmtId="0" fontId="75" fillId="0" borderId="0" xfId="0" applyFont="1" applyAlignment="1">
      <alignment horizontal="right" vertical="top"/>
    </xf>
    <xf numFmtId="49" fontId="72" fillId="0" borderId="1" xfId="0" applyNumberFormat="1" applyFont="1" applyBorder="1" applyAlignment="1">
      <alignment horizontal="center" vertical="top"/>
    </xf>
    <xf numFmtId="49" fontId="63" fillId="0" borderId="1" xfId="0" quotePrefix="1" applyNumberFormat="1" applyFont="1" applyBorder="1" applyAlignment="1">
      <alignment horizontal="center" vertical="top"/>
    </xf>
    <xf numFmtId="0" fontId="63" fillId="0" borderId="1" xfId="0" applyFont="1" applyBorder="1" applyAlignment="1">
      <alignment horizontal="left" vertical="top" wrapText="1"/>
    </xf>
    <xf numFmtId="0" fontId="69" fillId="12" borderId="1" xfId="0" applyFont="1" applyFill="1" applyBorder="1" applyAlignment="1">
      <alignment horizontal="right" vertical="top"/>
    </xf>
    <xf numFmtId="0" fontId="64" fillId="7" borderId="1" xfId="0" applyFont="1" applyFill="1" applyBorder="1" applyAlignment="1">
      <alignment horizontal="right" vertical="top" wrapText="1"/>
    </xf>
    <xf numFmtId="0" fontId="64" fillId="7" borderId="1" xfId="0" applyFont="1" applyFill="1" applyBorder="1" applyAlignment="1">
      <alignment horizontal="right" vertical="top"/>
    </xf>
    <xf numFmtId="0" fontId="65" fillId="7" borderId="0" xfId="0" applyFont="1" applyFill="1"/>
    <xf numFmtId="2" fontId="69" fillId="0" borderId="1" xfId="0" applyNumberFormat="1" applyFont="1" applyBorder="1" applyAlignment="1">
      <alignment horizontal="right" vertical="top" wrapText="1"/>
    </xf>
    <xf numFmtId="0" fontId="64" fillId="10" borderId="1" xfId="0" applyFont="1" applyFill="1" applyBorder="1" applyAlignment="1">
      <alignment horizontal="right" vertical="top" wrapText="1"/>
    </xf>
    <xf numFmtId="0" fontId="64" fillId="10" borderId="1" xfId="0" applyFont="1" applyFill="1" applyBorder="1" applyAlignment="1">
      <alignment horizontal="right" vertical="top"/>
    </xf>
    <xf numFmtId="0" fontId="65" fillId="1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7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horizontal="center" vertical="top"/>
    </xf>
    <xf numFmtId="49" fontId="3" fillId="0" borderId="1" xfId="2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60" fillId="0" borderId="1" xfId="0" applyFont="1" applyBorder="1"/>
    <xf numFmtId="4" fontId="60" fillId="0" borderId="1" xfId="0" applyNumberFormat="1" applyFont="1" applyBorder="1"/>
    <xf numFmtId="0" fontId="79" fillId="3" borderId="1" xfId="0" applyFont="1" applyFill="1" applyBorder="1" applyAlignment="1">
      <alignment vertical="center"/>
    </xf>
    <xf numFmtId="0" fontId="79" fillId="3" borderId="1" xfId="0" applyFont="1" applyFill="1" applyBorder="1" applyAlignment="1">
      <alignment horizontal="center" vertical="center"/>
    </xf>
    <xf numFmtId="0" fontId="54" fillId="0" borderId="0" xfId="0" applyFont="1"/>
    <xf numFmtId="0" fontId="54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vertical="center"/>
    </xf>
    <xf numFmtId="0" fontId="7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4" fillId="0" borderId="1" xfId="2" applyNumberFormat="1" applyFont="1" applyBorder="1" applyAlignment="1">
      <alignment horizontal="center" vertical="top"/>
    </xf>
    <xf numFmtId="49" fontId="54" fillId="0" borderId="1" xfId="0" applyNumberFormat="1" applyFont="1" applyBorder="1" applyAlignment="1">
      <alignment horizontal="center" vertical="center"/>
    </xf>
    <xf numFmtId="0" fontId="81" fillId="3" borderId="1" xfId="0" applyFont="1" applyFill="1" applyBorder="1" applyAlignment="1">
      <alignment vertical="center"/>
    </xf>
    <xf numFmtId="2" fontId="54" fillId="0" borderId="1" xfId="0" applyNumberFormat="1" applyFont="1" applyBorder="1" applyAlignment="1">
      <alignment horizontal="center" vertical="center"/>
    </xf>
    <xf numFmtId="0" fontId="54" fillId="0" borderId="1" xfId="1" applyFont="1" applyBorder="1" applyAlignment="1">
      <alignment vertical="top"/>
    </xf>
    <xf numFmtId="0" fontId="81" fillId="0" borderId="1" xfId="1" applyFont="1" applyBorder="1" applyAlignment="1">
      <alignment vertical="top"/>
    </xf>
    <xf numFmtId="49" fontId="81" fillId="0" borderId="1" xfId="2" applyNumberFormat="1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79" fillId="3" borderId="1" xfId="1" applyFont="1" applyFill="1" applyBorder="1" applyAlignment="1">
      <alignment vertical="top"/>
    </xf>
    <xf numFmtId="49" fontId="79" fillId="3" borderId="1" xfId="2" applyNumberFormat="1" applyFont="1" applyFill="1" applyBorder="1" applyAlignment="1">
      <alignment horizontal="center" vertical="top"/>
    </xf>
    <xf numFmtId="0" fontId="11" fillId="0" borderId="0" xfId="0" applyFont="1"/>
    <xf numFmtId="0" fontId="15" fillId="0" borderId="0" xfId="0" applyFont="1"/>
    <xf numFmtId="0" fontId="9" fillId="7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4" fontId="9" fillId="13" borderId="1" xfId="0" applyNumberFormat="1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/>
    </xf>
    <xf numFmtId="0" fontId="61" fillId="0" borderId="0" xfId="0" applyFont="1"/>
    <xf numFmtId="49" fontId="79" fillId="3" borderId="1" xfId="0" applyNumberFormat="1" applyFont="1" applyFill="1" applyBorder="1" applyAlignment="1">
      <alignment horizontal="center" vertical="center"/>
    </xf>
    <xf numFmtId="49" fontId="79" fillId="3" borderId="1" xfId="0" applyNumberFormat="1" applyFont="1" applyFill="1" applyBorder="1" applyAlignment="1">
      <alignment horizontal="left" vertical="center"/>
    </xf>
    <xf numFmtId="0" fontId="8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" fontId="15" fillId="1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/>
    <xf numFmtId="0" fontId="61" fillId="3" borderId="1" xfId="0" applyFont="1" applyFill="1" applyBorder="1"/>
    <xf numFmtId="1" fontId="10" fillId="0" borderId="1" xfId="0" applyNumberFormat="1" applyFont="1" applyBorder="1" applyAlignment="1">
      <alignment horizontal="center" vertical="center"/>
    </xf>
    <xf numFmtId="4" fontId="81" fillId="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/>
    </xf>
    <xf numFmtId="0" fontId="24" fillId="13" borderId="1" xfId="1" applyFont="1" applyFill="1" applyBorder="1" applyAlignment="1">
      <alignment vertical="top"/>
    </xf>
    <xf numFmtId="49" fontId="24" fillId="13" borderId="1" xfId="2" applyNumberFormat="1" applyFont="1" applyFill="1" applyBorder="1" applyAlignment="1">
      <alignment horizontal="center" vertical="top"/>
    </xf>
    <xf numFmtId="0" fontId="24" fillId="13" borderId="1" xfId="0" applyFont="1" applyFill="1" applyBorder="1" applyAlignment="1">
      <alignment vertical="center"/>
    </xf>
    <xf numFmtId="2" fontId="79" fillId="3" borderId="1" xfId="2" applyNumberFormat="1" applyFont="1" applyFill="1" applyBorder="1" applyAlignment="1">
      <alignment horizontal="center" vertical="top"/>
    </xf>
    <xf numFmtId="49" fontId="81" fillId="0" borderId="1" xfId="0" applyNumberFormat="1" applyFont="1" applyBorder="1" applyAlignment="1">
      <alignment horizontal="center" vertical="center"/>
    </xf>
    <xf numFmtId="0" fontId="81" fillId="0" borderId="0" xfId="0" applyFont="1"/>
    <xf numFmtId="4" fontId="15" fillId="7" borderId="1" xfId="9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9" fillId="13" borderId="1" xfId="0" applyNumberFormat="1" applyFont="1" applyFill="1" applyBorder="1" applyAlignment="1">
      <alignment horizontal="center" vertical="center"/>
    </xf>
    <xf numFmtId="4" fontId="81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5" fillId="13" borderId="1" xfId="0" applyNumberFormat="1" applyFont="1" applyFill="1" applyBorder="1" applyAlignment="1">
      <alignment horizontal="center" vertical="center"/>
    </xf>
    <xf numFmtId="0" fontId="79" fillId="3" borderId="1" xfId="1" applyFont="1" applyFill="1" applyBorder="1" applyAlignment="1">
      <alignment horizontal="center" vertical="top"/>
    </xf>
    <xf numFmtId="4" fontId="81" fillId="3" borderId="1" xfId="9" applyNumberFormat="1" applyFont="1" applyFill="1" applyBorder="1" applyAlignment="1">
      <alignment horizontal="center" vertical="center" wrapText="1"/>
    </xf>
    <xf numFmtId="4" fontId="54" fillId="0" borderId="1" xfId="0" applyNumberFormat="1" applyFont="1" applyBorder="1" applyAlignment="1">
      <alignment horizontal="center" vertical="center"/>
    </xf>
    <xf numFmtId="0" fontId="81" fillId="3" borderId="1" xfId="1" applyFont="1" applyFill="1" applyBorder="1" applyAlignment="1">
      <alignment horizontal="center" vertical="top"/>
    </xf>
    <xf numFmtId="0" fontId="61" fillId="0" borderId="0" xfId="0" applyFont="1" applyAlignment="1">
      <alignment vertical="center"/>
    </xf>
    <xf numFmtId="0" fontId="60" fillId="0" borderId="1" xfId="0" applyFont="1" applyBorder="1" applyAlignment="1">
      <alignment horizontal="center" wrapText="1"/>
    </xf>
    <xf numFmtId="0" fontId="83" fillId="0" borderId="0" xfId="0" applyFont="1"/>
    <xf numFmtId="0" fontId="67" fillId="0" borderId="0" xfId="0" applyFont="1" applyAlignment="1">
      <alignment horizontal="center" vertical="top"/>
    </xf>
    <xf numFmtId="49" fontId="72" fillId="0" borderId="1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9" fillId="7" borderId="1" xfId="0" applyNumberFormat="1" applyFont="1" applyFill="1" applyBorder="1" applyAlignment="1">
      <alignment horizontal="center" vertical="center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1" xfId="0" applyNumberFormat="1" applyFont="1" applyBorder="1" applyAlignment="1">
      <alignment horizontal="center" vertical="center"/>
    </xf>
    <xf numFmtId="1" fontId="41" fillId="0" borderId="0" xfId="0" applyNumberFormat="1" applyFont="1"/>
    <xf numFmtId="170" fontId="16" fillId="6" borderId="1" xfId="0" applyNumberFormat="1" applyFont="1" applyFill="1" applyBorder="1" applyAlignment="1">
      <alignment horizontal="center" vertical="center" wrapText="1"/>
    </xf>
    <xf numFmtId="170" fontId="16" fillId="0" borderId="1" xfId="0" applyNumberFormat="1" applyFont="1" applyBorder="1" applyAlignment="1">
      <alignment horizontal="center" vertical="center" wrapText="1"/>
    </xf>
    <xf numFmtId="170" fontId="16" fillId="4" borderId="1" xfId="0" applyNumberFormat="1" applyFont="1" applyFill="1" applyBorder="1" applyAlignment="1">
      <alignment horizontal="center" vertical="center" wrapText="1"/>
    </xf>
    <xf numFmtId="170" fontId="16" fillId="7" borderId="1" xfId="0" applyNumberFormat="1" applyFont="1" applyFill="1" applyBorder="1" applyAlignment="1">
      <alignment horizontal="center" vertical="center" wrapText="1"/>
    </xf>
    <xf numFmtId="170" fontId="16" fillId="3" borderId="1" xfId="0" applyNumberFormat="1" applyFont="1" applyFill="1" applyBorder="1" applyAlignment="1">
      <alignment horizontal="center" vertical="center" wrapText="1"/>
    </xf>
    <xf numFmtId="170" fontId="16" fillId="5" borderId="1" xfId="0" applyNumberFormat="1" applyFont="1" applyFill="1" applyBorder="1" applyAlignment="1">
      <alignment horizontal="center" vertical="center" wrapText="1"/>
    </xf>
    <xf numFmtId="170" fontId="16" fillId="8" borderId="1" xfId="0" applyNumberFormat="1" applyFont="1" applyFill="1" applyBorder="1" applyAlignment="1">
      <alignment horizontal="center" vertical="center" wrapText="1"/>
    </xf>
    <xf numFmtId="171" fontId="35" fillId="0" borderId="1" xfId="0" applyNumberFormat="1" applyFont="1" applyBorder="1" applyAlignment="1">
      <alignment horizontal="center" vertical="center" wrapText="1"/>
    </xf>
    <xf numFmtId="171" fontId="2" fillId="0" borderId="1" xfId="3" applyNumberFormat="1" applyFont="1" applyBorder="1" applyAlignment="1">
      <alignment horizontal="center" vertical="center"/>
    </xf>
    <xf numFmtId="0" fontId="35" fillId="0" borderId="0" xfId="0" applyFont="1"/>
    <xf numFmtId="2" fontId="35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70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72" fontId="16" fillId="3" borderId="1" xfId="0" applyNumberFormat="1" applyFont="1" applyFill="1" applyBorder="1" applyAlignment="1">
      <alignment horizontal="center" vertical="center" wrapText="1"/>
    </xf>
    <xf numFmtId="172" fontId="16" fillId="7" borderId="1" xfId="0" applyNumberFormat="1" applyFont="1" applyFill="1" applyBorder="1" applyAlignment="1">
      <alignment horizontal="center" vertical="center" wrapText="1"/>
    </xf>
    <xf numFmtId="172" fontId="16" fillId="4" borderId="1" xfId="0" applyNumberFormat="1" applyFont="1" applyFill="1" applyBorder="1" applyAlignment="1">
      <alignment horizontal="center" vertical="center" wrapText="1"/>
    </xf>
    <xf numFmtId="170" fontId="16" fillId="3" borderId="0" xfId="0" applyNumberFormat="1" applyFont="1" applyFill="1"/>
    <xf numFmtId="170" fontId="16" fillId="8" borderId="1" xfId="0" applyNumberFormat="1" applyFont="1" applyFill="1" applyBorder="1" applyAlignment="1">
      <alignment horizontal="center" vertical="center"/>
    </xf>
    <xf numFmtId="170" fontId="16" fillId="3" borderId="1" xfId="0" applyNumberFormat="1" applyFont="1" applyFill="1" applyBorder="1" applyAlignment="1">
      <alignment horizontal="center" vertical="center"/>
    </xf>
    <xf numFmtId="170" fontId="16" fillId="7" borderId="1" xfId="0" applyNumberFormat="1" applyFont="1" applyFill="1" applyBorder="1" applyAlignment="1">
      <alignment horizontal="center" vertical="center"/>
    </xf>
    <xf numFmtId="172" fontId="16" fillId="6" borderId="1" xfId="0" applyNumberFormat="1" applyFont="1" applyFill="1" applyBorder="1" applyAlignment="1">
      <alignment horizontal="center" vertical="center"/>
    </xf>
    <xf numFmtId="172" fontId="16" fillId="0" borderId="1" xfId="0" applyNumberFormat="1" applyFont="1" applyBorder="1" applyAlignment="1">
      <alignment horizontal="center" vertical="center"/>
    </xf>
    <xf numFmtId="0" fontId="29" fillId="0" borderId="1" xfId="6" applyFont="1" applyFill="1" applyBorder="1" applyAlignment="1">
      <alignment horizontal="center" vertical="center" textRotation="90" wrapText="1"/>
    </xf>
    <xf numFmtId="170" fontId="16" fillId="6" borderId="1" xfId="0" applyNumberFormat="1" applyFont="1" applyFill="1" applyBorder="1" applyAlignment="1">
      <alignment horizontal="center" vertical="center"/>
    </xf>
    <xf numFmtId="170" fontId="16" fillId="0" borderId="1" xfId="0" applyNumberFormat="1" applyFont="1" applyBorder="1" applyAlignment="1">
      <alignment horizontal="center" vertical="center"/>
    </xf>
    <xf numFmtId="170" fontId="16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72" fontId="16" fillId="0" borderId="1" xfId="0" applyNumberFormat="1" applyFont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9" fillId="0" borderId="1" xfId="4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72" fontId="16" fillId="5" borderId="1" xfId="0" applyNumberFormat="1" applyFont="1" applyFill="1" applyBorder="1" applyAlignment="1">
      <alignment horizontal="center" vertical="center" wrapText="1"/>
    </xf>
    <xf numFmtId="2" fontId="9" fillId="6" borderId="1" xfId="4" applyNumberFormat="1" applyFont="1" applyFill="1" applyBorder="1" applyAlignment="1">
      <alignment horizontal="center" vertical="center"/>
    </xf>
    <xf numFmtId="170" fontId="9" fillId="6" borderId="1" xfId="4" applyNumberFormat="1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9" fillId="0" borderId="0" xfId="4" applyFont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29" fillId="0" borderId="1" xfId="6" applyFont="1" applyBorder="1" applyAlignment="1">
      <alignment horizontal="center" vertical="center"/>
    </xf>
    <xf numFmtId="0" fontId="29" fillId="0" borderId="1" xfId="6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4" fillId="0" borderId="0" xfId="4" applyFont="1" applyAlignment="1">
      <alignment horizontal="center"/>
    </xf>
    <xf numFmtId="0" fontId="2" fillId="0" borderId="1" xfId="3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170" fontId="9" fillId="4" borderId="1" xfId="4" applyNumberFormat="1" applyFont="1" applyFill="1" applyBorder="1" applyAlignment="1">
      <alignment horizontal="center" vertical="center"/>
    </xf>
    <xf numFmtId="170" fontId="9" fillId="3" borderId="1" xfId="4" applyNumberFormat="1" applyFont="1" applyFill="1" applyBorder="1" applyAlignment="1">
      <alignment horizontal="center" vertical="center"/>
    </xf>
    <xf numFmtId="170" fontId="9" fillId="5" borderId="1" xfId="4" applyNumberFormat="1" applyFont="1" applyFill="1" applyBorder="1" applyAlignment="1">
      <alignment horizontal="center" vertical="center"/>
    </xf>
    <xf numFmtId="170" fontId="9" fillId="8" borderId="1" xfId="4" applyNumberFormat="1" applyFont="1" applyFill="1" applyBorder="1" applyAlignment="1">
      <alignment horizontal="center" vertical="center"/>
    </xf>
    <xf numFmtId="170" fontId="9" fillId="9" borderId="1" xfId="4" applyNumberFormat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71" fontId="16" fillId="3" borderId="1" xfId="0" applyNumberFormat="1" applyFont="1" applyFill="1" applyBorder="1" applyAlignment="1">
      <alignment horizontal="center" vertical="center"/>
    </xf>
    <xf numFmtId="171" fontId="16" fillId="5" borderId="1" xfId="0" applyNumberFormat="1" applyFont="1" applyFill="1" applyBorder="1" applyAlignment="1">
      <alignment horizontal="center" vertical="center"/>
    </xf>
    <xf numFmtId="167" fontId="16" fillId="6" borderId="1" xfId="0" applyNumberFormat="1" applyFont="1" applyFill="1" applyBorder="1" applyAlignment="1">
      <alignment horizontal="center"/>
    </xf>
    <xf numFmtId="167" fontId="16" fillId="4" borderId="1" xfId="0" applyNumberFormat="1" applyFont="1" applyFill="1" applyBorder="1" applyAlignment="1">
      <alignment horizontal="center" vertical="center"/>
    </xf>
    <xf numFmtId="2" fontId="16" fillId="7" borderId="1" xfId="0" applyNumberFormat="1" applyFont="1" applyFill="1" applyBorder="1" applyAlignment="1">
      <alignment horizontal="center" vertical="center"/>
    </xf>
    <xf numFmtId="1" fontId="16" fillId="7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173" fontId="0" fillId="0" borderId="0" xfId="9" applyNumberFormat="1" applyFont="1" applyAlignment="1">
      <alignment horizontal="center"/>
    </xf>
    <xf numFmtId="164" fontId="0" fillId="0" borderId="0" xfId="9" applyFont="1"/>
    <xf numFmtId="174" fontId="0" fillId="0" borderId="0" xfId="0" applyNumberFormat="1"/>
    <xf numFmtId="2" fontId="9" fillId="4" borderId="1" xfId="4" applyNumberFormat="1" applyFont="1" applyFill="1" applyBorder="1" applyAlignment="1">
      <alignment horizontal="center" vertical="center"/>
    </xf>
    <xf numFmtId="2" fontId="9" fillId="9" borderId="1" xfId="4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0" fontId="3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textRotation="90" wrapText="1"/>
    </xf>
    <xf numFmtId="172" fontId="16" fillId="6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6" fillId="4" borderId="0" xfId="0" applyNumberFormat="1" applyFont="1" applyFill="1"/>
    <xf numFmtId="172" fontId="16" fillId="6" borderId="0" xfId="0" applyNumberFormat="1" applyFont="1" applyFill="1"/>
    <xf numFmtId="170" fontId="16" fillId="5" borderId="1" xfId="0" applyNumberFormat="1" applyFont="1" applyFill="1" applyBorder="1" applyAlignment="1">
      <alignment horizontal="center" vertical="center"/>
    </xf>
    <xf numFmtId="171" fontId="16" fillId="8" borderId="1" xfId="0" applyNumberFormat="1" applyFont="1" applyFill="1" applyBorder="1" applyAlignment="1">
      <alignment horizontal="center" vertical="center"/>
    </xf>
    <xf numFmtId="172" fontId="16" fillId="5" borderId="0" xfId="0" applyNumberFormat="1" applyFont="1" applyFill="1" applyAlignment="1">
      <alignment vertical="center"/>
    </xf>
    <xf numFmtId="2" fontId="16" fillId="5" borderId="0" xfId="0" applyNumberFormat="1" applyFont="1" applyFill="1" applyAlignment="1">
      <alignment horizontal="center" vertical="center"/>
    </xf>
    <xf numFmtId="2" fontId="16" fillId="3" borderId="0" xfId="0" applyNumberFormat="1" applyFont="1" applyFill="1" applyAlignment="1">
      <alignment horizontal="center" vertical="center"/>
    </xf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4" fontId="16" fillId="0" borderId="0" xfId="0" applyNumberFormat="1" applyFont="1" applyAlignment="1">
      <alignment horizontal="center" vertical="center"/>
    </xf>
    <xf numFmtId="169" fontId="16" fillId="6" borderId="0" xfId="0" applyNumberFormat="1" applyFont="1" applyFill="1"/>
    <xf numFmtId="179" fontId="0" fillId="0" borderId="0" xfId="9" applyNumberFormat="1" applyFont="1"/>
    <xf numFmtId="180" fontId="0" fillId="0" borderId="0" xfId="0" applyNumberFormat="1"/>
    <xf numFmtId="165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172" fontId="16" fillId="4" borderId="1" xfId="0" applyNumberFormat="1" applyFont="1" applyFill="1" applyBorder="1" applyAlignment="1">
      <alignment horizontal="center" vertical="center"/>
    </xf>
    <xf numFmtId="2" fontId="16" fillId="8" borderId="0" xfId="0" applyNumberFormat="1" applyFont="1" applyFill="1" applyAlignment="1">
      <alignment vertical="center"/>
    </xf>
    <xf numFmtId="2" fontId="16" fillId="8" borderId="0" xfId="0" applyNumberFormat="1" applyFont="1" applyFill="1" applyAlignment="1">
      <alignment horizontal="center" vertical="center"/>
    </xf>
    <xf numFmtId="170" fontId="16" fillId="8" borderId="0" xfId="0" applyNumberFormat="1" applyFont="1" applyFill="1" applyAlignment="1">
      <alignment horizontal="center" vertical="center"/>
    </xf>
    <xf numFmtId="172" fontId="16" fillId="8" borderId="1" xfId="0" applyNumberFormat="1" applyFont="1" applyFill="1" applyBorder="1" applyAlignment="1">
      <alignment horizontal="center" vertical="center" wrapText="1"/>
    </xf>
    <xf numFmtId="172" fontId="16" fillId="8" borderId="1" xfId="0" applyNumberFormat="1" applyFont="1" applyFill="1" applyBorder="1" applyAlignment="1">
      <alignment horizontal="center" vertical="center"/>
    </xf>
    <xf numFmtId="181" fontId="16" fillId="6" borderId="0" xfId="0" applyNumberFormat="1" applyFont="1" applyFill="1"/>
    <xf numFmtId="182" fontId="0" fillId="0" borderId="0" xfId="0" applyNumberFormat="1" applyBorder="1" applyAlignment="1">
      <alignment vertical="center"/>
    </xf>
    <xf numFmtId="164" fontId="16" fillId="8" borderId="0" xfId="9" applyFont="1" applyFill="1"/>
    <xf numFmtId="175" fontId="16" fillId="8" borderId="0" xfId="9" applyNumberFormat="1" applyFont="1" applyFill="1" applyAlignment="1"/>
    <xf numFmtId="176" fontId="16" fillId="8" borderId="0" xfId="0" applyNumberFormat="1" applyFont="1" applyFill="1"/>
    <xf numFmtId="175" fontId="16" fillId="8" borderId="0" xfId="9" applyNumberFormat="1" applyFont="1" applyFill="1"/>
    <xf numFmtId="165" fontId="36" fillId="0" borderId="15" xfId="0" applyNumberFormat="1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textRotation="90" wrapText="1"/>
    </xf>
    <xf numFmtId="0" fontId="9" fillId="0" borderId="6" xfId="4" applyFont="1" applyBorder="1" applyAlignment="1">
      <alignment horizontal="center" vertical="center" textRotation="90" wrapText="1"/>
    </xf>
    <xf numFmtId="0" fontId="9" fillId="0" borderId="9" xfId="4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9" fillId="0" borderId="2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10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 wrapText="1"/>
    </xf>
    <xf numFmtId="0" fontId="29" fillId="0" borderId="1" xfId="6" applyFont="1" applyBorder="1" applyAlignment="1">
      <alignment horizontal="center" vertical="center"/>
    </xf>
    <xf numFmtId="0" fontId="29" fillId="0" borderId="2" xfId="6" applyFont="1" applyBorder="1" applyAlignment="1">
      <alignment horizontal="center" vertical="center" wrapText="1"/>
    </xf>
    <xf numFmtId="0" fontId="29" fillId="0" borderId="4" xfId="6" applyFont="1" applyBorder="1" applyAlignment="1">
      <alignment horizontal="center" vertical="center" wrapText="1"/>
    </xf>
    <xf numFmtId="0" fontId="29" fillId="0" borderId="3" xfId="6" applyFont="1" applyBorder="1" applyAlignment="1">
      <alignment horizontal="center" vertical="center" wrapText="1"/>
    </xf>
    <xf numFmtId="0" fontId="29" fillId="0" borderId="5" xfId="6" applyFont="1" applyBorder="1" applyAlignment="1">
      <alignment horizontal="center" vertical="center"/>
    </xf>
    <xf numFmtId="0" fontId="29" fillId="0" borderId="9" xfId="6" applyFont="1" applyBorder="1" applyAlignment="1">
      <alignment horizontal="center" vertical="center"/>
    </xf>
    <xf numFmtId="0" fontId="29" fillId="0" borderId="6" xfId="6" applyFont="1" applyBorder="1" applyAlignment="1">
      <alignment horizontal="center" vertical="center"/>
    </xf>
    <xf numFmtId="0" fontId="29" fillId="0" borderId="1" xfId="6" applyFont="1" applyBorder="1" applyAlignment="1">
      <alignment horizontal="center" vertical="center" wrapText="1"/>
    </xf>
    <xf numFmtId="0" fontId="29" fillId="0" borderId="5" xfId="6" applyFont="1" applyBorder="1" applyAlignment="1">
      <alignment horizontal="center" vertical="center" wrapText="1"/>
    </xf>
    <xf numFmtId="0" fontId="29" fillId="0" borderId="9" xfId="6" applyFont="1" applyBorder="1" applyAlignment="1">
      <alignment horizontal="center" vertical="center" wrapText="1"/>
    </xf>
    <xf numFmtId="0" fontId="29" fillId="0" borderId="6" xfId="6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4" fillId="0" borderId="13" xfId="5" applyFont="1" applyBorder="1" applyAlignment="1">
      <alignment horizontal="center"/>
    </xf>
    <xf numFmtId="0" fontId="29" fillId="0" borderId="10" xfId="6" applyFont="1" applyBorder="1" applyAlignment="1">
      <alignment horizontal="center" vertical="center"/>
    </xf>
    <xf numFmtId="0" fontId="29" fillId="0" borderId="11" xfId="6" applyFont="1" applyBorder="1" applyAlignment="1">
      <alignment horizontal="center" vertical="center"/>
    </xf>
    <xf numFmtId="0" fontId="29" fillId="0" borderId="12" xfId="6" applyFont="1" applyBorder="1" applyAlignment="1">
      <alignment horizontal="center" vertical="center"/>
    </xf>
    <xf numFmtId="0" fontId="29" fillId="0" borderId="7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7" fillId="0" borderId="0" xfId="2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33" fillId="0" borderId="0" xfId="2" applyFont="1" applyAlignment="1">
      <alignment horizontal="center"/>
    </xf>
    <xf numFmtId="0" fontId="14" fillId="0" borderId="0" xfId="4" applyFont="1" applyAlignment="1">
      <alignment horizontal="center"/>
    </xf>
    <xf numFmtId="0" fontId="24" fillId="0" borderId="0" xfId="0" applyFont="1"/>
    <xf numFmtId="0" fontId="24" fillId="0" borderId="0" xfId="5" applyFont="1" applyAlignment="1">
      <alignment horizontal="center"/>
    </xf>
    <xf numFmtId="0" fontId="27" fillId="0" borderId="0" xfId="2" applyFont="1" applyAlignment="1">
      <alignment horizontal="center" wrapText="1"/>
    </xf>
    <xf numFmtId="0" fontId="16" fillId="0" borderId="1" xfId="5" applyBorder="1" applyAlignment="1">
      <alignment horizontal="center" vertical="center"/>
    </xf>
    <xf numFmtId="0" fontId="16" fillId="0" borderId="1" xfId="5" applyBorder="1" applyAlignment="1">
      <alignment horizontal="center" vertical="center" wrapText="1"/>
    </xf>
    <xf numFmtId="0" fontId="9" fillId="0" borderId="0" xfId="4" applyFont="1" applyAlignment="1">
      <alignment horizontal="center" vertical="center"/>
    </xf>
    <xf numFmtId="0" fontId="11" fillId="0" borderId="13" xfId="3" applyFont="1" applyBorder="1" applyAlignment="1">
      <alignment horizontal="center"/>
    </xf>
    <xf numFmtId="0" fontId="15" fillId="0" borderId="0" xfId="3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13" xfId="5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16" fillId="0" borderId="2" xfId="5" applyBorder="1" applyAlignment="1">
      <alignment horizontal="center" vertical="center" wrapText="1"/>
    </xf>
    <xf numFmtId="0" fontId="16" fillId="0" borderId="4" xfId="5" applyBorder="1" applyAlignment="1">
      <alignment horizontal="center" vertical="center" wrapText="1"/>
    </xf>
    <xf numFmtId="0" fontId="16" fillId="0" borderId="3" xfId="5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16" fillId="0" borderId="1" xfId="3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35" fillId="0" borderId="1" xfId="3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5" fillId="0" borderId="5" xfId="3" applyFont="1" applyBorder="1" applyAlignment="1">
      <alignment horizontal="center" vertical="center" wrapText="1"/>
    </xf>
    <xf numFmtId="0" fontId="35" fillId="0" borderId="6" xfId="3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0" fontId="15" fillId="0" borderId="0" xfId="3" applyFont="1" applyAlignment="1">
      <alignment horizontal="center" wrapText="1"/>
    </xf>
    <xf numFmtId="0" fontId="27" fillId="0" borderId="0" xfId="2" applyFont="1" applyAlignment="1">
      <alignment horizontal="center" vertical="center" wrapText="1"/>
    </xf>
    <xf numFmtId="49" fontId="51" fillId="2" borderId="1" xfId="8" applyNumberFormat="1" applyFont="1" applyFill="1" applyBorder="1" applyAlignment="1">
      <alignment horizontal="center" vertical="center" wrapText="1"/>
    </xf>
    <xf numFmtId="0" fontId="52" fillId="2" borderId="1" xfId="8" applyFont="1" applyFill="1" applyBorder="1" applyAlignment="1">
      <alignment horizontal="center" vertical="center" wrapText="1"/>
    </xf>
    <xf numFmtId="0" fontId="52" fillId="2" borderId="2" xfId="8" applyFont="1" applyFill="1" applyBorder="1" applyAlignment="1">
      <alignment horizontal="center" vertical="center" wrapText="1"/>
    </xf>
    <xf numFmtId="0" fontId="52" fillId="2" borderId="4" xfId="8" applyFont="1" applyFill="1" applyBorder="1" applyAlignment="1">
      <alignment horizontal="center" vertical="center" wrapText="1"/>
    </xf>
    <xf numFmtId="0" fontId="52" fillId="2" borderId="3" xfId="8" applyFont="1" applyFill="1" applyBorder="1" applyAlignment="1">
      <alignment horizontal="center" vertical="center" wrapText="1"/>
    </xf>
    <xf numFmtId="49" fontId="16" fillId="2" borderId="0" xfId="8" applyNumberFormat="1" applyFill="1" applyAlignment="1">
      <alignment horizontal="left" vertical="center" wrapText="1"/>
    </xf>
    <xf numFmtId="0" fontId="18" fillId="2" borderId="0" xfId="8" applyFont="1" applyFill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6" fillId="2" borderId="0" xfId="8" applyFill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8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wrapText="1"/>
    </xf>
    <xf numFmtId="0" fontId="60" fillId="0" borderId="6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49" fontId="65" fillId="0" borderId="1" xfId="0" applyNumberFormat="1" applyFont="1" applyBorder="1" applyAlignment="1">
      <alignment horizontal="center" vertical="center" wrapText="1"/>
    </xf>
    <xf numFmtId="49" fontId="65" fillId="0" borderId="1" xfId="0" applyNumberFormat="1" applyFont="1" applyBorder="1" applyAlignment="1">
      <alignment wrapText="1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wrapText="1"/>
    </xf>
    <xf numFmtId="49" fontId="7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62" fillId="0" borderId="1" xfId="0" applyNumberFormat="1" applyFont="1" applyBorder="1" applyAlignment="1">
      <alignment horizontal="left" vertical="top" wrapText="1"/>
    </xf>
    <xf numFmtId="49" fontId="7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63" fillId="0" borderId="1" xfId="0" applyNumberFormat="1" applyFont="1" applyBorder="1" applyAlignment="1">
      <alignment horizontal="left" vertical="top" wrapText="1"/>
    </xf>
    <xf numFmtId="49" fontId="6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49" fontId="71" fillId="0" borderId="0" xfId="0" applyNumberFormat="1" applyFont="1" applyAlignment="1">
      <alignment horizontal="center" vertical="top" wrapText="1"/>
    </xf>
    <xf numFmtId="49" fontId="63" fillId="0" borderId="0" xfId="0" applyNumberFormat="1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63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4" fillId="0" borderId="0" xfId="0" applyFont="1" applyAlignment="1">
      <alignment horizontal="right" vertical="top" wrapText="1"/>
    </xf>
    <xf numFmtId="0" fontId="68" fillId="0" borderId="0" xfId="0" applyFont="1" applyAlignment="1">
      <alignment horizontal="center" vertical="top"/>
    </xf>
    <xf numFmtId="0" fontId="75" fillId="0" borderId="0" xfId="0" applyFont="1" applyAlignment="1">
      <alignment horizontal="center" vertical="top"/>
    </xf>
    <xf numFmtId="0" fontId="76" fillId="0" borderId="0" xfId="0" applyFont="1" applyAlignment="1">
      <alignment horizontal="center" vertical="top"/>
    </xf>
    <xf numFmtId="49" fontId="63" fillId="11" borderId="1" xfId="0" applyNumberFormat="1" applyFont="1" applyFill="1" applyBorder="1" applyAlignment="1">
      <alignment horizontal="left" vertical="top" wrapText="1"/>
    </xf>
    <xf numFmtId="0" fontId="0" fillId="11" borderId="1" xfId="0" applyFill="1" applyBorder="1" applyAlignment="1">
      <alignment vertical="top" wrapText="1"/>
    </xf>
    <xf numFmtId="49" fontId="63" fillId="7" borderId="1" xfId="0" applyNumberFormat="1" applyFont="1" applyFill="1" applyBorder="1" applyAlignment="1">
      <alignment horizontal="left" vertical="top" wrapText="1"/>
    </xf>
    <xf numFmtId="0" fontId="0" fillId="7" borderId="1" xfId="0" applyFill="1" applyBorder="1" applyAlignment="1">
      <alignment vertical="top" wrapText="1"/>
    </xf>
    <xf numFmtId="49" fontId="63" fillId="10" borderId="1" xfId="0" applyNumberFormat="1" applyFont="1" applyFill="1" applyBorder="1" applyAlignment="1">
      <alignment horizontal="left" vertical="top" wrapText="1"/>
    </xf>
    <xf numFmtId="0" fontId="0" fillId="10" borderId="1" xfId="0" applyFill="1" applyBorder="1" applyAlignment="1">
      <alignment vertical="top" wrapText="1"/>
    </xf>
    <xf numFmtId="0" fontId="9" fillId="0" borderId="14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61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1" fillId="3" borderId="1" xfId="0" applyFont="1" applyFill="1" applyBorder="1" applyAlignment="1">
      <alignment horizontal="center" vertical="center" wrapText="1"/>
    </xf>
    <xf numFmtId="0" fontId="81" fillId="3" borderId="1" xfId="0" applyFont="1" applyFill="1" applyBorder="1" applyAlignment="1">
      <alignment horizontal="center" vertical="center"/>
    </xf>
    <xf numFmtId="0" fontId="81" fillId="0" borderId="1" xfId="0" applyFont="1" applyBorder="1" applyAlignment="1">
      <alignment horizontal="center" vertical="center" wrapText="1"/>
    </xf>
    <xf numFmtId="0" fontId="81" fillId="3" borderId="1" xfId="1" applyFont="1" applyFill="1" applyBorder="1" applyAlignment="1">
      <alignment horizontal="center" vertical="top"/>
    </xf>
    <xf numFmtId="49" fontId="61" fillId="0" borderId="1" xfId="0" applyNumberFormat="1" applyFont="1" applyBorder="1" applyAlignment="1">
      <alignment horizontal="center" vertical="center"/>
    </xf>
    <xf numFmtId="0" fontId="61" fillId="7" borderId="1" xfId="0" applyFont="1" applyFill="1" applyBorder="1" applyAlignment="1">
      <alignment horizontal="left" vertical="center"/>
    </xf>
    <xf numFmtId="0" fontId="82" fillId="3" borderId="1" xfId="0" applyFont="1" applyFill="1" applyBorder="1" applyAlignment="1">
      <alignment horizontal="center" vertical="center"/>
    </xf>
    <xf numFmtId="49" fontId="80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63" fillId="0" borderId="1" xfId="0" applyFont="1" applyBorder="1" applyAlignment="1">
      <alignment horizontal="left" vertical="top" wrapText="1"/>
    </xf>
    <xf numFmtId="0" fontId="63" fillId="0" borderId="1" xfId="0" applyFont="1" applyBorder="1" applyAlignment="1">
      <alignment horizontal="center" vertical="top" wrapText="1"/>
    </xf>
    <xf numFmtId="0" fontId="64" fillId="0" borderId="1" xfId="0" applyFont="1" applyBorder="1" applyAlignment="1">
      <alignment horizontal="center" vertical="top" wrapText="1"/>
    </xf>
    <xf numFmtId="0" fontId="64" fillId="0" borderId="1" xfId="0" applyFont="1" applyBorder="1" applyAlignment="1">
      <alignment horizontal="right" vertical="top" wrapText="1"/>
    </xf>
  </cellXfs>
  <cellStyles count="10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3 2" xfId="8" xr:uid="{00000000-0005-0000-0000-000003000000}"/>
    <cellStyle name="Обычный 4" xfId="2" xr:uid="{00000000-0005-0000-0000-000004000000}"/>
    <cellStyle name="Обычный 5" xfId="6" xr:uid="{00000000-0005-0000-0000-000005000000}"/>
    <cellStyle name="Обычный 6 2 3" xfId="7" xr:uid="{00000000-0005-0000-0000-000006000000}"/>
    <cellStyle name="Обычный 7" xfId="4" xr:uid="{00000000-0005-0000-0000-000007000000}"/>
    <cellStyle name="Обычный_Форматы по компаниям_last" xfId="5" xr:uid="{00000000-0005-0000-0000-000008000000}"/>
    <cellStyle name="Финансовый" xfId="9" builtinId="3"/>
  </cellStyles>
  <dxfs count="0"/>
  <tableStyles count="0" defaultTableStyle="TableStyleMedium9" defaultPivotStyle="PivotStyleLight16"/>
  <colors>
    <mruColors>
      <color rgb="FFCCFFCC"/>
      <color rgb="FF00FF00"/>
      <color rgb="FF99FF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etlana.TESK\Desktop\&#1044;&#1069;&#1057;&#1050;\&#1048;&#1053;&#1042;&#1045;&#1057;&#1058;%202019-2021\2019-2021\2020\&#1056;&#1077;&#1082;&#1086;&#1085;&#1089;&#1090;&#1088;&#1091;&#1082;&#1094;&#1080;&#1103;%20&#1101;&#1083;&#1077;&#1082;&#1090;&#1088;&#1086;&#1089;&#1077;&#1090;&#1077;&#1081;%200,4%20&#1082;&#1042;%20&#1058;&#1055;%20(&#1050;&#1058;&#1055;)%20&#8470;14%20&#1092;&#1080;&#1076;&#1077;&#1088;%20&#1050;&#1080;&#1088;&#1086;&#107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etlana.TESK\Desktop\&#1044;&#1069;&#1057;&#1050;\&#1048;&#1053;&#1042;&#1045;&#1057;&#1058;%202019-2021\&#1057;&#1084;&#1077;&#1090;&#1099;\&#1052;&#1086;&#1085;&#1090;&#1072;&#1078;%201-&#1092;&#1072;&#1079;&#1085;&#1086;&#1075;&#1086;%20&#1055;&#1059;%20&#1074;%20&#1065;&#1080;&#1090;&#1077;%20&#1085;&#1072;%20&#1086;&#1087;&#1086;&#1088;&#1077;%20(3%20&#1082;&#1074;%202018)%20-%20&#1056;&#1077;&#1089;&#1091;&#1088;&#1089;&#1085;&#1072;&#1103;%20&#1089;&#1084;&#1077;&#1090;&#1072;%20(&#1087;&#1086;&#1083;&#1085;&#1072;&#1103;%20&#1092;&#1086;&#1088;&#1084;&#1072;)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etlana.TESK\Desktop\&#1044;&#1069;&#1057;&#1050;\&#1048;&#1053;&#1042;&#1045;&#1057;&#1058;%202019-2021\&#1057;&#1084;&#1077;&#1090;&#1099;\&#1052;&#1086;&#1085;&#1090;&#1072;&#1078;%203-&#1092;&#1072;&#1079;&#1085;&#1086;&#1075;&#1086;%20&#1055;&#1059;%20&#1074;%20&#1065;&#1080;&#1090;&#1077;%20&#1085;&#1072;%20&#1086;&#1087;&#1086;&#1088;&#1077;%20(3%20&#1082;&#1074;%202018)%20-%20&#1056;&#1077;&#1089;&#1091;&#1088;&#1089;&#1085;&#1072;&#1103;%20&#1089;&#1084;&#1077;&#1090;&#1072;%20(&#1087;&#1086;&#1083;&#1085;&#1072;&#1103;%20&#1092;&#1086;&#1088;&#1084;&#1072;)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etlana.TESK\Desktop\&#1044;&#1069;&#1057;&#1050;\&#1048;&#1053;&#1042;&#1045;&#1057;&#1058;%202019-2021\&#1057;&#1084;&#1077;&#1090;&#1099;\&#1052;&#1086;&#1085;&#1090;&#1072;&#1078;%203-&#1093;%20&#1092;&#1072;&#1079;&#1085;&#1086;&#1075;&#1086;%20&#1055;&#1059;%20&#1058;&#1058;%20&#1074;%20&#1058;&#1055;%20(3%20&#1082;&#1074;%202018)%20-%20&#1056;&#1077;&#1089;&#1091;&#1088;&#1089;&#1085;&#1072;&#1103;%20&#1089;&#1084;&#1077;&#1090;&#1072;%20(&#1087;&#1086;&#1083;&#1085;&#1072;&#1103;%20&#1092;&#1086;&#1088;&#1084;&#1072;)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etlana.TESK\Desktop\&#1044;&#1069;&#1057;&#1050;\&#1048;&#1053;&#1042;&#1045;&#1057;&#1058;%202019-2021\&#1057;&#1084;&#1077;&#1090;&#1099;\&#1059;&#1089;&#1090;&#1072;&#1085;&#1086;&#1074;&#1082;&#1072;%20&#1084;&#1072;&#1088;&#1096;&#1088;&#1091;&#1090;&#1080;&#1079;&#1072;&#1090;&#1086;&#1088;&#1072;%20&#1074;%20&#1058;&#1055;%20(3%20&#1082;&#1074;%202018)%20-%20&#1056;&#1077;&#1089;&#1091;&#1088;&#1089;&#1085;&#1072;&#1103;%20&#1089;&#1084;&#1077;&#1090;&#1072;%20(&#1087;&#1086;&#1083;&#1085;&#1072;&#1103;%20&#1092;&#1086;&#1088;&#1084;&#1072;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сная смета 14 граф"/>
    </sheetNames>
    <sheetDataSet>
      <sheetData sheetId="0">
        <row r="49">
          <cell r="F49">
            <v>1470</v>
          </cell>
        </row>
        <row r="77">
          <cell r="H77">
            <v>2234467.41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сная смета 14 граф"/>
    </sheetNames>
    <sheetDataSet>
      <sheetData sheetId="0">
        <row r="56">
          <cell r="H56">
            <v>16774.88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сная смета 14 граф"/>
    </sheetNames>
    <sheetDataSet>
      <sheetData sheetId="0">
        <row r="58">
          <cell r="H58">
            <v>23798.04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сная смета 14 граф"/>
    </sheetNames>
    <sheetDataSet>
      <sheetData sheetId="0">
        <row r="65">
          <cell r="H65">
            <v>35460.92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сная смета 14 граф"/>
    </sheetNames>
    <sheetDataSet>
      <sheetData sheetId="0">
        <row r="49">
          <cell r="H49">
            <v>82972.55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9"/>
  <sheetViews>
    <sheetView topLeftCell="A16" zoomScale="75" zoomScaleNormal="75" workbookViewId="0">
      <selection activeCell="B25" sqref="B25"/>
    </sheetView>
  </sheetViews>
  <sheetFormatPr defaultColWidth="9.140625" defaultRowHeight="15.75" x14ac:dyDescent="0.25"/>
  <cols>
    <col min="1" max="1" width="11.140625" style="142" customWidth="1"/>
    <col min="2" max="2" width="73" style="143" customWidth="1"/>
    <col min="3" max="3" width="14.5703125" style="142" customWidth="1"/>
    <col min="4" max="45" width="9.28515625" style="142" customWidth="1"/>
    <col min="46" max="16384" width="9.140625" style="142"/>
  </cols>
  <sheetData>
    <row r="1" spans="1:58" ht="18.75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4" t="s">
        <v>346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58" ht="18.75" x14ac:dyDescent="0.3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 t="s">
        <v>398</v>
      </c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</row>
    <row r="3" spans="1:58" x14ac:dyDescent="0.25">
      <c r="N3" s="147"/>
    </row>
    <row r="4" spans="1:58" ht="18.75" x14ac:dyDescent="0.2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 t="s">
        <v>397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</row>
    <row r="5" spans="1:58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00" t="s">
        <v>51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58" x14ac:dyDescent="0.25">
      <c r="N6" s="147"/>
    </row>
    <row r="7" spans="1:58" ht="18.75" x14ac:dyDescent="0.2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 t="s">
        <v>1459</v>
      </c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</row>
    <row r="8" spans="1:58" ht="18.75" x14ac:dyDescent="0.2">
      <c r="B8" s="150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</row>
    <row r="9" spans="1:58" ht="18.75" x14ac:dyDescent="0.3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51" t="s">
        <v>1581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2" t="s">
        <v>347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8.75" x14ac:dyDescent="0.3">
      <c r="A11" s="669"/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69"/>
      <c r="T11" s="669"/>
      <c r="U11" s="669"/>
      <c r="V11" s="669"/>
      <c r="W11" s="669"/>
      <c r="X11" s="669"/>
      <c r="Y11" s="669"/>
      <c r="Z11" s="669"/>
      <c r="AA11" s="669"/>
      <c r="AB11" s="669"/>
      <c r="AC11" s="669"/>
      <c r="AD11" s="669"/>
      <c r="AE11" s="669"/>
      <c r="AF11" s="669"/>
      <c r="AG11" s="669"/>
      <c r="AH11" s="669"/>
      <c r="AI11" s="669"/>
      <c r="AJ11" s="669"/>
      <c r="AK11" s="669"/>
      <c r="AL11" s="669"/>
      <c r="AM11" s="669"/>
      <c r="AN11" s="669"/>
      <c r="AO11" s="669"/>
      <c r="AP11" s="669"/>
      <c r="AQ11" s="669"/>
      <c r="AR11" s="669"/>
      <c r="AS11" s="66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s="153" customFormat="1" ht="35.25" customHeight="1" x14ac:dyDescent="0.25">
      <c r="A12" s="667" t="s">
        <v>53</v>
      </c>
      <c r="B12" s="667" t="s">
        <v>54</v>
      </c>
      <c r="C12" s="667" t="s">
        <v>221</v>
      </c>
      <c r="D12" s="667" t="s">
        <v>348</v>
      </c>
      <c r="E12" s="667"/>
      <c r="F12" s="667"/>
      <c r="G12" s="667"/>
      <c r="H12" s="667"/>
      <c r="I12" s="667"/>
      <c r="J12" s="667"/>
      <c r="K12" s="667"/>
      <c r="L12" s="667"/>
      <c r="M12" s="667"/>
      <c r="N12" s="667"/>
      <c r="O12" s="667"/>
      <c r="P12" s="667"/>
      <c r="Q12" s="667"/>
      <c r="R12" s="667"/>
      <c r="S12" s="667"/>
      <c r="T12" s="667"/>
      <c r="U12" s="667"/>
      <c r="V12" s="667"/>
      <c r="W12" s="667"/>
      <c r="X12" s="667"/>
      <c r="Y12" s="667"/>
      <c r="Z12" s="667"/>
      <c r="AA12" s="667"/>
      <c r="AB12" s="667"/>
      <c r="AC12" s="667"/>
      <c r="AD12" s="667"/>
      <c r="AE12" s="667"/>
      <c r="AF12" s="667"/>
      <c r="AG12" s="667"/>
      <c r="AH12" s="667"/>
      <c r="AI12" s="667"/>
      <c r="AJ12" s="667"/>
      <c r="AK12" s="667"/>
      <c r="AL12" s="667"/>
      <c r="AM12" s="667"/>
      <c r="AN12" s="667"/>
      <c r="AO12" s="667"/>
      <c r="AP12" s="667"/>
      <c r="AQ12" s="667"/>
      <c r="AR12" s="667"/>
      <c r="AS12" s="667"/>
    </row>
    <row r="13" spans="1:58" ht="79.5" customHeight="1" x14ac:dyDescent="0.2">
      <c r="A13" s="667"/>
      <c r="B13" s="667"/>
      <c r="C13" s="667"/>
      <c r="D13" s="667" t="s">
        <v>349</v>
      </c>
      <c r="E13" s="667"/>
      <c r="F13" s="667"/>
      <c r="G13" s="667"/>
      <c r="H13" s="667"/>
      <c r="I13" s="667"/>
      <c r="J13" s="667" t="s">
        <v>350</v>
      </c>
      <c r="K13" s="667"/>
      <c r="L13" s="667"/>
      <c r="M13" s="667"/>
      <c r="N13" s="667"/>
      <c r="O13" s="667"/>
      <c r="P13" s="667" t="s">
        <v>351</v>
      </c>
      <c r="Q13" s="667"/>
      <c r="R13" s="667"/>
      <c r="S13" s="667"/>
      <c r="T13" s="667"/>
      <c r="U13" s="667"/>
      <c r="V13" s="667" t="s">
        <v>352</v>
      </c>
      <c r="W13" s="667"/>
      <c r="X13" s="667"/>
      <c r="Y13" s="667"/>
      <c r="Z13" s="667"/>
      <c r="AA13" s="667"/>
      <c r="AB13" s="667" t="s">
        <v>353</v>
      </c>
      <c r="AC13" s="667"/>
      <c r="AD13" s="667"/>
      <c r="AE13" s="667"/>
      <c r="AF13" s="667"/>
      <c r="AG13" s="667"/>
      <c r="AH13" s="667" t="s">
        <v>354</v>
      </c>
      <c r="AI13" s="667"/>
      <c r="AJ13" s="667"/>
      <c r="AK13" s="667"/>
      <c r="AL13" s="667"/>
      <c r="AM13" s="667"/>
      <c r="AN13" s="667" t="s">
        <v>355</v>
      </c>
      <c r="AO13" s="667"/>
      <c r="AP13" s="667"/>
      <c r="AQ13" s="667"/>
      <c r="AR13" s="667"/>
      <c r="AS13" s="667"/>
    </row>
    <row r="14" spans="1:58" s="154" customFormat="1" ht="147.75" customHeight="1" x14ac:dyDescent="0.2">
      <c r="A14" s="667"/>
      <c r="B14" s="667"/>
      <c r="C14" s="667"/>
      <c r="D14" s="667" t="s">
        <v>359</v>
      </c>
      <c r="E14" s="667"/>
      <c r="F14" s="667" t="s">
        <v>359</v>
      </c>
      <c r="G14" s="667"/>
      <c r="H14" s="667" t="s">
        <v>356</v>
      </c>
      <c r="I14" s="667"/>
      <c r="J14" s="670" t="s">
        <v>399</v>
      </c>
      <c r="K14" s="671"/>
      <c r="L14" s="667" t="s">
        <v>359</v>
      </c>
      <c r="M14" s="667"/>
      <c r="N14" s="667" t="s">
        <v>356</v>
      </c>
      <c r="O14" s="667"/>
      <c r="P14" s="667" t="s">
        <v>357</v>
      </c>
      <c r="Q14" s="667"/>
      <c r="R14" s="667" t="s">
        <v>358</v>
      </c>
      <c r="S14" s="667"/>
      <c r="T14" s="667" t="s">
        <v>356</v>
      </c>
      <c r="U14" s="667"/>
      <c r="V14" s="668" t="s">
        <v>359</v>
      </c>
      <c r="W14" s="668"/>
      <c r="X14" s="668" t="s">
        <v>359</v>
      </c>
      <c r="Y14" s="668"/>
      <c r="Z14" s="668" t="s">
        <v>356</v>
      </c>
      <c r="AA14" s="668"/>
      <c r="AB14" s="668" t="s">
        <v>359</v>
      </c>
      <c r="AC14" s="668"/>
      <c r="AD14" s="668" t="s">
        <v>359</v>
      </c>
      <c r="AE14" s="668"/>
      <c r="AF14" s="668" t="s">
        <v>356</v>
      </c>
      <c r="AG14" s="668"/>
      <c r="AH14" s="668" t="s">
        <v>359</v>
      </c>
      <c r="AI14" s="668"/>
      <c r="AJ14" s="668" t="s">
        <v>359</v>
      </c>
      <c r="AK14" s="668"/>
      <c r="AL14" s="668" t="s">
        <v>356</v>
      </c>
      <c r="AM14" s="668"/>
      <c r="AN14" s="668" t="s">
        <v>359</v>
      </c>
      <c r="AO14" s="668"/>
      <c r="AP14" s="668" t="s">
        <v>359</v>
      </c>
      <c r="AQ14" s="668"/>
      <c r="AR14" s="668" t="s">
        <v>356</v>
      </c>
      <c r="AS14" s="668"/>
    </row>
    <row r="15" spans="1:58" ht="135" x14ac:dyDescent="0.2">
      <c r="A15" s="667"/>
      <c r="B15" s="667"/>
      <c r="C15" s="667"/>
      <c r="D15" s="155" t="s">
        <v>243</v>
      </c>
      <c r="E15" s="155" t="s">
        <v>360</v>
      </c>
      <c r="F15" s="155" t="s">
        <v>361</v>
      </c>
      <c r="G15" s="155" t="s">
        <v>360</v>
      </c>
      <c r="H15" s="155" t="s">
        <v>361</v>
      </c>
      <c r="I15" s="155" t="s">
        <v>360</v>
      </c>
      <c r="J15" s="155" t="s">
        <v>361</v>
      </c>
      <c r="K15" s="155" t="s">
        <v>360</v>
      </c>
      <c r="L15" s="155" t="s">
        <v>361</v>
      </c>
      <c r="M15" s="155" t="s">
        <v>360</v>
      </c>
      <c r="N15" s="155" t="s">
        <v>361</v>
      </c>
      <c r="O15" s="155" t="s">
        <v>360</v>
      </c>
      <c r="P15" s="155" t="s">
        <v>361</v>
      </c>
      <c r="Q15" s="155" t="s">
        <v>360</v>
      </c>
      <c r="R15" s="155" t="s">
        <v>361</v>
      </c>
      <c r="S15" s="155" t="s">
        <v>360</v>
      </c>
      <c r="T15" s="155" t="s">
        <v>361</v>
      </c>
      <c r="U15" s="155" t="s">
        <v>360</v>
      </c>
      <c r="V15" s="155" t="s">
        <v>361</v>
      </c>
      <c r="W15" s="155" t="s">
        <v>360</v>
      </c>
      <c r="X15" s="155" t="s">
        <v>361</v>
      </c>
      <c r="Y15" s="155" t="s">
        <v>360</v>
      </c>
      <c r="Z15" s="155" t="s">
        <v>361</v>
      </c>
      <c r="AA15" s="155" t="s">
        <v>360</v>
      </c>
      <c r="AB15" s="155" t="s">
        <v>361</v>
      </c>
      <c r="AC15" s="155" t="s">
        <v>360</v>
      </c>
      <c r="AD15" s="155" t="s">
        <v>361</v>
      </c>
      <c r="AE15" s="155" t="s">
        <v>360</v>
      </c>
      <c r="AF15" s="155" t="s">
        <v>361</v>
      </c>
      <c r="AG15" s="155" t="s">
        <v>360</v>
      </c>
      <c r="AH15" s="155" t="s">
        <v>361</v>
      </c>
      <c r="AI15" s="155" t="s">
        <v>360</v>
      </c>
      <c r="AJ15" s="155" t="s">
        <v>361</v>
      </c>
      <c r="AK15" s="155" t="s">
        <v>360</v>
      </c>
      <c r="AL15" s="155" t="s">
        <v>361</v>
      </c>
      <c r="AM15" s="155" t="s">
        <v>360</v>
      </c>
      <c r="AN15" s="155" t="s">
        <v>361</v>
      </c>
      <c r="AO15" s="155" t="s">
        <v>360</v>
      </c>
      <c r="AP15" s="155" t="s">
        <v>361</v>
      </c>
      <c r="AQ15" s="155" t="s">
        <v>360</v>
      </c>
      <c r="AR15" s="155" t="s">
        <v>361</v>
      </c>
      <c r="AS15" s="155" t="s">
        <v>360</v>
      </c>
    </row>
    <row r="16" spans="1:58" s="143" customFormat="1" x14ac:dyDescent="0.25">
      <c r="A16" s="156">
        <v>1</v>
      </c>
      <c r="B16" s="157">
        <v>2</v>
      </c>
      <c r="C16" s="156">
        <v>3</v>
      </c>
      <c r="D16" s="158" t="s">
        <v>362</v>
      </c>
      <c r="E16" s="158" t="s">
        <v>363</v>
      </c>
      <c r="F16" s="158" t="s">
        <v>364</v>
      </c>
      <c r="G16" s="158" t="s">
        <v>365</v>
      </c>
      <c r="H16" s="158" t="s">
        <v>366</v>
      </c>
      <c r="I16" s="158" t="s">
        <v>366</v>
      </c>
      <c r="J16" s="158" t="s">
        <v>367</v>
      </c>
      <c r="K16" s="158" t="s">
        <v>368</v>
      </c>
      <c r="L16" s="158" t="s">
        <v>369</v>
      </c>
      <c r="M16" s="158" t="s">
        <v>370</v>
      </c>
      <c r="N16" s="158" t="s">
        <v>371</v>
      </c>
      <c r="O16" s="158" t="s">
        <v>371</v>
      </c>
      <c r="P16" s="158" t="s">
        <v>372</v>
      </c>
      <c r="Q16" s="158" t="s">
        <v>373</v>
      </c>
      <c r="R16" s="158" t="s">
        <v>374</v>
      </c>
      <c r="S16" s="158" t="s">
        <v>375</v>
      </c>
      <c r="T16" s="158" t="s">
        <v>376</v>
      </c>
      <c r="U16" s="158" t="s">
        <v>376</v>
      </c>
      <c r="V16" s="158" t="s">
        <v>377</v>
      </c>
      <c r="W16" s="158" t="s">
        <v>378</v>
      </c>
      <c r="X16" s="158" t="s">
        <v>379</v>
      </c>
      <c r="Y16" s="158" t="s">
        <v>380</v>
      </c>
      <c r="Z16" s="158" t="s">
        <v>381</v>
      </c>
      <c r="AA16" s="158" t="s">
        <v>381</v>
      </c>
      <c r="AB16" s="158" t="s">
        <v>382</v>
      </c>
      <c r="AC16" s="158" t="s">
        <v>383</v>
      </c>
      <c r="AD16" s="158" t="s">
        <v>384</v>
      </c>
      <c r="AE16" s="158" t="s">
        <v>385</v>
      </c>
      <c r="AF16" s="158" t="s">
        <v>386</v>
      </c>
      <c r="AG16" s="158" t="s">
        <v>386</v>
      </c>
      <c r="AH16" s="158" t="s">
        <v>387</v>
      </c>
      <c r="AI16" s="158" t="s">
        <v>388</v>
      </c>
      <c r="AJ16" s="158" t="s">
        <v>389</v>
      </c>
      <c r="AK16" s="158" t="s">
        <v>390</v>
      </c>
      <c r="AL16" s="158" t="s">
        <v>391</v>
      </c>
      <c r="AM16" s="158" t="s">
        <v>391</v>
      </c>
      <c r="AN16" s="158" t="s">
        <v>392</v>
      </c>
      <c r="AO16" s="158" t="s">
        <v>393</v>
      </c>
      <c r="AP16" s="158" t="s">
        <v>394</v>
      </c>
      <c r="AQ16" s="158" t="s">
        <v>395</v>
      </c>
      <c r="AR16" s="158" t="s">
        <v>396</v>
      </c>
      <c r="AS16" s="158" t="s">
        <v>396</v>
      </c>
    </row>
    <row r="17" spans="1:45" s="160" customFormat="1" x14ac:dyDescent="0.25">
      <c r="A17" s="17" t="s">
        <v>125</v>
      </c>
      <c r="B17" s="18" t="s">
        <v>126</v>
      </c>
      <c r="C17" s="159" t="s">
        <v>127</v>
      </c>
      <c r="D17" s="159" t="s">
        <v>127</v>
      </c>
      <c r="E17" s="159" t="s">
        <v>127</v>
      </c>
      <c r="F17" s="159" t="s">
        <v>127</v>
      </c>
      <c r="G17" s="159" t="s">
        <v>127</v>
      </c>
      <c r="H17" s="159" t="s">
        <v>127</v>
      </c>
      <c r="I17" s="159" t="s">
        <v>127</v>
      </c>
      <c r="J17" s="159">
        <v>5.4629999999999992</v>
      </c>
      <c r="K17" s="159" t="s">
        <v>127</v>
      </c>
      <c r="L17" s="159" t="s">
        <v>127</v>
      </c>
      <c r="M17" s="159" t="s">
        <v>127</v>
      </c>
      <c r="N17" s="159" t="s">
        <v>127</v>
      </c>
      <c r="O17" s="159" t="s">
        <v>127</v>
      </c>
      <c r="P17" s="159" t="s">
        <v>127</v>
      </c>
      <c r="Q17" s="159" t="s">
        <v>127</v>
      </c>
      <c r="R17" s="159" t="s">
        <v>127</v>
      </c>
      <c r="S17" s="159" t="s">
        <v>127</v>
      </c>
      <c r="T17" s="159" t="s">
        <v>127</v>
      </c>
      <c r="U17" s="159" t="s">
        <v>127</v>
      </c>
      <c r="V17" s="159" t="s">
        <v>127</v>
      </c>
      <c r="W17" s="159" t="s">
        <v>127</v>
      </c>
      <c r="X17" s="159" t="s">
        <v>127</v>
      </c>
      <c r="Y17" s="159" t="s">
        <v>127</v>
      </c>
      <c r="Z17" s="159" t="s">
        <v>127</v>
      </c>
      <c r="AA17" s="159" t="s">
        <v>127</v>
      </c>
      <c r="AB17" s="159" t="s">
        <v>127</v>
      </c>
      <c r="AC17" s="159" t="s">
        <v>127</v>
      </c>
      <c r="AD17" s="159" t="s">
        <v>127</v>
      </c>
      <c r="AE17" s="159" t="s">
        <v>127</v>
      </c>
      <c r="AF17" s="159" t="s">
        <v>127</v>
      </c>
      <c r="AG17" s="159" t="s">
        <v>127</v>
      </c>
      <c r="AH17" s="159" t="s">
        <v>127</v>
      </c>
      <c r="AI17" s="159" t="s">
        <v>127</v>
      </c>
      <c r="AJ17" s="159" t="s">
        <v>127</v>
      </c>
      <c r="AK17" s="159" t="s">
        <v>127</v>
      </c>
      <c r="AL17" s="159" t="s">
        <v>127</v>
      </c>
      <c r="AM17" s="159" t="s">
        <v>127</v>
      </c>
      <c r="AN17" s="159" t="s">
        <v>127</v>
      </c>
      <c r="AO17" s="159" t="s">
        <v>127</v>
      </c>
      <c r="AP17" s="159" t="s">
        <v>127</v>
      </c>
      <c r="AQ17" s="159" t="s">
        <v>127</v>
      </c>
      <c r="AR17" s="159" t="s">
        <v>127</v>
      </c>
      <c r="AS17" s="159" t="s">
        <v>127</v>
      </c>
    </row>
    <row r="18" spans="1:45" s="161" customFormat="1" x14ac:dyDescent="0.2">
      <c r="A18" s="24" t="s">
        <v>128</v>
      </c>
      <c r="B18" s="25" t="s">
        <v>129</v>
      </c>
      <c r="C18" s="156" t="s">
        <v>127</v>
      </c>
      <c r="D18" s="156" t="s">
        <v>127</v>
      </c>
      <c r="E18" s="156" t="s">
        <v>127</v>
      </c>
      <c r="F18" s="156" t="s">
        <v>127</v>
      </c>
      <c r="G18" s="156" t="s">
        <v>127</v>
      </c>
      <c r="H18" s="156" t="s">
        <v>127</v>
      </c>
      <c r="I18" s="156" t="s">
        <v>127</v>
      </c>
      <c r="J18" s="156" t="s">
        <v>127</v>
      </c>
      <c r="K18" s="156" t="s">
        <v>127</v>
      </c>
      <c r="L18" s="156" t="s">
        <v>127</v>
      </c>
      <c r="M18" s="156" t="s">
        <v>127</v>
      </c>
      <c r="N18" s="156" t="s">
        <v>127</v>
      </c>
      <c r="O18" s="156" t="s">
        <v>127</v>
      </c>
      <c r="P18" s="156" t="s">
        <v>127</v>
      </c>
      <c r="Q18" s="156" t="s">
        <v>127</v>
      </c>
      <c r="R18" s="156" t="s">
        <v>127</v>
      </c>
      <c r="S18" s="156" t="s">
        <v>127</v>
      </c>
      <c r="T18" s="156" t="s">
        <v>127</v>
      </c>
      <c r="U18" s="156" t="s">
        <v>127</v>
      </c>
      <c r="V18" s="156" t="s">
        <v>127</v>
      </c>
      <c r="W18" s="156" t="s">
        <v>127</v>
      </c>
      <c r="X18" s="156" t="s">
        <v>127</v>
      </c>
      <c r="Y18" s="156" t="s">
        <v>127</v>
      </c>
      <c r="Z18" s="156" t="s">
        <v>127</v>
      </c>
      <c r="AA18" s="156" t="s">
        <v>127</v>
      </c>
      <c r="AB18" s="156" t="s">
        <v>127</v>
      </c>
      <c r="AC18" s="156" t="s">
        <v>127</v>
      </c>
      <c r="AD18" s="156" t="s">
        <v>127</v>
      </c>
      <c r="AE18" s="156" t="s">
        <v>127</v>
      </c>
      <c r="AF18" s="156" t="s">
        <v>127</v>
      </c>
      <c r="AG18" s="156" t="s">
        <v>127</v>
      </c>
      <c r="AH18" s="156" t="s">
        <v>127</v>
      </c>
      <c r="AI18" s="156" t="s">
        <v>127</v>
      </c>
      <c r="AJ18" s="156" t="s">
        <v>127</v>
      </c>
      <c r="AK18" s="156" t="s">
        <v>127</v>
      </c>
      <c r="AL18" s="156" t="s">
        <v>127</v>
      </c>
      <c r="AM18" s="156" t="s">
        <v>127</v>
      </c>
      <c r="AN18" s="156" t="s">
        <v>127</v>
      </c>
      <c r="AO18" s="156" t="s">
        <v>127</v>
      </c>
      <c r="AP18" s="156" t="s">
        <v>127</v>
      </c>
      <c r="AQ18" s="156" t="s">
        <v>127</v>
      </c>
      <c r="AR18" s="156" t="s">
        <v>127</v>
      </c>
      <c r="AS18" s="156" t="s">
        <v>127</v>
      </c>
    </row>
    <row r="19" spans="1:45" s="163" customFormat="1" ht="31.5" x14ac:dyDescent="0.2">
      <c r="A19" s="26" t="s">
        <v>130</v>
      </c>
      <c r="B19" s="27" t="s">
        <v>131</v>
      </c>
      <c r="C19" s="162" t="s">
        <v>127</v>
      </c>
      <c r="D19" s="162" t="s">
        <v>127</v>
      </c>
      <c r="E19" s="162" t="s">
        <v>127</v>
      </c>
      <c r="F19" s="162" t="s">
        <v>127</v>
      </c>
      <c r="G19" s="162" t="s">
        <v>127</v>
      </c>
      <c r="H19" s="162" t="s">
        <v>127</v>
      </c>
      <c r="I19" s="162" t="s">
        <v>127</v>
      </c>
      <c r="J19" s="162">
        <v>5.4629999999999992</v>
      </c>
      <c r="K19" s="162" t="s">
        <v>127</v>
      </c>
      <c r="L19" s="162" t="s">
        <v>127</v>
      </c>
      <c r="M19" s="162" t="s">
        <v>127</v>
      </c>
      <c r="N19" s="162" t="s">
        <v>127</v>
      </c>
      <c r="O19" s="162" t="s">
        <v>127</v>
      </c>
      <c r="P19" s="162" t="s">
        <v>127</v>
      </c>
      <c r="Q19" s="162" t="s">
        <v>127</v>
      </c>
      <c r="R19" s="162" t="s">
        <v>127</v>
      </c>
      <c r="S19" s="162" t="s">
        <v>127</v>
      </c>
      <c r="T19" s="162" t="s">
        <v>127</v>
      </c>
      <c r="U19" s="162" t="s">
        <v>127</v>
      </c>
      <c r="V19" s="162" t="s">
        <v>127</v>
      </c>
      <c r="W19" s="162" t="s">
        <v>127</v>
      </c>
      <c r="X19" s="162" t="s">
        <v>127</v>
      </c>
      <c r="Y19" s="162" t="s">
        <v>127</v>
      </c>
      <c r="Z19" s="162" t="s">
        <v>127</v>
      </c>
      <c r="AA19" s="162" t="s">
        <v>127</v>
      </c>
      <c r="AB19" s="162" t="s">
        <v>127</v>
      </c>
      <c r="AC19" s="162" t="s">
        <v>127</v>
      </c>
      <c r="AD19" s="162" t="s">
        <v>127</v>
      </c>
      <c r="AE19" s="162" t="s">
        <v>127</v>
      </c>
      <c r="AF19" s="162" t="s">
        <v>127</v>
      </c>
      <c r="AG19" s="162" t="s">
        <v>127</v>
      </c>
      <c r="AH19" s="162" t="s">
        <v>127</v>
      </c>
      <c r="AI19" s="162" t="s">
        <v>127</v>
      </c>
      <c r="AJ19" s="162" t="s">
        <v>127</v>
      </c>
      <c r="AK19" s="162" t="s">
        <v>127</v>
      </c>
      <c r="AL19" s="162" t="s">
        <v>127</v>
      </c>
      <c r="AM19" s="162" t="s">
        <v>127</v>
      </c>
      <c r="AN19" s="162" t="s">
        <v>127</v>
      </c>
      <c r="AO19" s="162" t="s">
        <v>127</v>
      </c>
      <c r="AP19" s="162" t="s">
        <v>127</v>
      </c>
      <c r="AQ19" s="162" t="s">
        <v>127</v>
      </c>
      <c r="AR19" s="162" t="s">
        <v>127</v>
      </c>
      <c r="AS19" s="162" t="s">
        <v>127</v>
      </c>
    </row>
    <row r="20" spans="1:45" s="161" customFormat="1" ht="47.25" x14ac:dyDescent="0.25">
      <c r="A20" s="24" t="s">
        <v>132</v>
      </c>
      <c r="B20" s="32" t="s">
        <v>133</v>
      </c>
      <c r="C20" s="156" t="s">
        <v>127</v>
      </c>
      <c r="D20" s="156" t="s">
        <v>127</v>
      </c>
      <c r="E20" s="156" t="s">
        <v>127</v>
      </c>
      <c r="F20" s="156" t="s">
        <v>127</v>
      </c>
      <c r="G20" s="156" t="s">
        <v>127</v>
      </c>
      <c r="H20" s="156" t="s">
        <v>127</v>
      </c>
      <c r="I20" s="156" t="s">
        <v>127</v>
      </c>
      <c r="J20" s="156" t="s">
        <v>127</v>
      </c>
      <c r="K20" s="156" t="s">
        <v>127</v>
      </c>
      <c r="L20" s="156" t="s">
        <v>127</v>
      </c>
      <c r="M20" s="156" t="s">
        <v>127</v>
      </c>
      <c r="N20" s="156" t="s">
        <v>127</v>
      </c>
      <c r="O20" s="156" t="s">
        <v>127</v>
      </c>
      <c r="P20" s="156" t="s">
        <v>127</v>
      </c>
      <c r="Q20" s="156" t="s">
        <v>127</v>
      </c>
      <c r="R20" s="156" t="s">
        <v>127</v>
      </c>
      <c r="S20" s="156" t="s">
        <v>127</v>
      </c>
      <c r="T20" s="156" t="s">
        <v>127</v>
      </c>
      <c r="U20" s="156" t="s">
        <v>127</v>
      </c>
      <c r="V20" s="156" t="s">
        <v>127</v>
      </c>
      <c r="W20" s="156" t="s">
        <v>127</v>
      </c>
      <c r="X20" s="156" t="s">
        <v>127</v>
      </c>
      <c r="Y20" s="156" t="s">
        <v>127</v>
      </c>
      <c r="Z20" s="156" t="s">
        <v>127</v>
      </c>
      <c r="AA20" s="156" t="s">
        <v>127</v>
      </c>
      <c r="AB20" s="156" t="s">
        <v>127</v>
      </c>
      <c r="AC20" s="156" t="s">
        <v>127</v>
      </c>
      <c r="AD20" s="156" t="s">
        <v>127</v>
      </c>
      <c r="AE20" s="156" t="s">
        <v>127</v>
      </c>
      <c r="AF20" s="156" t="s">
        <v>127</v>
      </c>
      <c r="AG20" s="156" t="s">
        <v>127</v>
      </c>
      <c r="AH20" s="156" t="s">
        <v>127</v>
      </c>
      <c r="AI20" s="156" t="s">
        <v>127</v>
      </c>
      <c r="AJ20" s="156" t="s">
        <v>127</v>
      </c>
      <c r="AK20" s="156" t="s">
        <v>127</v>
      </c>
      <c r="AL20" s="156" t="s">
        <v>127</v>
      </c>
      <c r="AM20" s="156" t="s">
        <v>127</v>
      </c>
      <c r="AN20" s="156" t="s">
        <v>127</v>
      </c>
      <c r="AO20" s="156" t="s">
        <v>127</v>
      </c>
      <c r="AP20" s="156" t="s">
        <v>127</v>
      </c>
      <c r="AQ20" s="156" t="s">
        <v>127</v>
      </c>
      <c r="AR20" s="156" t="s">
        <v>127</v>
      </c>
      <c r="AS20" s="156" t="s">
        <v>127</v>
      </c>
    </row>
    <row r="21" spans="1:45" s="161" customFormat="1" ht="31.5" x14ac:dyDescent="0.2">
      <c r="A21" s="24" t="s">
        <v>134</v>
      </c>
      <c r="B21" s="25" t="s">
        <v>135</v>
      </c>
      <c r="C21" s="156" t="s">
        <v>127</v>
      </c>
      <c r="D21" s="156" t="s">
        <v>127</v>
      </c>
      <c r="E21" s="156" t="s">
        <v>127</v>
      </c>
      <c r="F21" s="156" t="s">
        <v>127</v>
      </c>
      <c r="G21" s="156" t="s">
        <v>127</v>
      </c>
      <c r="H21" s="156" t="s">
        <v>127</v>
      </c>
      <c r="I21" s="156" t="s">
        <v>127</v>
      </c>
      <c r="J21" s="156" t="s">
        <v>127</v>
      </c>
      <c r="K21" s="156" t="s">
        <v>127</v>
      </c>
      <c r="L21" s="156" t="s">
        <v>127</v>
      </c>
      <c r="M21" s="156" t="s">
        <v>127</v>
      </c>
      <c r="N21" s="156" t="s">
        <v>127</v>
      </c>
      <c r="O21" s="156" t="s">
        <v>127</v>
      </c>
      <c r="P21" s="156" t="s">
        <v>127</v>
      </c>
      <c r="Q21" s="156" t="s">
        <v>127</v>
      </c>
      <c r="R21" s="156" t="s">
        <v>127</v>
      </c>
      <c r="S21" s="156" t="s">
        <v>127</v>
      </c>
      <c r="T21" s="156" t="s">
        <v>127</v>
      </c>
      <c r="U21" s="156" t="s">
        <v>127</v>
      </c>
      <c r="V21" s="156" t="s">
        <v>127</v>
      </c>
      <c r="W21" s="156" t="s">
        <v>127</v>
      </c>
      <c r="X21" s="156" t="s">
        <v>127</v>
      </c>
      <c r="Y21" s="156" t="s">
        <v>127</v>
      </c>
      <c r="Z21" s="156" t="s">
        <v>127</v>
      </c>
      <c r="AA21" s="156" t="s">
        <v>127</v>
      </c>
      <c r="AB21" s="156" t="s">
        <v>127</v>
      </c>
      <c r="AC21" s="156" t="s">
        <v>127</v>
      </c>
      <c r="AD21" s="156" t="s">
        <v>127</v>
      </c>
      <c r="AE21" s="156" t="s">
        <v>127</v>
      </c>
      <c r="AF21" s="156" t="s">
        <v>127</v>
      </c>
      <c r="AG21" s="156" t="s">
        <v>127</v>
      </c>
      <c r="AH21" s="156" t="s">
        <v>127</v>
      </c>
      <c r="AI21" s="156" t="s">
        <v>127</v>
      </c>
      <c r="AJ21" s="156" t="s">
        <v>127</v>
      </c>
      <c r="AK21" s="156" t="s">
        <v>127</v>
      </c>
      <c r="AL21" s="156" t="s">
        <v>127</v>
      </c>
      <c r="AM21" s="156" t="s">
        <v>127</v>
      </c>
      <c r="AN21" s="156" t="s">
        <v>127</v>
      </c>
      <c r="AO21" s="156" t="s">
        <v>127</v>
      </c>
      <c r="AP21" s="156" t="s">
        <v>127</v>
      </c>
      <c r="AQ21" s="156" t="s">
        <v>127</v>
      </c>
      <c r="AR21" s="156" t="s">
        <v>127</v>
      </c>
      <c r="AS21" s="156" t="s">
        <v>127</v>
      </c>
    </row>
    <row r="22" spans="1:45" s="161" customFormat="1" ht="31.5" x14ac:dyDescent="0.2">
      <c r="A22" s="24" t="s">
        <v>136</v>
      </c>
      <c r="B22" s="25" t="s">
        <v>137</v>
      </c>
      <c r="C22" s="156" t="s">
        <v>127</v>
      </c>
      <c r="D22" s="156" t="s">
        <v>127</v>
      </c>
      <c r="E22" s="156" t="s">
        <v>127</v>
      </c>
      <c r="F22" s="156" t="s">
        <v>127</v>
      </c>
      <c r="G22" s="156" t="s">
        <v>127</v>
      </c>
      <c r="H22" s="156" t="s">
        <v>127</v>
      </c>
      <c r="I22" s="156" t="s">
        <v>127</v>
      </c>
      <c r="J22" s="156" t="s">
        <v>127</v>
      </c>
      <c r="K22" s="156" t="s">
        <v>127</v>
      </c>
      <c r="L22" s="156" t="s">
        <v>127</v>
      </c>
      <c r="M22" s="156" t="s">
        <v>127</v>
      </c>
      <c r="N22" s="156" t="s">
        <v>127</v>
      </c>
      <c r="O22" s="156" t="s">
        <v>127</v>
      </c>
      <c r="P22" s="156" t="s">
        <v>127</v>
      </c>
      <c r="Q22" s="156" t="s">
        <v>127</v>
      </c>
      <c r="R22" s="156" t="s">
        <v>127</v>
      </c>
      <c r="S22" s="156" t="s">
        <v>127</v>
      </c>
      <c r="T22" s="156" t="s">
        <v>127</v>
      </c>
      <c r="U22" s="156" t="s">
        <v>127</v>
      </c>
      <c r="V22" s="156" t="s">
        <v>127</v>
      </c>
      <c r="W22" s="156" t="s">
        <v>127</v>
      </c>
      <c r="X22" s="156" t="s">
        <v>127</v>
      </c>
      <c r="Y22" s="156" t="s">
        <v>127</v>
      </c>
      <c r="Z22" s="156" t="s">
        <v>127</v>
      </c>
      <c r="AA22" s="156" t="s">
        <v>127</v>
      </c>
      <c r="AB22" s="156" t="s">
        <v>127</v>
      </c>
      <c r="AC22" s="156" t="s">
        <v>127</v>
      </c>
      <c r="AD22" s="156" t="s">
        <v>127</v>
      </c>
      <c r="AE22" s="156" t="s">
        <v>127</v>
      </c>
      <c r="AF22" s="156" t="s">
        <v>127</v>
      </c>
      <c r="AG22" s="156" t="s">
        <v>127</v>
      </c>
      <c r="AH22" s="156" t="s">
        <v>127</v>
      </c>
      <c r="AI22" s="156" t="s">
        <v>127</v>
      </c>
      <c r="AJ22" s="156" t="s">
        <v>127</v>
      </c>
      <c r="AK22" s="156" t="s">
        <v>127</v>
      </c>
      <c r="AL22" s="156" t="s">
        <v>127</v>
      </c>
      <c r="AM22" s="156" t="s">
        <v>127</v>
      </c>
      <c r="AN22" s="156" t="s">
        <v>127</v>
      </c>
      <c r="AO22" s="156" t="s">
        <v>127</v>
      </c>
      <c r="AP22" s="156" t="s">
        <v>127</v>
      </c>
      <c r="AQ22" s="156" t="s">
        <v>127</v>
      </c>
      <c r="AR22" s="156" t="s">
        <v>127</v>
      </c>
      <c r="AS22" s="156" t="s">
        <v>127</v>
      </c>
    </row>
    <row r="23" spans="1:45" s="161" customFormat="1" x14ac:dyDescent="0.25">
      <c r="A23" s="24" t="s">
        <v>138</v>
      </c>
      <c r="B23" s="32" t="s">
        <v>139</v>
      </c>
      <c r="C23" s="156" t="s">
        <v>127</v>
      </c>
      <c r="D23" s="156" t="s">
        <v>127</v>
      </c>
      <c r="E23" s="156" t="s">
        <v>127</v>
      </c>
      <c r="F23" s="156" t="s">
        <v>127</v>
      </c>
      <c r="G23" s="156" t="s">
        <v>127</v>
      </c>
      <c r="H23" s="156" t="s">
        <v>127</v>
      </c>
      <c r="I23" s="156" t="s">
        <v>127</v>
      </c>
      <c r="J23" s="156" t="s">
        <v>127</v>
      </c>
      <c r="K23" s="156" t="s">
        <v>127</v>
      </c>
      <c r="L23" s="156" t="s">
        <v>127</v>
      </c>
      <c r="M23" s="156" t="s">
        <v>127</v>
      </c>
      <c r="N23" s="156" t="s">
        <v>127</v>
      </c>
      <c r="O23" s="156" t="s">
        <v>127</v>
      </c>
      <c r="P23" s="156" t="s">
        <v>127</v>
      </c>
      <c r="Q23" s="156" t="s">
        <v>127</v>
      </c>
      <c r="R23" s="156" t="s">
        <v>127</v>
      </c>
      <c r="S23" s="156" t="s">
        <v>127</v>
      </c>
      <c r="T23" s="156" t="s">
        <v>127</v>
      </c>
      <c r="U23" s="156" t="s">
        <v>127</v>
      </c>
      <c r="V23" s="156" t="s">
        <v>127</v>
      </c>
      <c r="W23" s="156" t="s">
        <v>127</v>
      </c>
      <c r="X23" s="156" t="s">
        <v>127</v>
      </c>
      <c r="Y23" s="156" t="s">
        <v>127</v>
      </c>
      <c r="Z23" s="156" t="s">
        <v>127</v>
      </c>
      <c r="AA23" s="156" t="s">
        <v>127</v>
      </c>
      <c r="AB23" s="156" t="s">
        <v>127</v>
      </c>
      <c r="AC23" s="156" t="s">
        <v>127</v>
      </c>
      <c r="AD23" s="156" t="s">
        <v>127</v>
      </c>
      <c r="AE23" s="156" t="s">
        <v>127</v>
      </c>
      <c r="AF23" s="156" t="s">
        <v>127</v>
      </c>
      <c r="AG23" s="156" t="s">
        <v>127</v>
      </c>
      <c r="AH23" s="156" t="s">
        <v>127</v>
      </c>
      <c r="AI23" s="156" t="s">
        <v>127</v>
      </c>
      <c r="AJ23" s="156" t="s">
        <v>127</v>
      </c>
      <c r="AK23" s="156" t="s">
        <v>127</v>
      </c>
      <c r="AL23" s="156" t="s">
        <v>127</v>
      </c>
      <c r="AM23" s="156" t="s">
        <v>127</v>
      </c>
      <c r="AN23" s="156" t="s">
        <v>127</v>
      </c>
      <c r="AO23" s="156" t="s">
        <v>127</v>
      </c>
      <c r="AP23" s="156" t="s">
        <v>127</v>
      </c>
      <c r="AQ23" s="156" t="s">
        <v>127</v>
      </c>
      <c r="AR23" s="156" t="s">
        <v>127</v>
      </c>
      <c r="AS23" s="156" t="s">
        <v>127</v>
      </c>
    </row>
    <row r="24" spans="1:45" s="161" customFormat="1" x14ac:dyDescent="0.2">
      <c r="A24" s="24" t="s">
        <v>19</v>
      </c>
      <c r="B24" s="25" t="s">
        <v>140</v>
      </c>
      <c r="C24" s="156" t="s">
        <v>127</v>
      </c>
      <c r="D24" s="156" t="s">
        <v>127</v>
      </c>
      <c r="E24" s="156" t="s">
        <v>127</v>
      </c>
      <c r="F24" s="156" t="s">
        <v>127</v>
      </c>
      <c r="G24" s="156" t="s">
        <v>127</v>
      </c>
      <c r="H24" s="156" t="s">
        <v>127</v>
      </c>
      <c r="I24" s="156" t="s">
        <v>127</v>
      </c>
      <c r="J24" s="156" t="s">
        <v>127</v>
      </c>
      <c r="K24" s="156" t="s">
        <v>127</v>
      </c>
      <c r="L24" s="156" t="s">
        <v>127</v>
      </c>
      <c r="M24" s="156" t="s">
        <v>127</v>
      </c>
      <c r="N24" s="156" t="s">
        <v>127</v>
      </c>
      <c r="O24" s="156" t="s">
        <v>127</v>
      </c>
      <c r="P24" s="156" t="s">
        <v>127</v>
      </c>
      <c r="Q24" s="156" t="s">
        <v>127</v>
      </c>
      <c r="R24" s="156" t="s">
        <v>127</v>
      </c>
      <c r="S24" s="156" t="s">
        <v>127</v>
      </c>
      <c r="T24" s="156" t="s">
        <v>127</v>
      </c>
      <c r="U24" s="156" t="s">
        <v>127</v>
      </c>
      <c r="V24" s="156" t="s">
        <v>127</v>
      </c>
      <c r="W24" s="156" t="s">
        <v>127</v>
      </c>
      <c r="X24" s="156" t="s">
        <v>127</v>
      </c>
      <c r="Y24" s="156" t="s">
        <v>127</v>
      </c>
      <c r="Z24" s="156" t="s">
        <v>127</v>
      </c>
      <c r="AA24" s="156" t="s">
        <v>127</v>
      </c>
      <c r="AB24" s="156" t="s">
        <v>127</v>
      </c>
      <c r="AC24" s="156" t="s">
        <v>127</v>
      </c>
      <c r="AD24" s="156" t="s">
        <v>127</v>
      </c>
      <c r="AE24" s="156" t="s">
        <v>127</v>
      </c>
      <c r="AF24" s="156" t="s">
        <v>127</v>
      </c>
      <c r="AG24" s="156" t="s">
        <v>127</v>
      </c>
      <c r="AH24" s="156" t="s">
        <v>127</v>
      </c>
      <c r="AI24" s="156" t="s">
        <v>127</v>
      </c>
      <c r="AJ24" s="156" t="s">
        <v>127</v>
      </c>
      <c r="AK24" s="156" t="s">
        <v>127</v>
      </c>
      <c r="AL24" s="156" t="s">
        <v>127</v>
      </c>
      <c r="AM24" s="156" t="s">
        <v>127</v>
      </c>
      <c r="AN24" s="156" t="s">
        <v>127</v>
      </c>
      <c r="AO24" s="156" t="s">
        <v>127</v>
      </c>
      <c r="AP24" s="156" t="s">
        <v>127</v>
      </c>
      <c r="AQ24" s="156" t="s">
        <v>127</v>
      </c>
      <c r="AR24" s="156" t="s">
        <v>127</v>
      </c>
      <c r="AS24" s="156" t="s">
        <v>127</v>
      </c>
    </row>
    <row r="25" spans="1:45" s="161" customFormat="1" ht="31.5" x14ac:dyDescent="0.2">
      <c r="A25" s="24" t="s">
        <v>146</v>
      </c>
      <c r="B25" s="34" t="s">
        <v>147</v>
      </c>
      <c r="C25" s="156" t="s">
        <v>127</v>
      </c>
      <c r="D25" s="156" t="s">
        <v>127</v>
      </c>
      <c r="E25" s="156" t="s">
        <v>127</v>
      </c>
      <c r="F25" s="156" t="s">
        <v>127</v>
      </c>
      <c r="G25" s="156" t="s">
        <v>127</v>
      </c>
      <c r="H25" s="156" t="s">
        <v>127</v>
      </c>
      <c r="I25" s="156" t="s">
        <v>127</v>
      </c>
      <c r="J25" s="156" t="s">
        <v>127</v>
      </c>
      <c r="K25" s="156" t="s">
        <v>127</v>
      </c>
      <c r="L25" s="156" t="s">
        <v>127</v>
      </c>
      <c r="M25" s="156" t="s">
        <v>127</v>
      </c>
      <c r="N25" s="156" t="s">
        <v>127</v>
      </c>
      <c r="O25" s="156" t="s">
        <v>127</v>
      </c>
      <c r="P25" s="156" t="s">
        <v>127</v>
      </c>
      <c r="Q25" s="156" t="s">
        <v>127</v>
      </c>
      <c r="R25" s="156" t="s">
        <v>127</v>
      </c>
      <c r="S25" s="156" t="s">
        <v>127</v>
      </c>
      <c r="T25" s="156" t="s">
        <v>127</v>
      </c>
      <c r="U25" s="156" t="s">
        <v>127</v>
      </c>
      <c r="V25" s="156" t="s">
        <v>127</v>
      </c>
      <c r="W25" s="156" t="s">
        <v>127</v>
      </c>
      <c r="X25" s="156" t="s">
        <v>127</v>
      </c>
      <c r="Y25" s="156" t="s">
        <v>127</v>
      </c>
      <c r="Z25" s="156" t="s">
        <v>127</v>
      </c>
      <c r="AA25" s="156" t="s">
        <v>127</v>
      </c>
      <c r="AB25" s="156" t="s">
        <v>127</v>
      </c>
      <c r="AC25" s="156" t="s">
        <v>127</v>
      </c>
      <c r="AD25" s="156" t="s">
        <v>127</v>
      </c>
      <c r="AE25" s="156" t="s">
        <v>127</v>
      </c>
      <c r="AF25" s="156" t="s">
        <v>127</v>
      </c>
      <c r="AG25" s="156" t="s">
        <v>127</v>
      </c>
      <c r="AH25" s="156" t="s">
        <v>127</v>
      </c>
      <c r="AI25" s="156" t="s">
        <v>127</v>
      </c>
      <c r="AJ25" s="156" t="s">
        <v>127</v>
      </c>
      <c r="AK25" s="156" t="s">
        <v>127</v>
      </c>
      <c r="AL25" s="156" t="s">
        <v>127</v>
      </c>
      <c r="AM25" s="156" t="s">
        <v>127</v>
      </c>
      <c r="AN25" s="156" t="s">
        <v>127</v>
      </c>
      <c r="AO25" s="156" t="s">
        <v>127</v>
      </c>
      <c r="AP25" s="156" t="s">
        <v>127</v>
      </c>
      <c r="AQ25" s="156" t="s">
        <v>127</v>
      </c>
      <c r="AR25" s="156" t="s">
        <v>127</v>
      </c>
      <c r="AS25" s="156" t="s">
        <v>127</v>
      </c>
    </row>
    <row r="26" spans="1:45" s="161" customFormat="1" ht="63" x14ac:dyDescent="0.2">
      <c r="A26" s="24" t="s">
        <v>146</v>
      </c>
      <c r="B26" s="34" t="s">
        <v>148</v>
      </c>
      <c r="C26" s="156" t="s">
        <v>127</v>
      </c>
      <c r="D26" s="156" t="s">
        <v>127</v>
      </c>
      <c r="E26" s="156" t="s">
        <v>127</v>
      </c>
      <c r="F26" s="156" t="s">
        <v>127</v>
      </c>
      <c r="G26" s="156" t="s">
        <v>127</v>
      </c>
      <c r="H26" s="156" t="s">
        <v>127</v>
      </c>
      <c r="I26" s="156" t="s">
        <v>127</v>
      </c>
      <c r="J26" s="156" t="s">
        <v>127</v>
      </c>
      <c r="K26" s="156" t="s">
        <v>127</v>
      </c>
      <c r="L26" s="156" t="s">
        <v>127</v>
      </c>
      <c r="M26" s="156" t="s">
        <v>127</v>
      </c>
      <c r="N26" s="156" t="s">
        <v>127</v>
      </c>
      <c r="O26" s="156" t="s">
        <v>127</v>
      </c>
      <c r="P26" s="156" t="s">
        <v>127</v>
      </c>
      <c r="Q26" s="156" t="s">
        <v>127</v>
      </c>
      <c r="R26" s="156" t="s">
        <v>127</v>
      </c>
      <c r="S26" s="156" t="s">
        <v>127</v>
      </c>
      <c r="T26" s="156" t="s">
        <v>127</v>
      </c>
      <c r="U26" s="156" t="s">
        <v>127</v>
      </c>
      <c r="V26" s="156" t="s">
        <v>127</v>
      </c>
      <c r="W26" s="156" t="s">
        <v>127</v>
      </c>
      <c r="X26" s="156" t="s">
        <v>127</v>
      </c>
      <c r="Y26" s="156" t="s">
        <v>127</v>
      </c>
      <c r="Z26" s="156" t="s">
        <v>127</v>
      </c>
      <c r="AA26" s="156" t="s">
        <v>127</v>
      </c>
      <c r="AB26" s="156" t="s">
        <v>127</v>
      </c>
      <c r="AC26" s="156" t="s">
        <v>127</v>
      </c>
      <c r="AD26" s="156" t="s">
        <v>127</v>
      </c>
      <c r="AE26" s="156" t="s">
        <v>127</v>
      </c>
      <c r="AF26" s="156" t="s">
        <v>127</v>
      </c>
      <c r="AG26" s="156" t="s">
        <v>127</v>
      </c>
      <c r="AH26" s="156" t="s">
        <v>127</v>
      </c>
      <c r="AI26" s="156" t="s">
        <v>127</v>
      </c>
      <c r="AJ26" s="156" t="s">
        <v>127</v>
      </c>
      <c r="AK26" s="156" t="s">
        <v>127</v>
      </c>
      <c r="AL26" s="156" t="s">
        <v>127</v>
      </c>
      <c r="AM26" s="156" t="s">
        <v>127</v>
      </c>
      <c r="AN26" s="156" t="s">
        <v>127</v>
      </c>
      <c r="AO26" s="156" t="s">
        <v>127</v>
      </c>
      <c r="AP26" s="156" t="s">
        <v>127</v>
      </c>
      <c r="AQ26" s="156" t="s">
        <v>127</v>
      </c>
      <c r="AR26" s="156" t="s">
        <v>127</v>
      </c>
      <c r="AS26" s="156" t="s">
        <v>127</v>
      </c>
    </row>
    <row r="27" spans="1:45" s="161" customFormat="1" ht="63" x14ac:dyDescent="0.2">
      <c r="A27" s="24" t="s">
        <v>146</v>
      </c>
      <c r="B27" s="34" t="s">
        <v>149</v>
      </c>
      <c r="C27" s="156" t="s">
        <v>127</v>
      </c>
      <c r="D27" s="156" t="s">
        <v>127</v>
      </c>
      <c r="E27" s="156" t="s">
        <v>127</v>
      </c>
      <c r="F27" s="156" t="s">
        <v>127</v>
      </c>
      <c r="G27" s="156" t="s">
        <v>127</v>
      </c>
      <c r="H27" s="156" t="s">
        <v>127</v>
      </c>
      <c r="I27" s="156" t="s">
        <v>127</v>
      </c>
      <c r="J27" s="156" t="s">
        <v>127</v>
      </c>
      <c r="K27" s="156" t="s">
        <v>127</v>
      </c>
      <c r="L27" s="156" t="s">
        <v>127</v>
      </c>
      <c r="M27" s="156" t="s">
        <v>127</v>
      </c>
      <c r="N27" s="156" t="s">
        <v>127</v>
      </c>
      <c r="O27" s="156" t="s">
        <v>127</v>
      </c>
      <c r="P27" s="156" t="s">
        <v>127</v>
      </c>
      <c r="Q27" s="156" t="s">
        <v>127</v>
      </c>
      <c r="R27" s="156" t="s">
        <v>127</v>
      </c>
      <c r="S27" s="156" t="s">
        <v>127</v>
      </c>
      <c r="T27" s="156" t="s">
        <v>127</v>
      </c>
      <c r="U27" s="156" t="s">
        <v>127</v>
      </c>
      <c r="V27" s="156" t="s">
        <v>127</v>
      </c>
      <c r="W27" s="156" t="s">
        <v>127</v>
      </c>
      <c r="X27" s="156" t="s">
        <v>127</v>
      </c>
      <c r="Y27" s="156" t="s">
        <v>127</v>
      </c>
      <c r="Z27" s="156" t="s">
        <v>127</v>
      </c>
      <c r="AA27" s="156" t="s">
        <v>127</v>
      </c>
      <c r="AB27" s="156" t="s">
        <v>127</v>
      </c>
      <c r="AC27" s="156" t="s">
        <v>127</v>
      </c>
      <c r="AD27" s="156" t="s">
        <v>127</v>
      </c>
      <c r="AE27" s="156" t="s">
        <v>127</v>
      </c>
      <c r="AF27" s="156" t="s">
        <v>127</v>
      </c>
      <c r="AG27" s="156" t="s">
        <v>127</v>
      </c>
      <c r="AH27" s="156" t="s">
        <v>127</v>
      </c>
      <c r="AI27" s="156" t="s">
        <v>127</v>
      </c>
      <c r="AJ27" s="156" t="s">
        <v>127</v>
      </c>
      <c r="AK27" s="156" t="s">
        <v>127</v>
      </c>
      <c r="AL27" s="156" t="s">
        <v>127</v>
      </c>
      <c r="AM27" s="156" t="s">
        <v>127</v>
      </c>
      <c r="AN27" s="156" t="s">
        <v>127</v>
      </c>
      <c r="AO27" s="156" t="s">
        <v>127</v>
      </c>
      <c r="AP27" s="156" t="s">
        <v>127</v>
      </c>
      <c r="AQ27" s="156" t="s">
        <v>127</v>
      </c>
      <c r="AR27" s="156" t="s">
        <v>127</v>
      </c>
      <c r="AS27" s="156" t="s">
        <v>127</v>
      </c>
    </row>
    <row r="28" spans="1:45" s="161" customFormat="1" ht="63" x14ac:dyDescent="0.2">
      <c r="A28" s="24" t="s">
        <v>146</v>
      </c>
      <c r="B28" s="34" t="s">
        <v>150</v>
      </c>
      <c r="C28" s="156" t="s">
        <v>127</v>
      </c>
      <c r="D28" s="156" t="s">
        <v>127</v>
      </c>
      <c r="E28" s="156" t="s">
        <v>127</v>
      </c>
      <c r="F28" s="156" t="s">
        <v>127</v>
      </c>
      <c r="G28" s="156" t="s">
        <v>127</v>
      </c>
      <c r="H28" s="156" t="s">
        <v>127</v>
      </c>
      <c r="I28" s="156" t="s">
        <v>127</v>
      </c>
      <c r="J28" s="156" t="s">
        <v>127</v>
      </c>
      <c r="K28" s="156" t="s">
        <v>127</v>
      </c>
      <c r="L28" s="156" t="s">
        <v>127</v>
      </c>
      <c r="M28" s="156" t="s">
        <v>127</v>
      </c>
      <c r="N28" s="156" t="s">
        <v>127</v>
      </c>
      <c r="O28" s="156" t="s">
        <v>127</v>
      </c>
      <c r="P28" s="156" t="s">
        <v>127</v>
      </c>
      <c r="Q28" s="156" t="s">
        <v>127</v>
      </c>
      <c r="R28" s="156" t="s">
        <v>127</v>
      </c>
      <c r="S28" s="156" t="s">
        <v>127</v>
      </c>
      <c r="T28" s="156" t="s">
        <v>127</v>
      </c>
      <c r="U28" s="156" t="s">
        <v>127</v>
      </c>
      <c r="V28" s="156" t="s">
        <v>127</v>
      </c>
      <c r="W28" s="156" t="s">
        <v>127</v>
      </c>
      <c r="X28" s="156" t="s">
        <v>127</v>
      </c>
      <c r="Y28" s="156" t="s">
        <v>127</v>
      </c>
      <c r="Z28" s="156" t="s">
        <v>127</v>
      </c>
      <c r="AA28" s="156" t="s">
        <v>127</v>
      </c>
      <c r="AB28" s="156" t="s">
        <v>127</v>
      </c>
      <c r="AC28" s="156" t="s">
        <v>127</v>
      </c>
      <c r="AD28" s="156" t="s">
        <v>127</v>
      </c>
      <c r="AE28" s="156" t="s">
        <v>127</v>
      </c>
      <c r="AF28" s="156" t="s">
        <v>127</v>
      </c>
      <c r="AG28" s="156" t="s">
        <v>127</v>
      </c>
      <c r="AH28" s="156" t="s">
        <v>127</v>
      </c>
      <c r="AI28" s="156" t="s">
        <v>127</v>
      </c>
      <c r="AJ28" s="156" t="s">
        <v>127</v>
      </c>
      <c r="AK28" s="156" t="s">
        <v>127</v>
      </c>
      <c r="AL28" s="156" t="s">
        <v>127</v>
      </c>
      <c r="AM28" s="156" t="s">
        <v>127</v>
      </c>
      <c r="AN28" s="156" t="s">
        <v>127</v>
      </c>
      <c r="AO28" s="156" t="s">
        <v>127</v>
      </c>
      <c r="AP28" s="156" t="s">
        <v>127</v>
      </c>
      <c r="AQ28" s="156" t="s">
        <v>127</v>
      </c>
      <c r="AR28" s="156" t="s">
        <v>127</v>
      </c>
      <c r="AS28" s="156" t="s">
        <v>127</v>
      </c>
    </row>
    <row r="29" spans="1:45" s="161" customFormat="1" ht="31.5" x14ac:dyDescent="0.2">
      <c r="A29" s="24" t="s">
        <v>151</v>
      </c>
      <c r="B29" s="34" t="s">
        <v>147</v>
      </c>
      <c r="C29" s="156" t="s">
        <v>127</v>
      </c>
      <c r="D29" s="156" t="s">
        <v>127</v>
      </c>
      <c r="E29" s="156" t="s">
        <v>127</v>
      </c>
      <c r="F29" s="156" t="s">
        <v>127</v>
      </c>
      <c r="G29" s="156" t="s">
        <v>127</v>
      </c>
      <c r="H29" s="156" t="s">
        <v>127</v>
      </c>
      <c r="I29" s="156" t="s">
        <v>127</v>
      </c>
      <c r="J29" s="156" t="s">
        <v>127</v>
      </c>
      <c r="K29" s="156" t="s">
        <v>127</v>
      </c>
      <c r="L29" s="156" t="s">
        <v>127</v>
      </c>
      <c r="M29" s="156" t="s">
        <v>127</v>
      </c>
      <c r="N29" s="156" t="s">
        <v>127</v>
      </c>
      <c r="O29" s="156" t="s">
        <v>127</v>
      </c>
      <c r="P29" s="156" t="s">
        <v>127</v>
      </c>
      <c r="Q29" s="156" t="s">
        <v>127</v>
      </c>
      <c r="R29" s="156" t="s">
        <v>127</v>
      </c>
      <c r="S29" s="156" t="s">
        <v>127</v>
      </c>
      <c r="T29" s="156" t="s">
        <v>127</v>
      </c>
      <c r="U29" s="156" t="s">
        <v>127</v>
      </c>
      <c r="V29" s="156" t="s">
        <v>127</v>
      </c>
      <c r="W29" s="156" t="s">
        <v>127</v>
      </c>
      <c r="X29" s="156" t="s">
        <v>127</v>
      </c>
      <c r="Y29" s="156" t="s">
        <v>127</v>
      </c>
      <c r="Z29" s="156" t="s">
        <v>127</v>
      </c>
      <c r="AA29" s="156" t="s">
        <v>127</v>
      </c>
      <c r="AB29" s="156" t="s">
        <v>127</v>
      </c>
      <c r="AC29" s="156" t="s">
        <v>127</v>
      </c>
      <c r="AD29" s="156" t="s">
        <v>127</v>
      </c>
      <c r="AE29" s="156" t="s">
        <v>127</v>
      </c>
      <c r="AF29" s="156" t="s">
        <v>127</v>
      </c>
      <c r="AG29" s="156" t="s">
        <v>127</v>
      </c>
      <c r="AH29" s="156" t="s">
        <v>127</v>
      </c>
      <c r="AI29" s="156" t="s">
        <v>127</v>
      </c>
      <c r="AJ29" s="156" t="s">
        <v>127</v>
      </c>
      <c r="AK29" s="156" t="s">
        <v>127</v>
      </c>
      <c r="AL29" s="156" t="s">
        <v>127</v>
      </c>
      <c r="AM29" s="156" t="s">
        <v>127</v>
      </c>
      <c r="AN29" s="156" t="s">
        <v>127</v>
      </c>
      <c r="AO29" s="156" t="s">
        <v>127</v>
      </c>
      <c r="AP29" s="156" t="s">
        <v>127</v>
      </c>
      <c r="AQ29" s="156" t="s">
        <v>127</v>
      </c>
      <c r="AR29" s="156" t="s">
        <v>127</v>
      </c>
      <c r="AS29" s="156" t="s">
        <v>127</v>
      </c>
    </row>
    <row r="30" spans="1:45" s="161" customFormat="1" ht="63" x14ac:dyDescent="0.2">
      <c r="A30" s="24" t="s">
        <v>151</v>
      </c>
      <c r="B30" s="34" t="s">
        <v>148</v>
      </c>
      <c r="C30" s="156" t="s">
        <v>127</v>
      </c>
      <c r="D30" s="156" t="s">
        <v>127</v>
      </c>
      <c r="E30" s="156" t="s">
        <v>127</v>
      </c>
      <c r="F30" s="156" t="s">
        <v>127</v>
      </c>
      <c r="G30" s="156" t="s">
        <v>127</v>
      </c>
      <c r="H30" s="156" t="s">
        <v>127</v>
      </c>
      <c r="I30" s="156" t="s">
        <v>127</v>
      </c>
      <c r="J30" s="156" t="s">
        <v>127</v>
      </c>
      <c r="K30" s="156" t="s">
        <v>127</v>
      </c>
      <c r="L30" s="156" t="s">
        <v>127</v>
      </c>
      <c r="M30" s="156" t="s">
        <v>127</v>
      </c>
      <c r="N30" s="156" t="s">
        <v>127</v>
      </c>
      <c r="O30" s="156" t="s">
        <v>127</v>
      </c>
      <c r="P30" s="156" t="s">
        <v>127</v>
      </c>
      <c r="Q30" s="156" t="s">
        <v>127</v>
      </c>
      <c r="R30" s="156" t="s">
        <v>127</v>
      </c>
      <c r="S30" s="156" t="s">
        <v>127</v>
      </c>
      <c r="T30" s="156" t="s">
        <v>127</v>
      </c>
      <c r="U30" s="156" t="s">
        <v>127</v>
      </c>
      <c r="V30" s="156" t="s">
        <v>127</v>
      </c>
      <c r="W30" s="156" t="s">
        <v>127</v>
      </c>
      <c r="X30" s="156" t="s">
        <v>127</v>
      </c>
      <c r="Y30" s="156" t="s">
        <v>127</v>
      </c>
      <c r="Z30" s="156" t="s">
        <v>127</v>
      </c>
      <c r="AA30" s="156" t="s">
        <v>127</v>
      </c>
      <c r="AB30" s="156" t="s">
        <v>127</v>
      </c>
      <c r="AC30" s="156" t="s">
        <v>127</v>
      </c>
      <c r="AD30" s="156" t="s">
        <v>127</v>
      </c>
      <c r="AE30" s="156" t="s">
        <v>127</v>
      </c>
      <c r="AF30" s="156" t="s">
        <v>127</v>
      </c>
      <c r="AG30" s="156" t="s">
        <v>127</v>
      </c>
      <c r="AH30" s="156" t="s">
        <v>127</v>
      </c>
      <c r="AI30" s="156" t="s">
        <v>127</v>
      </c>
      <c r="AJ30" s="156" t="s">
        <v>127</v>
      </c>
      <c r="AK30" s="156" t="s">
        <v>127</v>
      </c>
      <c r="AL30" s="156" t="s">
        <v>127</v>
      </c>
      <c r="AM30" s="156" t="s">
        <v>127</v>
      </c>
      <c r="AN30" s="156" t="s">
        <v>127</v>
      </c>
      <c r="AO30" s="156" t="s">
        <v>127</v>
      </c>
      <c r="AP30" s="156" t="s">
        <v>127</v>
      </c>
      <c r="AQ30" s="156" t="s">
        <v>127</v>
      </c>
      <c r="AR30" s="156" t="s">
        <v>127</v>
      </c>
      <c r="AS30" s="156" t="s">
        <v>127</v>
      </c>
    </row>
    <row r="31" spans="1:45" s="161" customFormat="1" ht="63" x14ac:dyDescent="0.2">
      <c r="A31" s="24" t="s">
        <v>151</v>
      </c>
      <c r="B31" s="34" t="s">
        <v>149</v>
      </c>
      <c r="C31" s="156" t="s">
        <v>127</v>
      </c>
      <c r="D31" s="156" t="s">
        <v>127</v>
      </c>
      <c r="E31" s="156" t="s">
        <v>127</v>
      </c>
      <c r="F31" s="156" t="s">
        <v>127</v>
      </c>
      <c r="G31" s="156" t="s">
        <v>127</v>
      </c>
      <c r="H31" s="156" t="s">
        <v>127</v>
      </c>
      <c r="I31" s="156" t="s">
        <v>127</v>
      </c>
      <c r="J31" s="156" t="s">
        <v>127</v>
      </c>
      <c r="K31" s="156" t="s">
        <v>127</v>
      </c>
      <c r="L31" s="156" t="s">
        <v>127</v>
      </c>
      <c r="M31" s="156" t="s">
        <v>127</v>
      </c>
      <c r="N31" s="156" t="s">
        <v>127</v>
      </c>
      <c r="O31" s="156" t="s">
        <v>127</v>
      </c>
      <c r="P31" s="156" t="s">
        <v>127</v>
      </c>
      <c r="Q31" s="156" t="s">
        <v>127</v>
      </c>
      <c r="R31" s="156" t="s">
        <v>127</v>
      </c>
      <c r="S31" s="156" t="s">
        <v>127</v>
      </c>
      <c r="T31" s="156" t="s">
        <v>127</v>
      </c>
      <c r="U31" s="156" t="s">
        <v>127</v>
      </c>
      <c r="V31" s="156" t="s">
        <v>127</v>
      </c>
      <c r="W31" s="156" t="s">
        <v>127</v>
      </c>
      <c r="X31" s="156" t="s">
        <v>127</v>
      </c>
      <c r="Y31" s="156" t="s">
        <v>127</v>
      </c>
      <c r="Z31" s="156" t="s">
        <v>127</v>
      </c>
      <c r="AA31" s="156" t="s">
        <v>127</v>
      </c>
      <c r="AB31" s="156" t="s">
        <v>127</v>
      </c>
      <c r="AC31" s="156" t="s">
        <v>127</v>
      </c>
      <c r="AD31" s="156" t="s">
        <v>127</v>
      </c>
      <c r="AE31" s="156" t="s">
        <v>127</v>
      </c>
      <c r="AF31" s="156" t="s">
        <v>127</v>
      </c>
      <c r="AG31" s="156" t="s">
        <v>127</v>
      </c>
      <c r="AH31" s="156" t="s">
        <v>127</v>
      </c>
      <c r="AI31" s="156" t="s">
        <v>127</v>
      </c>
      <c r="AJ31" s="156" t="s">
        <v>127</v>
      </c>
      <c r="AK31" s="156" t="s">
        <v>127</v>
      </c>
      <c r="AL31" s="156" t="s">
        <v>127</v>
      </c>
      <c r="AM31" s="156" t="s">
        <v>127</v>
      </c>
      <c r="AN31" s="156" t="s">
        <v>127</v>
      </c>
      <c r="AO31" s="156" t="s">
        <v>127</v>
      </c>
      <c r="AP31" s="156" t="s">
        <v>127</v>
      </c>
      <c r="AQ31" s="156" t="s">
        <v>127</v>
      </c>
      <c r="AR31" s="156" t="s">
        <v>127</v>
      </c>
      <c r="AS31" s="156" t="s">
        <v>127</v>
      </c>
    </row>
    <row r="32" spans="1:45" s="161" customFormat="1" ht="63" x14ac:dyDescent="0.2">
      <c r="A32" s="24" t="s">
        <v>151</v>
      </c>
      <c r="B32" s="34" t="s">
        <v>152</v>
      </c>
      <c r="C32" s="156" t="s">
        <v>127</v>
      </c>
      <c r="D32" s="156" t="s">
        <v>127</v>
      </c>
      <c r="E32" s="156" t="s">
        <v>127</v>
      </c>
      <c r="F32" s="156" t="s">
        <v>127</v>
      </c>
      <c r="G32" s="156" t="s">
        <v>127</v>
      </c>
      <c r="H32" s="156" t="s">
        <v>127</v>
      </c>
      <c r="I32" s="156" t="s">
        <v>127</v>
      </c>
      <c r="J32" s="156" t="s">
        <v>127</v>
      </c>
      <c r="K32" s="156" t="s">
        <v>127</v>
      </c>
      <c r="L32" s="156" t="s">
        <v>127</v>
      </c>
      <c r="M32" s="156" t="s">
        <v>127</v>
      </c>
      <c r="N32" s="156" t="s">
        <v>127</v>
      </c>
      <c r="O32" s="156" t="s">
        <v>127</v>
      </c>
      <c r="P32" s="156" t="s">
        <v>127</v>
      </c>
      <c r="Q32" s="156" t="s">
        <v>127</v>
      </c>
      <c r="R32" s="156" t="s">
        <v>127</v>
      </c>
      <c r="S32" s="156" t="s">
        <v>127</v>
      </c>
      <c r="T32" s="156" t="s">
        <v>127</v>
      </c>
      <c r="U32" s="156" t="s">
        <v>127</v>
      </c>
      <c r="V32" s="156" t="s">
        <v>127</v>
      </c>
      <c r="W32" s="156" t="s">
        <v>127</v>
      </c>
      <c r="X32" s="156" t="s">
        <v>127</v>
      </c>
      <c r="Y32" s="156" t="s">
        <v>127</v>
      </c>
      <c r="Z32" s="156" t="s">
        <v>127</v>
      </c>
      <c r="AA32" s="156" t="s">
        <v>127</v>
      </c>
      <c r="AB32" s="156" t="s">
        <v>127</v>
      </c>
      <c r="AC32" s="156" t="s">
        <v>127</v>
      </c>
      <c r="AD32" s="156" t="s">
        <v>127</v>
      </c>
      <c r="AE32" s="156" t="s">
        <v>127</v>
      </c>
      <c r="AF32" s="156" t="s">
        <v>127</v>
      </c>
      <c r="AG32" s="156" t="s">
        <v>127</v>
      </c>
      <c r="AH32" s="156" t="s">
        <v>127</v>
      </c>
      <c r="AI32" s="156" t="s">
        <v>127</v>
      </c>
      <c r="AJ32" s="156" t="s">
        <v>127</v>
      </c>
      <c r="AK32" s="156" t="s">
        <v>127</v>
      </c>
      <c r="AL32" s="156" t="s">
        <v>127</v>
      </c>
      <c r="AM32" s="156" t="s">
        <v>127</v>
      </c>
      <c r="AN32" s="156" t="s">
        <v>127</v>
      </c>
      <c r="AO32" s="156" t="s">
        <v>127</v>
      </c>
      <c r="AP32" s="156" t="s">
        <v>127</v>
      </c>
      <c r="AQ32" s="156" t="s">
        <v>127</v>
      </c>
      <c r="AR32" s="156" t="s">
        <v>127</v>
      </c>
      <c r="AS32" s="156" t="s">
        <v>127</v>
      </c>
    </row>
    <row r="33" spans="1:45" s="161" customFormat="1" ht="47.25" x14ac:dyDescent="0.2">
      <c r="A33" s="24" t="s">
        <v>153</v>
      </c>
      <c r="B33" s="34" t="s">
        <v>154</v>
      </c>
      <c r="C33" s="156" t="s">
        <v>127</v>
      </c>
      <c r="D33" s="156" t="s">
        <v>127</v>
      </c>
      <c r="E33" s="156" t="s">
        <v>127</v>
      </c>
      <c r="F33" s="156" t="s">
        <v>127</v>
      </c>
      <c r="G33" s="156" t="s">
        <v>127</v>
      </c>
      <c r="H33" s="156" t="s">
        <v>127</v>
      </c>
      <c r="I33" s="156" t="s">
        <v>127</v>
      </c>
      <c r="J33" s="156" t="s">
        <v>127</v>
      </c>
      <c r="K33" s="156" t="s">
        <v>127</v>
      </c>
      <c r="L33" s="156" t="s">
        <v>127</v>
      </c>
      <c r="M33" s="156" t="s">
        <v>127</v>
      </c>
      <c r="N33" s="156" t="s">
        <v>127</v>
      </c>
      <c r="O33" s="156" t="s">
        <v>127</v>
      </c>
      <c r="P33" s="156" t="s">
        <v>127</v>
      </c>
      <c r="Q33" s="156" t="s">
        <v>127</v>
      </c>
      <c r="R33" s="156" t="s">
        <v>127</v>
      </c>
      <c r="S33" s="156" t="s">
        <v>127</v>
      </c>
      <c r="T33" s="156" t="s">
        <v>127</v>
      </c>
      <c r="U33" s="156" t="s">
        <v>127</v>
      </c>
      <c r="V33" s="156" t="s">
        <v>127</v>
      </c>
      <c r="W33" s="156" t="s">
        <v>127</v>
      </c>
      <c r="X33" s="156" t="s">
        <v>127</v>
      </c>
      <c r="Y33" s="156" t="s">
        <v>127</v>
      </c>
      <c r="Z33" s="156" t="s">
        <v>127</v>
      </c>
      <c r="AA33" s="156" t="s">
        <v>127</v>
      </c>
      <c r="AB33" s="156" t="s">
        <v>127</v>
      </c>
      <c r="AC33" s="156" t="s">
        <v>127</v>
      </c>
      <c r="AD33" s="156" t="s">
        <v>127</v>
      </c>
      <c r="AE33" s="156" t="s">
        <v>127</v>
      </c>
      <c r="AF33" s="156" t="s">
        <v>127</v>
      </c>
      <c r="AG33" s="156" t="s">
        <v>127</v>
      </c>
      <c r="AH33" s="156" t="s">
        <v>127</v>
      </c>
      <c r="AI33" s="156" t="s">
        <v>127</v>
      </c>
      <c r="AJ33" s="156" t="s">
        <v>127</v>
      </c>
      <c r="AK33" s="156" t="s">
        <v>127</v>
      </c>
      <c r="AL33" s="156" t="s">
        <v>127</v>
      </c>
      <c r="AM33" s="156" t="s">
        <v>127</v>
      </c>
      <c r="AN33" s="156" t="s">
        <v>127</v>
      </c>
      <c r="AO33" s="156" t="s">
        <v>127</v>
      </c>
      <c r="AP33" s="156" t="s">
        <v>127</v>
      </c>
      <c r="AQ33" s="156" t="s">
        <v>127</v>
      </c>
      <c r="AR33" s="156" t="s">
        <v>127</v>
      </c>
      <c r="AS33" s="156" t="s">
        <v>127</v>
      </c>
    </row>
    <row r="34" spans="1:45" s="161" customFormat="1" ht="47.25" x14ac:dyDescent="0.2">
      <c r="A34" s="24" t="s">
        <v>155</v>
      </c>
      <c r="B34" s="34" t="s">
        <v>156</v>
      </c>
      <c r="C34" s="156" t="s">
        <v>127</v>
      </c>
      <c r="D34" s="156" t="s">
        <v>127</v>
      </c>
      <c r="E34" s="156" t="s">
        <v>127</v>
      </c>
      <c r="F34" s="156" t="s">
        <v>127</v>
      </c>
      <c r="G34" s="156" t="s">
        <v>127</v>
      </c>
      <c r="H34" s="156" t="s">
        <v>127</v>
      </c>
      <c r="I34" s="156" t="s">
        <v>127</v>
      </c>
      <c r="J34" s="156" t="s">
        <v>127</v>
      </c>
      <c r="K34" s="156" t="s">
        <v>127</v>
      </c>
      <c r="L34" s="156" t="s">
        <v>127</v>
      </c>
      <c r="M34" s="156" t="s">
        <v>127</v>
      </c>
      <c r="N34" s="156" t="s">
        <v>127</v>
      </c>
      <c r="O34" s="156" t="s">
        <v>127</v>
      </c>
      <c r="P34" s="156" t="s">
        <v>127</v>
      </c>
      <c r="Q34" s="156" t="s">
        <v>127</v>
      </c>
      <c r="R34" s="156" t="s">
        <v>127</v>
      </c>
      <c r="S34" s="156" t="s">
        <v>127</v>
      </c>
      <c r="T34" s="156" t="s">
        <v>127</v>
      </c>
      <c r="U34" s="156" t="s">
        <v>127</v>
      </c>
      <c r="V34" s="156" t="s">
        <v>127</v>
      </c>
      <c r="W34" s="156" t="s">
        <v>127</v>
      </c>
      <c r="X34" s="156" t="s">
        <v>127</v>
      </c>
      <c r="Y34" s="156" t="s">
        <v>127</v>
      </c>
      <c r="Z34" s="156" t="s">
        <v>127</v>
      </c>
      <c r="AA34" s="156" t="s">
        <v>127</v>
      </c>
      <c r="AB34" s="156" t="s">
        <v>127</v>
      </c>
      <c r="AC34" s="156" t="s">
        <v>127</v>
      </c>
      <c r="AD34" s="156" t="s">
        <v>127</v>
      </c>
      <c r="AE34" s="156" t="s">
        <v>127</v>
      </c>
      <c r="AF34" s="156" t="s">
        <v>127</v>
      </c>
      <c r="AG34" s="156" t="s">
        <v>127</v>
      </c>
      <c r="AH34" s="156" t="s">
        <v>127</v>
      </c>
      <c r="AI34" s="156" t="s">
        <v>127</v>
      </c>
      <c r="AJ34" s="156" t="s">
        <v>127</v>
      </c>
      <c r="AK34" s="156" t="s">
        <v>127</v>
      </c>
      <c r="AL34" s="156" t="s">
        <v>127</v>
      </c>
      <c r="AM34" s="156" t="s">
        <v>127</v>
      </c>
      <c r="AN34" s="156" t="s">
        <v>127</v>
      </c>
      <c r="AO34" s="156" t="s">
        <v>127</v>
      </c>
      <c r="AP34" s="156" t="s">
        <v>127</v>
      </c>
      <c r="AQ34" s="156" t="s">
        <v>127</v>
      </c>
      <c r="AR34" s="156" t="s">
        <v>127</v>
      </c>
      <c r="AS34" s="156" t="s">
        <v>127</v>
      </c>
    </row>
    <row r="35" spans="1:45" s="161" customFormat="1" ht="47.25" x14ac:dyDescent="0.2">
      <c r="A35" s="24" t="s">
        <v>157</v>
      </c>
      <c r="B35" s="34" t="s">
        <v>158</v>
      </c>
      <c r="C35" s="156" t="s">
        <v>127</v>
      </c>
      <c r="D35" s="156" t="s">
        <v>127</v>
      </c>
      <c r="E35" s="156" t="s">
        <v>127</v>
      </c>
      <c r="F35" s="156" t="s">
        <v>127</v>
      </c>
      <c r="G35" s="156" t="s">
        <v>127</v>
      </c>
      <c r="H35" s="156" t="s">
        <v>127</v>
      </c>
      <c r="I35" s="156" t="s">
        <v>127</v>
      </c>
      <c r="J35" s="156" t="s">
        <v>127</v>
      </c>
      <c r="K35" s="156" t="s">
        <v>127</v>
      </c>
      <c r="L35" s="156" t="s">
        <v>127</v>
      </c>
      <c r="M35" s="156" t="s">
        <v>127</v>
      </c>
      <c r="N35" s="156" t="s">
        <v>127</v>
      </c>
      <c r="O35" s="156" t="s">
        <v>127</v>
      </c>
      <c r="P35" s="156" t="s">
        <v>127</v>
      </c>
      <c r="Q35" s="156" t="s">
        <v>127</v>
      </c>
      <c r="R35" s="156" t="s">
        <v>127</v>
      </c>
      <c r="S35" s="156" t="s">
        <v>127</v>
      </c>
      <c r="T35" s="156" t="s">
        <v>127</v>
      </c>
      <c r="U35" s="156" t="s">
        <v>127</v>
      </c>
      <c r="V35" s="156" t="s">
        <v>127</v>
      </c>
      <c r="W35" s="156" t="s">
        <v>127</v>
      </c>
      <c r="X35" s="156" t="s">
        <v>127</v>
      </c>
      <c r="Y35" s="156" t="s">
        <v>127</v>
      </c>
      <c r="Z35" s="156" t="s">
        <v>127</v>
      </c>
      <c r="AA35" s="156" t="s">
        <v>127</v>
      </c>
      <c r="AB35" s="156" t="s">
        <v>127</v>
      </c>
      <c r="AC35" s="156" t="s">
        <v>127</v>
      </c>
      <c r="AD35" s="156" t="s">
        <v>127</v>
      </c>
      <c r="AE35" s="156" t="s">
        <v>127</v>
      </c>
      <c r="AF35" s="156" t="s">
        <v>127</v>
      </c>
      <c r="AG35" s="156" t="s">
        <v>127</v>
      </c>
      <c r="AH35" s="156" t="s">
        <v>127</v>
      </c>
      <c r="AI35" s="156" t="s">
        <v>127</v>
      </c>
      <c r="AJ35" s="156" t="s">
        <v>127</v>
      </c>
      <c r="AK35" s="156" t="s">
        <v>127</v>
      </c>
      <c r="AL35" s="156" t="s">
        <v>127</v>
      </c>
      <c r="AM35" s="156" t="s">
        <v>127</v>
      </c>
      <c r="AN35" s="156" t="s">
        <v>127</v>
      </c>
      <c r="AO35" s="156" t="s">
        <v>127</v>
      </c>
      <c r="AP35" s="156" t="s">
        <v>127</v>
      </c>
      <c r="AQ35" s="156" t="s">
        <v>127</v>
      </c>
      <c r="AR35" s="156" t="s">
        <v>127</v>
      </c>
      <c r="AS35" s="156" t="s">
        <v>127</v>
      </c>
    </row>
    <row r="36" spans="1:45" s="167" customFormat="1" ht="31.5" x14ac:dyDescent="0.2">
      <c r="A36" s="164" t="s">
        <v>159</v>
      </c>
      <c r="B36" s="165" t="s">
        <v>160</v>
      </c>
      <c r="C36" s="166" t="s">
        <v>127</v>
      </c>
      <c r="D36" s="166" t="s">
        <v>127</v>
      </c>
      <c r="E36" s="166" t="s">
        <v>127</v>
      </c>
      <c r="F36" s="166" t="s">
        <v>127</v>
      </c>
      <c r="G36" s="166" t="s">
        <v>127</v>
      </c>
      <c r="H36" s="166" t="s">
        <v>127</v>
      </c>
      <c r="I36" s="166" t="s">
        <v>127</v>
      </c>
      <c r="J36" s="166">
        <f>4.935</f>
        <v>4.9349999999999996</v>
      </c>
      <c r="K36" s="166" t="s">
        <v>127</v>
      </c>
      <c r="L36" s="166" t="s">
        <v>127</v>
      </c>
      <c r="M36" s="166" t="s">
        <v>127</v>
      </c>
      <c r="N36" s="166" t="s">
        <v>127</v>
      </c>
      <c r="O36" s="166" t="s">
        <v>127</v>
      </c>
      <c r="P36" s="166" t="s">
        <v>127</v>
      </c>
      <c r="Q36" s="166" t="s">
        <v>127</v>
      </c>
      <c r="R36" s="166" t="s">
        <v>127</v>
      </c>
      <c r="S36" s="166" t="s">
        <v>127</v>
      </c>
      <c r="T36" s="166" t="s">
        <v>127</v>
      </c>
      <c r="U36" s="166" t="s">
        <v>127</v>
      </c>
      <c r="V36" s="166" t="s">
        <v>127</v>
      </c>
      <c r="W36" s="166" t="s">
        <v>127</v>
      </c>
      <c r="X36" s="166" t="s">
        <v>127</v>
      </c>
      <c r="Y36" s="166" t="s">
        <v>127</v>
      </c>
      <c r="Z36" s="166" t="s">
        <v>127</v>
      </c>
      <c r="AA36" s="166" t="s">
        <v>127</v>
      </c>
      <c r="AB36" s="166" t="s">
        <v>127</v>
      </c>
      <c r="AC36" s="166" t="s">
        <v>127</v>
      </c>
      <c r="AD36" s="166" t="s">
        <v>127</v>
      </c>
      <c r="AE36" s="166" t="s">
        <v>127</v>
      </c>
      <c r="AF36" s="166" t="s">
        <v>127</v>
      </c>
      <c r="AG36" s="166" t="s">
        <v>127</v>
      </c>
      <c r="AH36" s="166" t="s">
        <v>127</v>
      </c>
      <c r="AI36" s="166" t="s">
        <v>127</v>
      </c>
      <c r="AJ36" s="166" t="s">
        <v>127</v>
      </c>
      <c r="AK36" s="166" t="s">
        <v>127</v>
      </c>
      <c r="AL36" s="166" t="s">
        <v>127</v>
      </c>
      <c r="AM36" s="166" t="s">
        <v>127</v>
      </c>
      <c r="AN36" s="166" t="s">
        <v>127</v>
      </c>
      <c r="AO36" s="166" t="s">
        <v>127</v>
      </c>
      <c r="AP36" s="166" t="s">
        <v>127</v>
      </c>
      <c r="AQ36" s="166" t="s">
        <v>127</v>
      </c>
      <c r="AR36" s="166" t="s">
        <v>127</v>
      </c>
      <c r="AS36" s="166" t="s">
        <v>127</v>
      </c>
    </row>
    <row r="37" spans="1:45" s="171" customFormat="1" ht="47.25" x14ac:dyDescent="0.2">
      <c r="A37" s="168" t="s">
        <v>162</v>
      </c>
      <c r="B37" s="169" t="s">
        <v>163</v>
      </c>
      <c r="C37" s="170" t="s">
        <v>127</v>
      </c>
      <c r="D37" s="170" t="s">
        <v>127</v>
      </c>
      <c r="E37" s="170" t="s">
        <v>127</v>
      </c>
      <c r="F37" s="170" t="s">
        <v>127</v>
      </c>
      <c r="G37" s="170" t="s">
        <v>127</v>
      </c>
      <c r="H37" s="170" t="s">
        <v>127</v>
      </c>
      <c r="I37" s="170" t="s">
        <v>127</v>
      </c>
      <c r="J37" s="170" t="s">
        <v>127</v>
      </c>
      <c r="K37" s="170" t="s">
        <v>127</v>
      </c>
      <c r="L37" s="170" t="s">
        <v>127</v>
      </c>
      <c r="M37" s="170" t="s">
        <v>127</v>
      </c>
      <c r="N37" s="170" t="s">
        <v>127</v>
      </c>
      <c r="O37" s="170" t="s">
        <v>127</v>
      </c>
      <c r="P37" s="170" t="s">
        <v>127</v>
      </c>
      <c r="Q37" s="170" t="s">
        <v>127</v>
      </c>
      <c r="R37" s="170" t="s">
        <v>127</v>
      </c>
      <c r="S37" s="170" t="s">
        <v>127</v>
      </c>
      <c r="T37" s="170" t="s">
        <v>127</v>
      </c>
      <c r="U37" s="170" t="s">
        <v>127</v>
      </c>
      <c r="V37" s="170" t="s">
        <v>127</v>
      </c>
      <c r="W37" s="170" t="s">
        <v>127</v>
      </c>
      <c r="X37" s="170" t="s">
        <v>127</v>
      </c>
      <c r="Y37" s="170" t="s">
        <v>127</v>
      </c>
      <c r="Z37" s="170" t="s">
        <v>127</v>
      </c>
      <c r="AA37" s="170" t="s">
        <v>127</v>
      </c>
      <c r="AB37" s="170" t="s">
        <v>127</v>
      </c>
      <c r="AC37" s="170" t="s">
        <v>127</v>
      </c>
      <c r="AD37" s="170" t="s">
        <v>127</v>
      </c>
      <c r="AE37" s="170" t="s">
        <v>127</v>
      </c>
      <c r="AF37" s="170" t="s">
        <v>127</v>
      </c>
      <c r="AG37" s="170" t="s">
        <v>127</v>
      </c>
      <c r="AH37" s="170" t="s">
        <v>127</v>
      </c>
      <c r="AI37" s="170" t="s">
        <v>127</v>
      </c>
      <c r="AJ37" s="170" t="s">
        <v>127</v>
      </c>
      <c r="AK37" s="170" t="s">
        <v>127</v>
      </c>
      <c r="AL37" s="170" t="s">
        <v>127</v>
      </c>
      <c r="AM37" s="170" t="s">
        <v>127</v>
      </c>
      <c r="AN37" s="170" t="s">
        <v>127</v>
      </c>
      <c r="AO37" s="170" t="s">
        <v>127</v>
      </c>
      <c r="AP37" s="170" t="s">
        <v>127</v>
      </c>
      <c r="AQ37" s="170" t="s">
        <v>127</v>
      </c>
      <c r="AR37" s="170" t="s">
        <v>127</v>
      </c>
      <c r="AS37" s="170" t="s">
        <v>127</v>
      </c>
    </row>
    <row r="38" spans="1:45" s="175" customFormat="1" ht="31.5" x14ac:dyDescent="0.2">
      <c r="A38" s="172" t="s">
        <v>164</v>
      </c>
      <c r="B38" s="173" t="s">
        <v>165</v>
      </c>
      <c r="C38" s="174" t="s">
        <v>127</v>
      </c>
      <c r="D38" s="174" t="s">
        <v>127</v>
      </c>
      <c r="E38" s="174" t="s">
        <v>127</v>
      </c>
      <c r="F38" s="174" t="s">
        <v>127</v>
      </c>
      <c r="G38" s="174" t="s">
        <v>127</v>
      </c>
      <c r="H38" s="174" t="s">
        <v>127</v>
      </c>
      <c r="I38" s="174" t="s">
        <v>127</v>
      </c>
      <c r="J38" s="174" t="s">
        <v>127</v>
      </c>
      <c r="K38" s="174" t="s">
        <v>127</v>
      </c>
      <c r="L38" s="174" t="s">
        <v>127</v>
      </c>
      <c r="M38" s="174" t="s">
        <v>127</v>
      </c>
      <c r="N38" s="174" t="s">
        <v>127</v>
      </c>
      <c r="O38" s="174" t="s">
        <v>127</v>
      </c>
      <c r="P38" s="174" t="s">
        <v>127</v>
      </c>
      <c r="Q38" s="174" t="s">
        <v>127</v>
      </c>
      <c r="R38" s="174" t="s">
        <v>127</v>
      </c>
      <c r="S38" s="174" t="s">
        <v>127</v>
      </c>
      <c r="T38" s="174" t="s">
        <v>127</v>
      </c>
      <c r="U38" s="174" t="s">
        <v>127</v>
      </c>
      <c r="V38" s="174" t="s">
        <v>127</v>
      </c>
      <c r="W38" s="174" t="s">
        <v>127</v>
      </c>
      <c r="X38" s="174" t="s">
        <v>127</v>
      </c>
      <c r="Y38" s="174" t="s">
        <v>127</v>
      </c>
      <c r="Z38" s="174" t="s">
        <v>127</v>
      </c>
      <c r="AA38" s="174" t="s">
        <v>127</v>
      </c>
      <c r="AB38" s="174" t="s">
        <v>127</v>
      </c>
      <c r="AC38" s="174" t="s">
        <v>127</v>
      </c>
      <c r="AD38" s="174" t="s">
        <v>127</v>
      </c>
      <c r="AE38" s="174" t="s">
        <v>127</v>
      </c>
      <c r="AF38" s="174" t="s">
        <v>127</v>
      </c>
      <c r="AG38" s="174" t="s">
        <v>127</v>
      </c>
      <c r="AH38" s="174" t="s">
        <v>127</v>
      </c>
      <c r="AI38" s="174" t="s">
        <v>127</v>
      </c>
      <c r="AJ38" s="174" t="s">
        <v>127</v>
      </c>
      <c r="AK38" s="174" t="s">
        <v>127</v>
      </c>
      <c r="AL38" s="174" t="s">
        <v>127</v>
      </c>
      <c r="AM38" s="174" t="s">
        <v>127</v>
      </c>
      <c r="AN38" s="174" t="s">
        <v>127</v>
      </c>
      <c r="AO38" s="174" t="s">
        <v>127</v>
      </c>
      <c r="AP38" s="174" t="s">
        <v>127</v>
      </c>
      <c r="AQ38" s="174" t="s">
        <v>127</v>
      </c>
      <c r="AR38" s="174" t="s">
        <v>127</v>
      </c>
      <c r="AS38" s="174" t="s">
        <v>127</v>
      </c>
    </row>
    <row r="39" spans="1:45" s="175" customFormat="1" ht="47.25" x14ac:dyDescent="0.2">
      <c r="A39" s="172" t="s">
        <v>166</v>
      </c>
      <c r="B39" s="173" t="s">
        <v>167</v>
      </c>
      <c r="C39" s="174" t="s">
        <v>127</v>
      </c>
      <c r="D39" s="174" t="s">
        <v>127</v>
      </c>
      <c r="E39" s="174" t="s">
        <v>127</v>
      </c>
      <c r="F39" s="174" t="s">
        <v>127</v>
      </c>
      <c r="G39" s="174" t="s">
        <v>127</v>
      </c>
      <c r="H39" s="174" t="s">
        <v>127</v>
      </c>
      <c r="I39" s="174" t="s">
        <v>127</v>
      </c>
      <c r="J39" s="174" t="s">
        <v>127</v>
      </c>
      <c r="K39" s="174" t="s">
        <v>127</v>
      </c>
      <c r="L39" s="174" t="s">
        <v>127</v>
      </c>
      <c r="M39" s="174" t="s">
        <v>127</v>
      </c>
      <c r="N39" s="174" t="s">
        <v>127</v>
      </c>
      <c r="O39" s="174" t="s">
        <v>127</v>
      </c>
      <c r="P39" s="174" t="s">
        <v>127</v>
      </c>
      <c r="Q39" s="174" t="s">
        <v>127</v>
      </c>
      <c r="R39" s="174" t="s">
        <v>127</v>
      </c>
      <c r="S39" s="174" t="s">
        <v>127</v>
      </c>
      <c r="T39" s="174" t="s">
        <v>127</v>
      </c>
      <c r="U39" s="174" t="s">
        <v>127</v>
      </c>
      <c r="V39" s="174" t="s">
        <v>127</v>
      </c>
      <c r="W39" s="174" t="s">
        <v>127</v>
      </c>
      <c r="X39" s="174" t="s">
        <v>127</v>
      </c>
      <c r="Y39" s="174" t="s">
        <v>127</v>
      </c>
      <c r="Z39" s="174" t="s">
        <v>127</v>
      </c>
      <c r="AA39" s="174" t="s">
        <v>127</v>
      </c>
      <c r="AB39" s="174" t="s">
        <v>127</v>
      </c>
      <c r="AC39" s="174" t="s">
        <v>127</v>
      </c>
      <c r="AD39" s="174" t="s">
        <v>127</v>
      </c>
      <c r="AE39" s="174" t="s">
        <v>127</v>
      </c>
      <c r="AF39" s="174" t="s">
        <v>127</v>
      </c>
      <c r="AG39" s="174" t="s">
        <v>127</v>
      </c>
      <c r="AH39" s="174" t="s">
        <v>127</v>
      </c>
      <c r="AI39" s="174" t="s">
        <v>127</v>
      </c>
      <c r="AJ39" s="174" t="s">
        <v>127</v>
      </c>
      <c r="AK39" s="174" t="s">
        <v>127</v>
      </c>
      <c r="AL39" s="174" t="s">
        <v>127</v>
      </c>
      <c r="AM39" s="174" t="s">
        <v>127</v>
      </c>
      <c r="AN39" s="174" t="s">
        <v>127</v>
      </c>
      <c r="AO39" s="174" t="s">
        <v>127</v>
      </c>
      <c r="AP39" s="174" t="s">
        <v>127</v>
      </c>
      <c r="AQ39" s="174" t="s">
        <v>127</v>
      </c>
      <c r="AR39" s="174" t="s">
        <v>127</v>
      </c>
      <c r="AS39" s="174" t="s">
        <v>127</v>
      </c>
    </row>
    <row r="40" spans="1:45" s="181" customFormat="1" ht="31.5" x14ac:dyDescent="0.2">
      <c r="A40" s="178" t="s">
        <v>168</v>
      </c>
      <c r="B40" s="179" t="s">
        <v>169</v>
      </c>
      <c r="C40" s="180" t="s">
        <v>127</v>
      </c>
      <c r="D40" s="180" t="s">
        <v>127</v>
      </c>
      <c r="E40" s="180" t="s">
        <v>127</v>
      </c>
      <c r="F40" s="180" t="s">
        <v>127</v>
      </c>
      <c r="G40" s="180" t="s">
        <v>127</v>
      </c>
      <c r="H40" s="180" t="s">
        <v>127</v>
      </c>
      <c r="I40" s="180" t="s">
        <v>127</v>
      </c>
      <c r="J40" s="180">
        <f>4.935</f>
        <v>4.9349999999999996</v>
      </c>
      <c r="K40" s="180" t="s">
        <v>127</v>
      </c>
      <c r="L40" s="180" t="s">
        <v>127</v>
      </c>
      <c r="M40" s="180" t="s">
        <v>127</v>
      </c>
      <c r="N40" s="180" t="s">
        <v>127</v>
      </c>
      <c r="O40" s="180" t="s">
        <v>127</v>
      </c>
      <c r="P40" s="180" t="s">
        <v>127</v>
      </c>
      <c r="Q40" s="180" t="s">
        <v>127</v>
      </c>
      <c r="R40" s="180" t="s">
        <v>127</v>
      </c>
      <c r="S40" s="180" t="s">
        <v>127</v>
      </c>
      <c r="T40" s="180" t="s">
        <v>127</v>
      </c>
      <c r="U40" s="180" t="s">
        <v>127</v>
      </c>
      <c r="V40" s="180" t="s">
        <v>127</v>
      </c>
      <c r="W40" s="180" t="s">
        <v>127</v>
      </c>
      <c r="X40" s="180" t="s">
        <v>127</v>
      </c>
      <c r="Y40" s="180" t="s">
        <v>127</v>
      </c>
      <c r="Z40" s="180" t="s">
        <v>127</v>
      </c>
      <c r="AA40" s="180" t="s">
        <v>127</v>
      </c>
      <c r="AB40" s="180" t="s">
        <v>127</v>
      </c>
      <c r="AC40" s="180" t="s">
        <v>127</v>
      </c>
      <c r="AD40" s="180" t="s">
        <v>127</v>
      </c>
      <c r="AE40" s="180" t="s">
        <v>127</v>
      </c>
      <c r="AF40" s="180" t="s">
        <v>127</v>
      </c>
      <c r="AG40" s="180" t="s">
        <v>127</v>
      </c>
      <c r="AH40" s="180" t="s">
        <v>127</v>
      </c>
      <c r="AI40" s="180" t="s">
        <v>127</v>
      </c>
      <c r="AJ40" s="180" t="s">
        <v>127</v>
      </c>
      <c r="AK40" s="180" t="s">
        <v>127</v>
      </c>
      <c r="AL40" s="180" t="s">
        <v>127</v>
      </c>
      <c r="AM40" s="180" t="s">
        <v>127</v>
      </c>
      <c r="AN40" s="180" t="s">
        <v>127</v>
      </c>
      <c r="AO40" s="180" t="s">
        <v>127</v>
      </c>
      <c r="AP40" s="180" t="s">
        <v>127</v>
      </c>
      <c r="AQ40" s="180" t="s">
        <v>127</v>
      </c>
      <c r="AR40" s="180" t="s">
        <v>127</v>
      </c>
      <c r="AS40" s="180" t="s">
        <v>127</v>
      </c>
    </row>
    <row r="41" spans="1:45" s="175" customFormat="1" x14ac:dyDescent="0.2">
      <c r="A41" s="172" t="s">
        <v>170</v>
      </c>
      <c r="B41" s="173" t="s">
        <v>171</v>
      </c>
      <c r="C41" s="174" t="s">
        <v>127</v>
      </c>
      <c r="D41" s="174" t="s">
        <v>127</v>
      </c>
      <c r="E41" s="174" t="s">
        <v>127</v>
      </c>
      <c r="F41" s="174" t="s">
        <v>127</v>
      </c>
      <c r="G41" s="174" t="s">
        <v>127</v>
      </c>
      <c r="H41" s="174" t="s">
        <v>127</v>
      </c>
      <c r="I41" s="174" t="s">
        <v>127</v>
      </c>
      <c r="J41" s="174">
        <f>4.935</f>
        <v>4.9349999999999996</v>
      </c>
      <c r="K41" s="174" t="s">
        <v>127</v>
      </c>
      <c r="L41" s="174" t="s">
        <v>127</v>
      </c>
      <c r="M41" s="174" t="s">
        <v>127</v>
      </c>
      <c r="N41" s="174" t="s">
        <v>127</v>
      </c>
      <c r="O41" s="174" t="s">
        <v>127</v>
      </c>
      <c r="P41" s="174" t="s">
        <v>127</v>
      </c>
      <c r="Q41" s="174" t="s">
        <v>127</v>
      </c>
      <c r="R41" s="174" t="s">
        <v>127</v>
      </c>
      <c r="S41" s="174" t="s">
        <v>127</v>
      </c>
      <c r="T41" s="174" t="s">
        <v>127</v>
      </c>
      <c r="U41" s="174" t="s">
        <v>127</v>
      </c>
      <c r="V41" s="174" t="s">
        <v>127</v>
      </c>
      <c r="W41" s="174" t="s">
        <v>127</v>
      </c>
      <c r="X41" s="174" t="s">
        <v>127</v>
      </c>
      <c r="Y41" s="174" t="s">
        <v>127</v>
      </c>
      <c r="Z41" s="174" t="s">
        <v>127</v>
      </c>
      <c r="AA41" s="174" t="s">
        <v>127</v>
      </c>
      <c r="AB41" s="174" t="s">
        <v>127</v>
      </c>
      <c r="AC41" s="174" t="s">
        <v>127</v>
      </c>
      <c r="AD41" s="174" t="s">
        <v>127</v>
      </c>
      <c r="AE41" s="174" t="s">
        <v>127</v>
      </c>
      <c r="AF41" s="174" t="s">
        <v>127</v>
      </c>
      <c r="AG41" s="174" t="s">
        <v>127</v>
      </c>
      <c r="AH41" s="174" t="s">
        <v>127</v>
      </c>
      <c r="AI41" s="174" t="s">
        <v>127</v>
      </c>
      <c r="AJ41" s="174" t="s">
        <v>127</v>
      </c>
      <c r="AK41" s="174" t="s">
        <v>127</v>
      </c>
      <c r="AL41" s="174" t="s">
        <v>127</v>
      </c>
      <c r="AM41" s="174" t="s">
        <v>127</v>
      </c>
      <c r="AN41" s="174" t="s">
        <v>127</v>
      </c>
      <c r="AO41" s="174" t="s">
        <v>127</v>
      </c>
      <c r="AP41" s="174" t="s">
        <v>127</v>
      </c>
      <c r="AQ41" s="174" t="s">
        <v>127</v>
      </c>
      <c r="AR41" s="174" t="s">
        <v>127</v>
      </c>
      <c r="AS41" s="174" t="s">
        <v>127</v>
      </c>
    </row>
    <row r="42" spans="1:45" s="177" customFormat="1" ht="18" customHeight="1" x14ac:dyDescent="0.25">
      <c r="A42" s="52" t="s">
        <v>170</v>
      </c>
      <c r="B42" s="66" t="s">
        <v>2</v>
      </c>
      <c r="C42" s="66" t="s">
        <v>32</v>
      </c>
      <c r="D42" s="176" t="s">
        <v>127</v>
      </c>
      <c r="E42" s="176" t="s">
        <v>127</v>
      </c>
      <c r="F42" s="176" t="s">
        <v>127</v>
      </c>
      <c r="G42" s="176" t="s">
        <v>127</v>
      </c>
      <c r="H42" s="176" t="s">
        <v>127</v>
      </c>
      <c r="I42" s="176" t="s">
        <v>127</v>
      </c>
      <c r="J42" s="176">
        <v>0.315</v>
      </c>
      <c r="K42" s="176" t="s">
        <v>127</v>
      </c>
      <c r="L42" s="176" t="s">
        <v>127</v>
      </c>
      <c r="M42" s="176" t="s">
        <v>127</v>
      </c>
      <c r="N42" s="176" t="s">
        <v>127</v>
      </c>
      <c r="O42" s="176" t="s">
        <v>127</v>
      </c>
      <c r="P42" s="176" t="s">
        <v>127</v>
      </c>
      <c r="Q42" s="176" t="s">
        <v>127</v>
      </c>
      <c r="R42" s="176" t="s">
        <v>127</v>
      </c>
      <c r="S42" s="176" t="s">
        <v>127</v>
      </c>
      <c r="T42" s="176" t="s">
        <v>127</v>
      </c>
      <c r="U42" s="176" t="s">
        <v>127</v>
      </c>
      <c r="V42" s="176" t="s">
        <v>127</v>
      </c>
      <c r="W42" s="176" t="s">
        <v>127</v>
      </c>
      <c r="X42" s="176" t="s">
        <v>127</v>
      </c>
      <c r="Y42" s="176" t="s">
        <v>127</v>
      </c>
      <c r="Z42" s="176" t="s">
        <v>127</v>
      </c>
      <c r="AA42" s="176" t="s">
        <v>127</v>
      </c>
      <c r="AB42" s="176" t="s">
        <v>127</v>
      </c>
      <c r="AC42" s="176" t="s">
        <v>127</v>
      </c>
      <c r="AD42" s="176" t="s">
        <v>127</v>
      </c>
      <c r="AE42" s="176" t="s">
        <v>127</v>
      </c>
      <c r="AF42" s="176" t="s">
        <v>127</v>
      </c>
      <c r="AG42" s="176" t="s">
        <v>127</v>
      </c>
      <c r="AH42" s="176" t="s">
        <v>127</v>
      </c>
      <c r="AI42" s="176" t="s">
        <v>127</v>
      </c>
      <c r="AJ42" s="176" t="s">
        <v>127</v>
      </c>
      <c r="AK42" s="176" t="s">
        <v>127</v>
      </c>
      <c r="AL42" s="176" t="s">
        <v>127</v>
      </c>
      <c r="AM42" s="176" t="s">
        <v>127</v>
      </c>
      <c r="AN42" s="176" t="s">
        <v>127</v>
      </c>
      <c r="AO42" s="176" t="s">
        <v>127</v>
      </c>
      <c r="AP42" s="176" t="s">
        <v>127</v>
      </c>
      <c r="AQ42" s="176" t="s">
        <v>127</v>
      </c>
      <c r="AR42" s="176" t="s">
        <v>127</v>
      </c>
      <c r="AS42" s="176" t="s">
        <v>127</v>
      </c>
    </row>
    <row r="43" spans="1:45" s="177" customFormat="1" x14ac:dyDescent="0.25">
      <c r="A43" s="52" t="s">
        <v>170</v>
      </c>
      <c r="B43" s="66" t="s">
        <v>3</v>
      </c>
      <c r="C43" s="66" t="s">
        <v>33</v>
      </c>
      <c r="D43" s="176" t="s">
        <v>127</v>
      </c>
      <c r="E43" s="176" t="s">
        <v>127</v>
      </c>
      <c r="F43" s="176" t="s">
        <v>127</v>
      </c>
      <c r="G43" s="176" t="s">
        <v>127</v>
      </c>
      <c r="H43" s="176" t="s">
        <v>127</v>
      </c>
      <c r="I43" s="176" t="s">
        <v>127</v>
      </c>
      <c r="J43" s="176">
        <v>0.45500000000000002</v>
      </c>
      <c r="K43" s="176" t="s">
        <v>127</v>
      </c>
      <c r="L43" s="176" t="s">
        <v>127</v>
      </c>
      <c r="M43" s="176" t="s">
        <v>127</v>
      </c>
      <c r="N43" s="176" t="s">
        <v>127</v>
      </c>
      <c r="O43" s="176" t="s">
        <v>127</v>
      </c>
      <c r="P43" s="176" t="s">
        <v>127</v>
      </c>
      <c r="Q43" s="176" t="s">
        <v>127</v>
      </c>
      <c r="R43" s="176" t="s">
        <v>127</v>
      </c>
      <c r="S43" s="176" t="s">
        <v>127</v>
      </c>
      <c r="T43" s="176" t="s">
        <v>127</v>
      </c>
      <c r="U43" s="176" t="s">
        <v>127</v>
      </c>
      <c r="V43" s="176" t="s">
        <v>127</v>
      </c>
      <c r="W43" s="176" t="s">
        <v>127</v>
      </c>
      <c r="X43" s="176" t="s">
        <v>127</v>
      </c>
      <c r="Y43" s="176" t="s">
        <v>127</v>
      </c>
      <c r="Z43" s="176" t="s">
        <v>127</v>
      </c>
      <c r="AA43" s="176" t="s">
        <v>127</v>
      </c>
      <c r="AB43" s="176" t="s">
        <v>127</v>
      </c>
      <c r="AC43" s="176" t="s">
        <v>127</v>
      </c>
      <c r="AD43" s="176" t="s">
        <v>127</v>
      </c>
      <c r="AE43" s="176" t="s">
        <v>127</v>
      </c>
      <c r="AF43" s="176" t="s">
        <v>127</v>
      </c>
      <c r="AG43" s="176" t="s">
        <v>127</v>
      </c>
      <c r="AH43" s="176" t="s">
        <v>127</v>
      </c>
      <c r="AI43" s="176" t="s">
        <v>127</v>
      </c>
      <c r="AJ43" s="176" t="s">
        <v>127</v>
      </c>
      <c r="AK43" s="176" t="s">
        <v>127</v>
      </c>
      <c r="AL43" s="176" t="s">
        <v>127</v>
      </c>
      <c r="AM43" s="176" t="s">
        <v>127</v>
      </c>
      <c r="AN43" s="176" t="s">
        <v>127</v>
      </c>
      <c r="AO43" s="176" t="s">
        <v>127</v>
      </c>
      <c r="AP43" s="176" t="s">
        <v>127</v>
      </c>
      <c r="AQ43" s="176" t="s">
        <v>127</v>
      </c>
      <c r="AR43" s="176" t="s">
        <v>127</v>
      </c>
      <c r="AS43" s="176" t="s">
        <v>127</v>
      </c>
    </row>
    <row r="44" spans="1:45" s="177" customFormat="1" ht="31.5" x14ac:dyDescent="0.25">
      <c r="A44" s="52" t="s">
        <v>170</v>
      </c>
      <c r="B44" s="66" t="s">
        <v>4</v>
      </c>
      <c r="C44" s="66" t="s">
        <v>34</v>
      </c>
      <c r="D44" s="176" t="s">
        <v>127</v>
      </c>
      <c r="E44" s="176" t="s">
        <v>127</v>
      </c>
      <c r="F44" s="176" t="s">
        <v>127</v>
      </c>
      <c r="G44" s="176" t="s">
        <v>127</v>
      </c>
      <c r="H44" s="176" t="s">
        <v>127</v>
      </c>
      <c r="I44" s="176" t="s">
        <v>127</v>
      </c>
      <c r="J44" s="176">
        <v>0.63</v>
      </c>
      <c r="K44" s="176" t="s">
        <v>127</v>
      </c>
      <c r="L44" s="176" t="s">
        <v>127</v>
      </c>
      <c r="M44" s="176" t="s">
        <v>127</v>
      </c>
      <c r="N44" s="176" t="s">
        <v>127</v>
      </c>
      <c r="O44" s="176" t="s">
        <v>127</v>
      </c>
      <c r="P44" s="176" t="s">
        <v>127</v>
      </c>
      <c r="Q44" s="176" t="s">
        <v>127</v>
      </c>
      <c r="R44" s="176" t="s">
        <v>127</v>
      </c>
      <c r="S44" s="176" t="s">
        <v>127</v>
      </c>
      <c r="T44" s="176" t="s">
        <v>127</v>
      </c>
      <c r="U44" s="176" t="s">
        <v>127</v>
      </c>
      <c r="V44" s="176" t="s">
        <v>127</v>
      </c>
      <c r="W44" s="176" t="s">
        <v>127</v>
      </c>
      <c r="X44" s="176" t="s">
        <v>127</v>
      </c>
      <c r="Y44" s="176" t="s">
        <v>127</v>
      </c>
      <c r="Z44" s="176" t="s">
        <v>127</v>
      </c>
      <c r="AA44" s="176" t="s">
        <v>127</v>
      </c>
      <c r="AB44" s="176" t="s">
        <v>127</v>
      </c>
      <c r="AC44" s="176" t="s">
        <v>127</v>
      </c>
      <c r="AD44" s="176" t="s">
        <v>127</v>
      </c>
      <c r="AE44" s="176" t="s">
        <v>127</v>
      </c>
      <c r="AF44" s="176" t="s">
        <v>127</v>
      </c>
      <c r="AG44" s="176" t="s">
        <v>127</v>
      </c>
      <c r="AH44" s="176" t="s">
        <v>127</v>
      </c>
      <c r="AI44" s="176" t="s">
        <v>127</v>
      </c>
      <c r="AJ44" s="176" t="s">
        <v>127</v>
      </c>
      <c r="AK44" s="176" t="s">
        <v>127</v>
      </c>
      <c r="AL44" s="176" t="s">
        <v>127</v>
      </c>
      <c r="AM44" s="176" t="s">
        <v>127</v>
      </c>
      <c r="AN44" s="176" t="s">
        <v>127</v>
      </c>
      <c r="AO44" s="176" t="s">
        <v>127</v>
      </c>
      <c r="AP44" s="176" t="s">
        <v>127</v>
      </c>
      <c r="AQ44" s="176" t="s">
        <v>127</v>
      </c>
      <c r="AR44" s="176" t="s">
        <v>127</v>
      </c>
      <c r="AS44" s="176" t="s">
        <v>127</v>
      </c>
    </row>
    <row r="45" spans="1:45" s="177" customFormat="1" ht="31.5" x14ac:dyDescent="0.25">
      <c r="A45" s="52" t="s">
        <v>170</v>
      </c>
      <c r="B45" s="66" t="s">
        <v>5</v>
      </c>
      <c r="C45" s="66" t="s">
        <v>35</v>
      </c>
      <c r="D45" s="176" t="s">
        <v>127</v>
      </c>
      <c r="E45" s="176" t="s">
        <v>127</v>
      </c>
      <c r="F45" s="176" t="s">
        <v>127</v>
      </c>
      <c r="G45" s="176" t="s">
        <v>127</v>
      </c>
      <c r="H45" s="176" t="s">
        <v>127</v>
      </c>
      <c r="I45" s="176" t="s">
        <v>127</v>
      </c>
      <c r="J45" s="176">
        <v>0.59499999999999997</v>
      </c>
      <c r="K45" s="176" t="s">
        <v>127</v>
      </c>
      <c r="L45" s="176" t="s">
        <v>127</v>
      </c>
      <c r="M45" s="176" t="s">
        <v>127</v>
      </c>
      <c r="N45" s="176" t="s">
        <v>127</v>
      </c>
      <c r="O45" s="176" t="s">
        <v>127</v>
      </c>
      <c r="P45" s="176" t="s">
        <v>127</v>
      </c>
      <c r="Q45" s="176" t="s">
        <v>127</v>
      </c>
      <c r="R45" s="176" t="s">
        <v>127</v>
      </c>
      <c r="S45" s="176" t="s">
        <v>127</v>
      </c>
      <c r="T45" s="176" t="s">
        <v>127</v>
      </c>
      <c r="U45" s="176" t="s">
        <v>127</v>
      </c>
      <c r="V45" s="176" t="s">
        <v>127</v>
      </c>
      <c r="W45" s="176" t="s">
        <v>127</v>
      </c>
      <c r="X45" s="176" t="s">
        <v>127</v>
      </c>
      <c r="Y45" s="176" t="s">
        <v>127</v>
      </c>
      <c r="Z45" s="176" t="s">
        <v>127</v>
      </c>
      <c r="AA45" s="176" t="s">
        <v>127</v>
      </c>
      <c r="AB45" s="176" t="s">
        <v>127</v>
      </c>
      <c r="AC45" s="176" t="s">
        <v>127</v>
      </c>
      <c r="AD45" s="176" t="s">
        <v>127</v>
      </c>
      <c r="AE45" s="176" t="s">
        <v>127</v>
      </c>
      <c r="AF45" s="176" t="s">
        <v>127</v>
      </c>
      <c r="AG45" s="176" t="s">
        <v>127</v>
      </c>
      <c r="AH45" s="176" t="s">
        <v>127</v>
      </c>
      <c r="AI45" s="176" t="s">
        <v>127</v>
      </c>
      <c r="AJ45" s="176" t="s">
        <v>127</v>
      </c>
      <c r="AK45" s="176" t="s">
        <v>127</v>
      </c>
      <c r="AL45" s="176" t="s">
        <v>127</v>
      </c>
      <c r="AM45" s="176" t="s">
        <v>127</v>
      </c>
      <c r="AN45" s="176" t="s">
        <v>127</v>
      </c>
      <c r="AO45" s="176" t="s">
        <v>127</v>
      </c>
      <c r="AP45" s="176" t="s">
        <v>127</v>
      </c>
      <c r="AQ45" s="176" t="s">
        <v>127</v>
      </c>
      <c r="AR45" s="176" t="s">
        <v>127</v>
      </c>
      <c r="AS45" s="176" t="s">
        <v>127</v>
      </c>
    </row>
    <row r="46" spans="1:45" s="177" customFormat="1" x14ac:dyDescent="0.25">
      <c r="A46" s="52" t="s">
        <v>170</v>
      </c>
      <c r="B46" s="66" t="s">
        <v>6</v>
      </c>
      <c r="C46" s="66" t="s">
        <v>36</v>
      </c>
      <c r="D46" s="176" t="s">
        <v>127</v>
      </c>
      <c r="E46" s="176" t="s">
        <v>127</v>
      </c>
      <c r="F46" s="176" t="s">
        <v>127</v>
      </c>
      <c r="G46" s="176" t="s">
        <v>127</v>
      </c>
      <c r="H46" s="176" t="s">
        <v>127</v>
      </c>
      <c r="I46" s="176" t="s">
        <v>127</v>
      </c>
      <c r="J46" s="176">
        <v>0.38500000000000001</v>
      </c>
      <c r="K46" s="176" t="s">
        <v>127</v>
      </c>
      <c r="L46" s="176" t="s">
        <v>127</v>
      </c>
      <c r="M46" s="176" t="s">
        <v>127</v>
      </c>
      <c r="N46" s="176" t="s">
        <v>127</v>
      </c>
      <c r="O46" s="176" t="s">
        <v>127</v>
      </c>
      <c r="P46" s="176" t="s">
        <v>127</v>
      </c>
      <c r="Q46" s="176" t="s">
        <v>127</v>
      </c>
      <c r="R46" s="176" t="s">
        <v>127</v>
      </c>
      <c r="S46" s="176" t="s">
        <v>127</v>
      </c>
      <c r="T46" s="176" t="s">
        <v>127</v>
      </c>
      <c r="U46" s="176" t="s">
        <v>127</v>
      </c>
      <c r="V46" s="176" t="s">
        <v>127</v>
      </c>
      <c r="W46" s="176" t="s">
        <v>127</v>
      </c>
      <c r="X46" s="176" t="s">
        <v>127</v>
      </c>
      <c r="Y46" s="176" t="s">
        <v>127</v>
      </c>
      <c r="Z46" s="176" t="s">
        <v>127</v>
      </c>
      <c r="AA46" s="176" t="s">
        <v>127</v>
      </c>
      <c r="AB46" s="176" t="s">
        <v>127</v>
      </c>
      <c r="AC46" s="176" t="s">
        <v>127</v>
      </c>
      <c r="AD46" s="176" t="s">
        <v>127</v>
      </c>
      <c r="AE46" s="176" t="s">
        <v>127</v>
      </c>
      <c r="AF46" s="176" t="s">
        <v>127</v>
      </c>
      <c r="AG46" s="176" t="s">
        <v>127</v>
      </c>
      <c r="AH46" s="176" t="s">
        <v>127</v>
      </c>
      <c r="AI46" s="176" t="s">
        <v>127</v>
      </c>
      <c r="AJ46" s="176" t="s">
        <v>127</v>
      </c>
      <c r="AK46" s="176" t="s">
        <v>127</v>
      </c>
      <c r="AL46" s="176" t="s">
        <v>127</v>
      </c>
      <c r="AM46" s="176" t="s">
        <v>127</v>
      </c>
      <c r="AN46" s="176" t="s">
        <v>127</v>
      </c>
      <c r="AO46" s="176" t="s">
        <v>127</v>
      </c>
      <c r="AP46" s="176" t="s">
        <v>127</v>
      </c>
      <c r="AQ46" s="176" t="s">
        <v>127</v>
      </c>
      <c r="AR46" s="176" t="s">
        <v>127</v>
      </c>
      <c r="AS46" s="176" t="s">
        <v>127</v>
      </c>
    </row>
    <row r="47" spans="1:45" s="177" customFormat="1" x14ac:dyDescent="0.25">
      <c r="A47" s="52" t="s">
        <v>170</v>
      </c>
      <c r="B47" s="66" t="s">
        <v>7</v>
      </c>
      <c r="C47" s="66" t="s">
        <v>37</v>
      </c>
      <c r="D47" s="176" t="s">
        <v>127</v>
      </c>
      <c r="E47" s="176" t="s">
        <v>127</v>
      </c>
      <c r="F47" s="176" t="s">
        <v>127</v>
      </c>
      <c r="G47" s="176" t="s">
        <v>127</v>
      </c>
      <c r="H47" s="176" t="s">
        <v>127</v>
      </c>
      <c r="I47" s="176" t="s">
        <v>127</v>
      </c>
      <c r="J47" s="176">
        <v>0.52500000000000002</v>
      </c>
      <c r="K47" s="176" t="s">
        <v>127</v>
      </c>
      <c r="L47" s="176" t="s">
        <v>127</v>
      </c>
      <c r="M47" s="176" t="s">
        <v>127</v>
      </c>
      <c r="N47" s="176" t="s">
        <v>127</v>
      </c>
      <c r="O47" s="176" t="s">
        <v>127</v>
      </c>
      <c r="P47" s="176" t="s">
        <v>127</v>
      </c>
      <c r="Q47" s="176" t="s">
        <v>127</v>
      </c>
      <c r="R47" s="176" t="s">
        <v>127</v>
      </c>
      <c r="S47" s="176" t="s">
        <v>127</v>
      </c>
      <c r="T47" s="176" t="s">
        <v>127</v>
      </c>
      <c r="U47" s="176" t="s">
        <v>127</v>
      </c>
      <c r="V47" s="176" t="s">
        <v>127</v>
      </c>
      <c r="W47" s="176" t="s">
        <v>127</v>
      </c>
      <c r="X47" s="176" t="s">
        <v>127</v>
      </c>
      <c r="Y47" s="176" t="s">
        <v>127</v>
      </c>
      <c r="Z47" s="176" t="s">
        <v>127</v>
      </c>
      <c r="AA47" s="176" t="s">
        <v>127</v>
      </c>
      <c r="AB47" s="176" t="s">
        <v>127</v>
      </c>
      <c r="AC47" s="176" t="s">
        <v>127</v>
      </c>
      <c r="AD47" s="176" t="s">
        <v>127</v>
      </c>
      <c r="AE47" s="176" t="s">
        <v>127</v>
      </c>
      <c r="AF47" s="176" t="s">
        <v>127</v>
      </c>
      <c r="AG47" s="176" t="s">
        <v>127</v>
      </c>
      <c r="AH47" s="176" t="s">
        <v>127</v>
      </c>
      <c r="AI47" s="176" t="s">
        <v>127</v>
      </c>
      <c r="AJ47" s="176" t="s">
        <v>127</v>
      </c>
      <c r="AK47" s="176" t="s">
        <v>127</v>
      </c>
      <c r="AL47" s="176" t="s">
        <v>127</v>
      </c>
      <c r="AM47" s="176" t="s">
        <v>127</v>
      </c>
      <c r="AN47" s="176" t="s">
        <v>127</v>
      </c>
      <c r="AO47" s="176" t="s">
        <v>127</v>
      </c>
      <c r="AP47" s="176" t="s">
        <v>127</v>
      </c>
      <c r="AQ47" s="176" t="s">
        <v>127</v>
      </c>
      <c r="AR47" s="176" t="s">
        <v>127</v>
      </c>
      <c r="AS47" s="176" t="s">
        <v>127</v>
      </c>
    </row>
    <row r="48" spans="1:45" s="177" customFormat="1" x14ac:dyDescent="0.25">
      <c r="A48" s="52" t="s">
        <v>170</v>
      </c>
      <c r="B48" s="66" t="s">
        <v>8</v>
      </c>
      <c r="C48" s="66" t="s">
        <v>38</v>
      </c>
      <c r="D48" s="176" t="s">
        <v>127</v>
      </c>
      <c r="E48" s="176" t="s">
        <v>127</v>
      </c>
      <c r="F48" s="176" t="s">
        <v>127</v>
      </c>
      <c r="G48" s="176" t="s">
        <v>127</v>
      </c>
      <c r="H48" s="176" t="s">
        <v>127</v>
      </c>
      <c r="I48" s="176" t="s">
        <v>127</v>
      </c>
      <c r="J48" s="176">
        <v>1.4350000000000001</v>
      </c>
      <c r="K48" s="176" t="s">
        <v>127</v>
      </c>
      <c r="L48" s="176" t="s">
        <v>127</v>
      </c>
      <c r="M48" s="176" t="s">
        <v>127</v>
      </c>
      <c r="N48" s="176" t="s">
        <v>127</v>
      </c>
      <c r="O48" s="176" t="s">
        <v>127</v>
      </c>
      <c r="P48" s="176" t="s">
        <v>127</v>
      </c>
      <c r="Q48" s="176" t="s">
        <v>127</v>
      </c>
      <c r="R48" s="176" t="s">
        <v>127</v>
      </c>
      <c r="S48" s="176" t="s">
        <v>127</v>
      </c>
      <c r="T48" s="176" t="s">
        <v>127</v>
      </c>
      <c r="U48" s="176" t="s">
        <v>127</v>
      </c>
      <c r="V48" s="176" t="s">
        <v>127</v>
      </c>
      <c r="W48" s="176" t="s">
        <v>127</v>
      </c>
      <c r="X48" s="176" t="s">
        <v>127</v>
      </c>
      <c r="Y48" s="176" t="s">
        <v>127</v>
      </c>
      <c r="Z48" s="176" t="s">
        <v>127</v>
      </c>
      <c r="AA48" s="176" t="s">
        <v>127</v>
      </c>
      <c r="AB48" s="176" t="s">
        <v>127</v>
      </c>
      <c r="AC48" s="176" t="s">
        <v>127</v>
      </c>
      <c r="AD48" s="176" t="s">
        <v>127</v>
      </c>
      <c r="AE48" s="176" t="s">
        <v>127</v>
      </c>
      <c r="AF48" s="176" t="s">
        <v>127</v>
      </c>
      <c r="AG48" s="176" t="s">
        <v>127</v>
      </c>
      <c r="AH48" s="176" t="s">
        <v>127</v>
      </c>
      <c r="AI48" s="176" t="s">
        <v>127</v>
      </c>
      <c r="AJ48" s="176" t="s">
        <v>127</v>
      </c>
      <c r="AK48" s="176" t="s">
        <v>127</v>
      </c>
      <c r="AL48" s="176" t="s">
        <v>127</v>
      </c>
      <c r="AM48" s="176" t="s">
        <v>127</v>
      </c>
      <c r="AN48" s="176" t="s">
        <v>127</v>
      </c>
      <c r="AO48" s="176" t="s">
        <v>127</v>
      </c>
      <c r="AP48" s="176" t="s">
        <v>127</v>
      </c>
      <c r="AQ48" s="176" t="s">
        <v>127</v>
      </c>
      <c r="AR48" s="176" t="s">
        <v>127</v>
      </c>
      <c r="AS48" s="176" t="s">
        <v>127</v>
      </c>
    </row>
    <row r="49" spans="1:45" s="177" customFormat="1" x14ac:dyDescent="0.25">
      <c r="A49" s="52" t="s">
        <v>170</v>
      </c>
      <c r="B49" s="66" t="s">
        <v>9</v>
      </c>
      <c r="C49" s="66" t="s">
        <v>39</v>
      </c>
      <c r="D49" s="176" t="s">
        <v>127</v>
      </c>
      <c r="E49" s="176" t="s">
        <v>127</v>
      </c>
      <c r="F49" s="176" t="s">
        <v>127</v>
      </c>
      <c r="G49" s="176" t="s">
        <v>127</v>
      </c>
      <c r="H49" s="176" t="s">
        <v>127</v>
      </c>
      <c r="I49" s="176" t="s">
        <v>127</v>
      </c>
      <c r="J49" s="176">
        <v>0.59499999999999997</v>
      </c>
      <c r="K49" s="176" t="s">
        <v>127</v>
      </c>
      <c r="L49" s="176" t="s">
        <v>127</v>
      </c>
      <c r="M49" s="176" t="s">
        <v>127</v>
      </c>
      <c r="N49" s="176" t="s">
        <v>127</v>
      </c>
      <c r="O49" s="176" t="s">
        <v>127</v>
      </c>
      <c r="P49" s="176" t="s">
        <v>127</v>
      </c>
      <c r="Q49" s="176" t="s">
        <v>127</v>
      </c>
      <c r="R49" s="176" t="s">
        <v>127</v>
      </c>
      <c r="S49" s="176" t="s">
        <v>127</v>
      </c>
      <c r="T49" s="176" t="s">
        <v>127</v>
      </c>
      <c r="U49" s="176" t="s">
        <v>127</v>
      </c>
      <c r="V49" s="176" t="s">
        <v>127</v>
      </c>
      <c r="W49" s="176" t="s">
        <v>127</v>
      </c>
      <c r="X49" s="176" t="s">
        <v>127</v>
      </c>
      <c r="Y49" s="176" t="s">
        <v>127</v>
      </c>
      <c r="Z49" s="176" t="s">
        <v>127</v>
      </c>
      <c r="AA49" s="176" t="s">
        <v>127</v>
      </c>
      <c r="AB49" s="176" t="s">
        <v>127</v>
      </c>
      <c r="AC49" s="176" t="s">
        <v>127</v>
      </c>
      <c r="AD49" s="176" t="s">
        <v>127</v>
      </c>
      <c r="AE49" s="176" t="s">
        <v>127</v>
      </c>
      <c r="AF49" s="176" t="s">
        <v>127</v>
      </c>
      <c r="AG49" s="176" t="s">
        <v>127</v>
      </c>
      <c r="AH49" s="176" t="s">
        <v>127</v>
      </c>
      <c r="AI49" s="176" t="s">
        <v>127</v>
      </c>
      <c r="AJ49" s="176" t="s">
        <v>127</v>
      </c>
      <c r="AK49" s="176" t="s">
        <v>127</v>
      </c>
      <c r="AL49" s="176" t="s">
        <v>127</v>
      </c>
      <c r="AM49" s="176" t="s">
        <v>127</v>
      </c>
      <c r="AN49" s="176" t="s">
        <v>127</v>
      </c>
      <c r="AO49" s="176" t="s">
        <v>127</v>
      </c>
      <c r="AP49" s="176" t="s">
        <v>127</v>
      </c>
      <c r="AQ49" s="176" t="s">
        <v>127</v>
      </c>
      <c r="AR49" s="176" t="s">
        <v>127</v>
      </c>
      <c r="AS49" s="176" t="s">
        <v>127</v>
      </c>
    </row>
    <row r="50" spans="1:45" s="182" customFormat="1" ht="31.5" x14ac:dyDescent="0.2">
      <c r="A50" s="46" t="s">
        <v>172</v>
      </c>
      <c r="B50" s="47" t="s">
        <v>173</v>
      </c>
      <c r="C50" s="174" t="s">
        <v>127</v>
      </c>
      <c r="D50" s="174" t="s">
        <v>127</v>
      </c>
      <c r="E50" s="174" t="s">
        <v>127</v>
      </c>
      <c r="F50" s="174" t="s">
        <v>127</v>
      </c>
      <c r="G50" s="174" t="s">
        <v>127</v>
      </c>
      <c r="H50" s="174" t="s">
        <v>127</v>
      </c>
      <c r="I50" s="174" t="s">
        <v>127</v>
      </c>
      <c r="J50" s="174" t="s">
        <v>127</v>
      </c>
      <c r="K50" s="174" t="s">
        <v>127</v>
      </c>
      <c r="L50" s="174" t="s">
        <v>127</v>
      </c>
      <c r="M50" s="174" t="s">
        <v>127</v>
      </c>
      <c r="N50" s="174" t="s">
        <v>127</v>
      </c>
      <c r="O50" s="174" t="s">
        <v>127</v>
      </c>
      <c r="P50" s="174" t="s">
        <v>127</v>
      </c>
      <c r="Q50" s="174" t="s">
        <v>127</v>
      </c>
      <c r="R50" s="174" t="s">
        <v>127</v>
      </c>
      <c r="S50" s="174" t="s">
        <v>127</v>
      </c>
      <c r="T50" s="174" t="s">
        <v>127</v>
      </c>
      <c r="U50" s="174" t="s">
        <v>127</v>
      </c>
      <c r="V50" s="174" t="s">
        <v>127</v>
      </c>
      <c r="W50" s="174" t="s">
        <v>127</v>
      </c>
      <c r="X50" s="174" t="s">
        <v>127</v>
      </c>
      <c r="Y50" s="174" t="s">
        <v>127</v>
      </c>
      <c r="Z50" s="174" t="s">
        <v>127</v>
      </c>
      <c r="AA50" s="174" t="s">
        <v>127</v>
      </c>
      <c r="AB50" s="174" t="s">
        <v>127</v>
      </c>
      <c r="AC50" s="174" t="s">
        <v>127</v>
      </c>
      <c r="AD50" s="174" t="s">
        <v>127</v>
      </c>
      <c r="AE50" s="174" t="s">
        <v>127</v>
      </c>
      <c r="AF50" s="174" t="s">
        <v>127</v>
      </c>
      <c r="AG50" s="174" t="s">
        <v>127</v>
      </c>
      <c r="AH50" s="174" t="s">
        <v>127</v>
      </c>
      <c r="AI50" s="174" t="s">
        <v>127</v>
      </c>
      <c r="AJ50" s="174" t="s">
        <v>127</v>
      </c>
      <c r="AK50" s="174" t="s">
        <v>127</v>
      </c>
      <c r="AL50" s="174" t="s">
        <v>127</v>
      </c>
      <c r="AM50" s="174" t="s">
        <v>127</v>
      </c>
      <c r="AN50" s="174" t="s">
        <v>127</v>
      </c>
      <c r="AO50" s="174" t="s">
        <v>127</v>
      </c>
      <c r="AP50" s="174" t="s">
        <v>127</v>
      </c>
      <c r="AQ50" s="174" t="s">
        <v>127</v>
      </c>
      <c r="AR50" s="174" t="s">
        <v>127</v>
      </c>
      <c r="AS50" s="174" t="s">
        <v>127</v>
      </c>
    </row>
    <row r="51" spans="1:45" s="183" customFormat="1" ht="31.5" x14ac:dyDescent="0.2">
      <c r="A51" s="40" t="s">
        <v>174</v>
      </c>
      <c r="B51" s="179" t="s">
        <v>175</v>
      </c>
      <c r="C51" s="180" t="s">
        <v>127</v>
      </c>
      <c r="D51" s="180" t="s">
        <v>127</v>
      </c>
      <c r="E51" s="180" t="s">
        <v>127</v>
      </c>
      <c r="F51" s="180" t="s">
        <v>127</v>
      </c>
      <c r="G51" s="180" t="s">
        <v>127</v>
      </c>
      <c r="H51" s="180" t="s">
        <v>127</v>
      </c>
      <c r="I51" s="180" t="s">
        <v>127</v>
      </c>
      <c r="J51" s="180" t="s">
        <v>127</v>
      </c>
      <c r="K51" s="180" t="s">
        <v>127</v>
      </c>
      <c r="L51" s="180" t="s">
        <v>127</v>
      </c>
      <c r="M51" s="180" t="s">
        <v>127</v>
      </c>
      <c r="N51" s="180" t="s">
        <v>127</v>
      </c>
      <c r="O51" s="180" t="s">
        <v>127</v>
      </c>
      <c r="P51" s="180" t="s">
        <v>127</v>
      </c>
      <c r="Q51" s="180" t="s">
        <v>127</v>
      </c>
      <c r="R51" s="180" t="s">
        <v>127</v>
      </c>
      <c r="S51" s="180" t="s">
        <v>127</v>
      </c>
      <c r="T51" s="180" t="s">
        <v>127</v>
      </c>
      <c r="U51" s="180" t="s">
        <v>127</v>
      </c>
      <c r="V51" s="180" t="s">
        <v>127</v>
      </c>
      <c r="W51" s="180" t="s">
        <v>127</v>
      </c>
      <c r="X51" s="180" t="s">
        <v>127</v>
      </c>
      <c r="Y51" s="180" t="s">
        <v>127</v>
      </c>
      <c r="Z51" s="180" t="s">
        <v>127</v>
      </c>
      <c r="AA51" s="180" t="s">
        <v>127</v>
      </c>
      <c r="AB51" s="180" t="s">
        <v>127</v>
      </c>
      <c r="AC51" s="180" t="s">
        <v>127</v>
      </c>
      <c r="AD51" s="180" t="s">
        <v>127</v>
      </c>
      <c r="AE51" s="180" t="s">
        <v>127</v>
      </c>
      <c r="AF51" s="180" t="s">
        <v>127</v>
      </c>
      <c r="AG51" s="180" t="s">
        <v>127</v>
      </c>
      <c r="AH51" s="180" t="s">
        <v>127</v>
      </c>
      <c r="AI51" s="180" t="s">
        <v>127</v>
      </c>
      <c r="AJ51" s="180" t="s">
        <v>127</v>
      </c>
      <c r="AK51" s="180" t="s">
        <v>127</v>
      </c>
      <c r="AL51" s="180" t="s">
        <v>127</v>
      </c>
      <c r="AM51" s="180" t="s">
        <v>127</v>
      </c>
      <c r="AN51" s="180" t="s">
        <v>127</v>
      </c>
      <c r="AO51" s="180" t="s">
        <v>127</v>
      </c>
      <c r="AP51" s="180" t="s">
        <v>127</v>
      </c>
      <c r="AQ51" s="180" t="s">
        <v>127</v>
      </c>
      <c r="AR51" s="180" t="s">
        <v>127</v>
      </c>
      <c r="AS51" s="180" t="s">
        <v>127</v>
      </c>
    </row>
    <row r="52" spans="1:45" s="182" customFormat="1" ht="31.5" x14ac:dyDescent="0.2">
      <c r="A52" s="46" t="s">
        <v>176</v>
      </c>
      <c r="B52" s="173" t="s">
        <v>177</v>
      </c>
      <c r="C52" s="174" t="s">
        <v>127</v>
      </c>
      <c r="D52" s="174" t="s">
        <v>127</v>
      </c>
      <c r="E52" s="174" t="s">
        <v>127</v>
      </c>
      <c r="F52" s="174" t="s">
        <v>127</v>
      </c>
      <c r="G52" s="174" t="s">
        <v>127</v>
      </c>
      <c r="H52" s="174" t="s">
        <v>127</v>
      </c>
      <c r="I52" s="174" t="s">
        <v>127</v>
      </c>
      <c r="J52" s="174" t="s">
        <v>127</v>
      </c>
      <c r="K52" s="174" t="s">
        <v>127</v>
      </c>
      <c r="L52" s="174" t="s">
        <v>127</v>
      </c>
      <c r="M52" s="174" t="s">
        <v>127</v>
      </c>
      <c r="N52" s="174" t="s">
        <v>127</v>
      </c>
      <c r="O52" s="174" t="s">
        <v>127</v>
      </c>
      <c r="P52" s="174" t="s">
        <v>127</v>
      </c>
      <c r="Q52" s="174" t="s">
        <v>127</v>
      </c>
      <c r="R52" s="174" t="s">
        <v>127</v>
      </c>
      <c r="S52" s="174" t="s">
        <v>127</v>
      </c>
      <c r="T52" s="174" t="s">
        <v>127</v>
      </c>
      <c r="U52" s="174" t="s">
        <v>127</v>
      </c>
      <c r="V52" s="174" t="s">
        <v>127</v>
      </c>
      <c r="W52" s="174" t="s">
        <v>127</v>
      </c>
      <c r="X52" s="174" t="s">
        <v>127</v>
      </c>
      <c r="Y52" s="174" t="s">
        <v>127</v>
      </c>
      <c r="Z52" s="174" t="s">
        <v>127</v>
      </c>
      <c r="AA52" s="174" t="s">
        <v>127</v>
      </c>
      <c r="AB52" s="174" t="s">
        <v>127</v>
      </c>
      <c r="AC52" s="174" t="s">
        <v>127</v>
      </c>
      <c r="AD52" s="174" t="s">
        <v>127</v>
      </c>
      <c r="AE52" s="174" t="s">
        <v>127</v>
      </c>
      <c r="AF52" s="174" t="s">
        <v>127</v>
      </c>
      <c r="AG52" s="174" t="s">
        <v>127</v>
      </c>
      <c r="AH52" s="174" t="s">
        <v>127</v>
      </c>
      <c r="AI52" s="174" t="s">
        <v>127</v>
      </c>
      <c r="AJ52" s="174" t="s">
        <v>127</v>
      </c>
      <c r="AK52" s="174" t="s">
        <v>127</v>
      </c>
      <c r="AL52" s="174" t="s">
        <v>127</v>
      </c>
      <c r="AM52" s="174" t="s">
        <v>127</v>
      </c>
      <c r="AN52" s="174" t="s">
        <v>127</v>
      </c>
      <c r="AO52" s="174" t="s">
        <v>127</v>
      </c>
      <c r="AP52" s="174" t="s">
        <v>127</v>
      </c>
      <c r="AQ52" s="174" t="s">
        <v>127</v>
      </c>
      <c r="AR52" s="174" t="s">
        <v>127</v>
      </c>
      <c r="AS52" s="174" t="s">
        <v>127</v>
      </c>
    </row>
    <row r="53" spans="1:45" s="177" customFormat="1" x14ac:dyDescent="0.2">
      <c r="A53" s="52" t="s">
        <v>176</v>
      </c>
      <c r="B53" s="188" t="s">
        <v>1455</v>
      </c>
      <c r="C53" s="53" t="s">
        <v>40</v>
      </c>
      <c r="D53" s="176" t="s">
        <v>127</v>
      </c>
      <c r="E53" s="176" t="s">
        <v>127</v>
      </c>
      <c r="F53" s="176" t="s">
        <v>127</v>
      </c>
      <c r="G53" s="176" t="s">
        <v>127</v>
      </c>
      <c r="H53" s="176" t="s">
        <v>127</v>
      </c>
      <c r="I53" s="176" t="s">
        <v>127</v>
      </c>
      <c r="J53" s="176" t="s">
        <v>127</v>
      </c>
      <c r="K53" s="176" t="s">
        <v>127</v>
      </c>
      <c r="L53" s="176" t="s">
        <v>127</v>
      </c>
      <c r="M53" s="176" t="s">
        <v>127</v>
      </c>
      <c r="N53" s="176" t="s">
        <v>127</v>
      </c>
      <c r="O53" s="176" t="s">
        <v>127</v>
      </c>
      <c r="P53" s="176" t="s">
        <v>127</v>
      </c>
      <c r="Q53" s="176" t="s">
        <v>127</v>
      </c>
      <c r="R53" s="176" t="s">
        <v>127</v>
      </c>
      <c r="S53" s="176" t="s">
        <v>127</v>
      </c>
      <c r="T53" s="176" t="s">
        <v>127</v>
      </c>
      <c r="U53" s="176" t="s">
        <v>127</v>
      </c>
      <c r="V53" s="176" t="s">
        <v>127</v>
      </c>
      <c r="W53" s="176" t="s">
        <v>127</v>
      </c>
      <c r="X53" s="176" t="s">
        <v>127</v>
      </c>
      <c r="Y53" s="176" t="s">
        <v>127</v>
      </c>
      <c r="Z53" s="176" t="s">
        <v>127</v>
      </c>
      <c r="AA53" s="176" t="s">
        <v>127</v>
      </c>
      <c r="AB53" s="176" t="s">
        <v>127</v>
      </c>
      <c r="AC53" s="176" t="s">
        <v>127</v>
      </c>
      <c r="AD53" s="176" t="s">
        <v>127</v>
      </c>
      <c r="AE53" s="176" t="s">
        <v>127</v>
      </c>
      <c r="AF53" s="176" t="s">
        <v>127</v>
      </c>
      <c r="AG53" s="176" t="s">
        <v>127</v>
      </c>
      <c r="AH53" s="176" t="s">
        <v>127</v>
      </c>
      <c r="AI53" s="176" t="s">
        <v>127</v>
      </c>
      <c r="AJ53" s="176" t="s">
        <v>127</v>
      </c>
      <c r="AK53" s="176" t="s">
        <v>127</v>
      </c>
      <c r="AL53" s="176" t="s">
        <v>127</v>
      </c>
      <c r="AM53" s="176" t="s">
        <v>127</v>
      </c>
      <c r="AN53" s="176" t="s">
        <v>127</v>
      </c>
      <c r="AO53" s="176" t="s">
        <v>127</v>
      </c>
      <c r="AP53" s="176" t="s">
        <v>127</v>
      </c>
      <c r="AQ53" s="176" t="s">
        <v>127</v>
      </c>
      <c r="AR53" s="176" t="s">
        <v>127</v>
      </c>
      <c r="AS53" s="176" t="s">
        <v>127</v>
      </c>
    </row>
    <row r="54" spans="1:45" s="161" customFormat="1" ht="31.5" x14ac:dyDescent="0.2">
      <c r="A54" s="24" t="s">
        <v>178</v>
      </c>
      <c r="B54" s="34" t="s">
        <v>179</v>
      </c>
      <c r="C54" s="156" t="s">
        <v>127</v>
      </c>
      <c r="D54" s="156" t="s">
        <v>127</v>
      </c>
      <c r="E54" s="156" t="s">
        <v>127</v>
      </c>
      <c r="F54" s="156" t="s">
        <v>127</v>
      </c>
      <c r="G54" s="156" t="s">
        <v>127</v>
      </c>
      <c r="H54" s="156" t="s">
        <v>127</v>
      </c>
      <c r="I54" s="156" t="s">
        <v>127</v>
      </c>
      <c r="J54" s="156" t="s">
        <v>127</v>
      </c>
      <c r="K54" s="156" t="s">
        <v>127</v>
      </c>
      <c r="L54" s="156" t="s">
        <v>127</v>
      </c>
      <c r="M54" s="156" t="s">
        <v>127</v>
      </c>
      <c r="N54" s="156" t="s">
        <v>127</v>
      </c>
      <c r="O54" s="156" t="s">
        <v>127</v>
      </c>
      <c r="P54" s="156" t="s">
        <v>127</v>
      </c>
      <c r="Q54" s="156" t="s">
        <v>127</v>
      </c>
      <c r="R54" s="156" t="s">
        <v>127</v>
      </c>
      <c r="S54" s="156" t="s">
        <v>127</v>
      </c>
      <c r="T54" s="156" t="s">
        <v>127</v>
      </c>
      <c r="U54" s="156" t="s">
        <v>127</v>
      </c>
      <c r="V54" s="156" t="s">
        <v>127</v>
      </c>
      <c r="W54" s="156" t="s">
        <v>127</v>
      </c>
      <c r="X54" s="156" t="s">
        <v>127</v>
      </c>
      <c r="Y54" s="156" t="s">
        <v>127</v>
      </c>
      <c r="Z54" s="156" t="s">
        <v>127</v>
      </c>
      <c r="AA54" s="156" t="s">
        <v>127</v>
      </c>
      <c r="AB54" s="156" t="s">
        <v>127</v>
      </c>
      <c r="AC54" s="156" t="s">
        <v>127</v>
      </c>
      <c r="AD54" s="156" t="s">
        <v>127</v>
      </c>
      <c r="AE54" s="156" t="s">
        <v>127</v>
      </c>
      <c r="AF54" s="156" t="s">
        <v>127</v>
      </c>
      <c r="AG54" s="156" t="s">
        <v>127</v>
      </c>
      <c r="AH54" s="156" t="s">
        <v>127</v>
      </c>
      <c r="AI54" s="156" t="s">
        <v>127</v>
      </c>
      <c r="AJ54" s="156" t="s">
        <v>127</v>
      </c>
      <c r="AK54" s="156" t="s">
        <v>127</v>
      </c>
      <c r="AL54" s="156" t="s">
        <v>127</v>
      </c>
      <c r="AM54" s="156" t="s">
        <v>127</v>
      </c>
      <c r="AN54" s="156" t="s">
        <v>127</v>
      </c>
      <c r="AO54" s="156" t="s">
        <v>127</v>
      </c>
      <c r="AP54" s="156" t="s">
        <v>127</v>
      </c>
      <c r="AQ54" s="156" t="s">
        <v>127</v>
      </c>
      <c r="AR54" s="156" t="s">
        <v>127</v>
      </c>
      <c r="AS54" s="156" t="s">
        <v>127</v>
      </c>
    </row>
    <row r="55" spans="1:45" s="161" customFormat="1" ht="31.5" x14ac:dyDescent="0.2">
      <c r="A55" s="24" t="s">
        <v>180</v>
      </c>
      <c r="B55" s="34" t="s">
        <v>181</v>
      </c>
      <c r="C55" s="156" t="s">
        <v>127</v>
      </c>
      <c r="D55" s="156" t="s">
        <v>127</v>
      </c>
      <c r="E55" s="156" t="s">
        <v>127</v>
      </c>
      <c r="F55" s="156" t="s">
        <v>127</v>
      </c>
      <c r="G55" s="156" t="s">
        <v>127</v>
      </c>
      <c r="H55" s="156" t="s">
        <v>127</v>
      </c>
      <c r="I55" s="156" t="s">
        <v>127</v>
      </c>
      <c r="J55" s="156" t="s">
        <v>127</v>
      </c>
      <c r="K55" s="156" t="s">
        <v>127</v>
      </c>
      <c r="L55" s="156" t="s">
        <v>127</v>
      </c>
      <c r="M55" s="156" t="s">
        <v>127</v>
      </c>
      <c r="N55" s="156" t="s">
        <v>127</v>
      </c>
      <c r="O55" s="156" t="s">
        <v>127</v>
      </c>
      <c r="P55" s="156" t="s">
        <v>127</v>
      </c>
      <c r="Q55" s="156" t="s">
        <v>127</v>
      </c>
      <c r="R55" s="156" t="s">
        <v>127</v>
      </c>
      <c r="S55" s="156" t="s">
        <v>127</v>
      </c>
      <c r="T55" s="156" t="s">
        <v>127</v>
      </c>
      <c r="U55" s="156" t="s">
        <v>127</v>
      </c>
      <c r="V55" s="156" t="s">
        <v>127</v>
      </c>
      <c r="W55" s="156" t="s">
        <v>127</v>
      </c>
      <c r="X55" s="156" t="s">
        <v>127</v>
      </c>
      <c r="Y55" s="156" t="s">
        <v>127</v>
      </c>
      <c r="Z55" s="156" t="s">
        <v>127</v>
      </c>
      <c r="AA55" s="156" t="s">
        <v>127</v>
      </c>
      <c r="AB55" s="156" t="s">
        <v>127</v>
      </c>
      <c r="AC55" s="156" t="s">
        <v>127</v>
      </c>
      <c r="AD55" s="156" t="s">
        <v>127</v>
      </c>
      <c r="AE55" s="156" t="s">
        <v>127</v>
      </c>
      <c r="AF55" s="156" t="s">
        <v>127</v>
      </c>
      <c r="AG55" s="156" t="s">
        <v>127</v>
      </c>
      <c r="AH55" s="156" t="s">
        <v>127</v>
      </c>
      <c r="AI55" s="156" t="s">
        <v>127</v>
      </c>
      <c r="AJ55" s="156" t="s">
        <v>127</v>
      </c>
      <c r="AK55" s="156" t="s">
        <v>127</v>
      </c>
      <c r="AL55" s="156" t="s">
        <v>127</v>
      </c>
      <c r="AM55" s="156" t="s">
        <v>127</v>
      </c>
      <c r="AN55" s="156" t="s">
        <v>127</v>
      </c>
      <c r="AO55" s="156" t="s">
        <v>127</v>
      </c>
      <c r="AP55" s="156" t="s">
        <v>127</v>
      </c>
      <c r="AQ55" s="156" t="s">
        <v>127</v>
      </c>
      <c r="AR55" s="156" t="s">
        <v>127</v>
      </c>
      <c r="AS55" s="156" t="s">
        <v>127</v>
      </c>
    </row>
    <row r="56" spans="1:45" s="161" customFormat="1" ht="31.5" x14ac:dyDescent="0.2">
      <c r="A56" s="24" t="s">
        <v>182</v>
      </c>
      <c r="B56" s="34" t="s">
        <v>183</v>
      </c>
      <c r="C56" s="156" t="s">
        <v>127</v>
      </c>
      <c r="D56" s="156" t="s">
        <v>127</v>
      </c>
      <c r="E56" s="156" t="s">
        <v>127</v>
      </c>
      <c r="F56" s="156" t="s">
        <v>127</v>
      </c>
      <c r="G56" s="156" t="s">
        <v>127</v>
      </c>
      <c r="H56" s="156" t="s">
        <v>127</v>
      </c>
      <c r="I56" s="156" t="s">
        <v>127</v>
      </c>
      <c r="J56" s="156" t="s">
        <v>127</v>
      </c>
      <c r="K56" s="156" t="s">
        <v>127</v>
      </c>
      <c r="L56" s="156" t="s">
        <v>127</v>
      </c>
      <c r="M56" s="156" t="s">
        <v>127</v>
      </c>
      <c r="N56" s="156" t="s">
        <v>127</v>
      </c>
      <c r="O56" s="156" t="s">
        <v>127</v>
      </c>
      <c r="P56" s="156" t="s">
        <v>127</v>
      </c>
      <c r="Q56" s="156" t="s">
        <v>127</v>
      </c>
      <c r="R56" s="156" t="s">
        <v>127</v>
      </c>
      <c r="S56" s="156" t="s">
        <v>127</v>
      </c>
      <c r="T56" s="156" t="s">
        <v>127</v>
      </c>
      <c r="U56" s="156" t="s">
        <v>127</v>
      </c>
      <c r="V56" s="156" t="s">
        <v>127</v>
      </c>
      <c r="W56" s="156" t="s">
        <v>127</v>
      </c>
      <c r="X56" s="156" t="s">
        <v>127</v>
      </c>
      <c r="Y56" s="156" t="s">
        <v>127</v>
      </c>
      <c r="Z56" s="156" t="s">
        <v>127</v>
      </c>
      <c r="AA56" s="156" t="s">
        <v>127</v>
      </c>
      <c r="AB56" s="156" t="s">
        <v>127</v>
      </c>
      <c r="AC56" s="156" t="s">
        <v>127</v>
      </c>
      <c r="AD56" s="156" t="s">
        <v>127</v>
      </c>
      <c r="AE56" s="156" t="s">
        <v>127</v>
      </c>
      <c r="AF56" s="156" t="s">
        <v>127</v>
      </c>
      <c r="AG56" s="156" t="s">
        <v>127</v>
      </c>
      <c r="AH56" s="156" t="s">
        <v>127</v>
      </c>
      <c r="AI56" s="156" t="s">
        <v>127</v>
      </c>
      <c r="AJ56" s="156" t="s">
        <v>127</v>
      </c>
      <c r="AK56" s="156" t="s">
        <v>127</v>
      </c>
      <c r="AL56" s="156" t="s">
        <v>127</v>
      </c>
      <c r="AM56" s="156" t="s">
        <v>127</v>
      </c>
      <c r="AN56" s="156" t="s">
        <v>127</v>
      </c>
      <c r="AO56" s="156" t="s">
        <v>127</v>
      </c>
      <c r="AP56" s="156" t="s">
        <v>127</v>
      </c>
      <c r="AQ56" s="156" t="s">
        <v>127</v>
      </c>
      <c r="AR56" s="156" t="s">
        <v>127</v>
      </c>
      <c r="AS56" s="156" t="s">
        <v>127</v>
      </c>
    </row>
    <row r="57" spans="1:45" s="161" customFormat="1" ht="31.5" x14ac:dyDescent="0.2">
      <c r="A57" s="24" t="s">
        <v>184</v>
      </c>
      <c r="B57" s="34" t="s">
        <v>185</v>
      </c>
      <c r="C57" s="156" t="s">
        <v>127</v>
      </c>
      <c r="D57" s="156" t="s">
        <v>127</v>
      </c>
      <c r="E57" s="156" t="s">
        <v>127</v>
      </c>
      <c r="F57" s="156" t="s">
        <v>127</v>
      </c>
      <c r="G57" s="156" t="s">
        <v>127</v>
      </c>
      <c r="H57" s="156" t="s">
        <v>127</v>
      </c>
      <c r="I57" s="156" t="s">
        <v>127</v>
      </c>
      <c r="J57" s="156" t="s">
        <v>127</v>
      </c>
      <c r="K57" s="156" t="s">
        <v>127</v>
      </c>
      <c r="L57" s="156" t="s">
        <v>127</v>
      </c>
      <c r="M57" s="156" t="s">
        <v>127</v>
      </c>
      <c r="N57" s="156" t="s">
        <v>127</v>
      </c>
      <c r="O57" s="156" t="s">
        <v>127</v>
      </c>
      <c r="P57" s="156" t="s">
        <v>127</v>
      </c>
      <c r="Q57" s="156" t="s">
        <v>127</v>
      </c>
      <c r="R57" s="156" t="s">
        <v>127</v>
      </c>
      <c r="S57" s="156" t="s">
        <v>127</v>
      </c>
      <c r="T57" s="156" t="s">
        <v>127</v>
      </c>
      <c r="U57" s="156" t="s">
        <v>127</v>
      </c>
      <c r="V57" s="156" t="s">
        <v>127</v>
      </c>
      <c r="W57" s="156" t="s">
        <v>127</v>
      </c>
      <c r="X57" s="156" t="s">
        <v>127</v>
      </c>
      <c r="Y57" s="156" t="s">
        <v>127</v>
      </c>
      <c r="Z57" s="156" t="s">
        <v>127</v>
      </c>
      <c r="AA57" s="156" t="s">
        <v>127</v>
      </c>
      <c r="AB57" s="156" t="s">
        <v>127</v>
      </c>
      <c r="AC57" s="156" t="s">
        <v>127</v>
      </c>
      <c r="AD57" s="156" t="s">
        <v>127</v>
      </c>
      <c r="AE57" s="156" t="s">
        <v>127</v>
      </c>
      <c r="AF57" s="156" t="s">
        <v>127</v>
      </c>
      <c r="AG57" s="156" t="s">
        <v>127</v>
      </c>
      <c r="AH57" s="156" t="s">
        <v>127</v>
      </c>
      <c r="AI57" s="156" t="s">
        <v>127</v>
      </c>
      <c r="AJ57" s="156" t="s">
        <v>127</v>
      </c>
      <c r="AK57" s="156" t="s">
        <v>127</v>
      </c>
      <c r="AL57" s="156" t="s">
        <v>127</v>
      </c>
      <c r="AM57" s="156" t="s">
        <v>127</v>
      </c>
      <c r="AN57" s="156" t="s">
        <v>127</v>
      </c>
      <c r="AO57" s="156" t="s">
        <v>127</v>
      </c>
      <c r="AP57" s="156" t="s">
        <v>127</v>
      </c>
      <c r="AQ57" s="156" t="s">
        <v>127</v>
      </c>
      <c r="AR57" s="156" t="s">
        <v>127</v>
      </c>
      <c r="AS57" s="156" t="s">
        <v>127</v>
      </c>
    </row>
    <row r="58" spans="1:45" s="161" customFormat="1" ht="31.5" x14ac:dyDescent="0.2">
      <c r="A58" s="24" t="s">
        <v>186</v>
      </c>
      <c r="B58" s="34" t="s">
        <v>187</v>
      </c>
      <c r="C58" s="156" t="s">
        <v>127</v>
      </c>
      <c r="D58" s="156" t="s">
        <v>127</v>
      </c>
      <c r="E58" s="156" t="s">
        <v>127</v>
      </c>
      <c r="F58" s="156" t="s">
        <v>127</v>
      </c>
      <c r="G58" s="156" t="s">
        <v>127</v>
      </c>
      <c r="H58" s="156" t="s">
        <v>127</v>
      </c>
      <c r="I58" s="156" t="s">
        <v>127</v>
      </c>
      <c r="J58" s="156" t="s">
        <v>127</v>
      </c>
      <c r="K58" s="156" t="s">
        <v>127</v>
      </c>
      <c r="L58" s="156" t="s">
        <v>127</v>
      </c>
      <c r="M58" s="156" t="s">
        <v>127</v>
      </c>
      <c r="N58" s="156" t="s">
        <v>127</v>
      </c>
      <c r="O58" s="156" t="s">
        <v>127</v>
      </c>
      <c r="P58" s="156" t="s">
        <v>127</v>
      </c>
      <c r="Q58" s="156" t="s">
        <v>127</v>
      </c>
      <c r="R58" s="156" t="s">
        <v>127</v>
      </c>
      <c r="S58" s="156" t="s">
        <v>127</v>
      </c>
      <c r="T58" s="156" t="s">
        <v>127</v>
      </c>
      <c r="U58" s="156" t="s">
        <v>127</v>
      </c>
      <c r="V58" s="156" t="s">
        <v>127</v>
      </c>
      <c r="W58" s="156" t="s">
        <v>127</v>
      </c>
      <c r="X58" s="156" t="s">
        <v>127</v>
      </c>
      <c r="Y58" s="156" t="s">
        <v>127</v>
      </c>
      <c r="Z58" s="156" t="s">
        <v>127</v>
      </c>
      <c r="AA58" s="156" t="s">
        <v>127</v>
      </c>
      <c r="AB58" s="156" t="s">
        <v>127</v>
      </c>
      <c r="AC58" s="156" t="s">
        <v>127</v>
      </c>
      <c r="AD58" s="156" t="s">
        <v>127</v>
      </c>
      <c r="AE58" s="156" t="s">
        <v>127</v>
      </c>
      <c r="AF58" s="156" t="s">
        <v>127</v>
      </c>
      <c r="AG58" s="156" t="s">
        <v>127</v>
      </c>
      <c r="AH58" s="156" t="s">
        <v>127</v>
      </c>
      <c r="AI58" s="156" t="s">
        <v>127</v>
      </c>
      <c r="AJ58" s="156" t="s">
        <v>127</v>
      </c>
      <c r="AK58" s="156" t="s">
        <v>127</v>
      </c>
      <c r="AL58" s="156" t="s">
        <v>127</v>
      </c>
      <c r="AM58" s="156" t="s">
        <v>127</v>
      </c>
      <c r="AN58" s="156" t="s">
        <v>127</v>
      </c>
      <c r="AO58" s="156" t="s">
        <v>127</v>
      </c>
      <c r="AP58" s="156" t="s">
        <v>127</v>
      </c>
      <c r="AQ58" s="156" t="s">
        <v>127</v>
      </c>
      <c r="AR58" s="156" t="s">
        <v>127</v>
      </c>
      <c r="AS58" s="156" t="s">
        <v>127</v>
      </c>
    </row>
    <row r="59" spans="1:45" s="161" customFormat="1" ht="31.5" x14ac:dyDescent="0.2">
      <c r="A59" s="24" t="s">
        <v>188</v>
      </c>
      <c r="B59" s="34" t="s">
        <v>189</v>
      </c>
      <c r="C59" s="156" t="s">
        <v>127</v>
      </c>
      <c r="D59" s="156" t="s">
        <v>127</v>
      </c>
      <c r="E59" s="156" t="s">
        <v>127</v>
      </c>
      <c r="F59" s="156" t="s">
        <v>127</v>
      </c>
      <c r="G59" s="156" t="s">
        <v>127</v>
      </c>
      <c r="H59" s="156" t="s">
        <v>127</v>
      </c>
      <c r="I59" s="156" t="s">
        <v>127</v>
      </c>
      <c r="J59" s="156" t="s">
        <v>127</v>
      </c>
      <c r="K59" s="156" t="s">
        <v>127</v>
      </c>
      <c r="L59" s="156" t="s">
        <v>127</v>
      </c>
      <c r="M59" s="156" t="s">
        <v>127</v>
      </c>
      <c r="N59" s="156" t="s">
        <v>127</v>
      </c>
      <c r="O59" s="156" t="s">
        <v>127</v>
      </c>
      <c r="P59" s="156" t="s">
        <v>127</v>
      </c>
      <c r="Q59" s="156" t="s">
        <v>127</v>
      </c>
      <c r="R59" s="156" t="s">
        <v>127</v>
      </c>
      <c r="S59" s="156" t="s">
        <v>127</v>
      </c>
      <c r="T59" s="156" t="s">
        <v>127</v>
      </c>
      <c r="U59" s="156" t="s">
        <v>127</v>
      </c>
      <c r="V59" s="156" t="s">
        <v>127</v>
      </c>
      <c r="W59" s="156" t="s">
        <v>127</v>
      </c>
      <c r="X59" s="156" t="s">
        <v>127</v>
      </c>
      <c r="Y59" s="156" t="s">
        <v>127</v>
      </c>
      <c r="Z59" s="156" t="s">
        <v>127</v>
      </c>
      <c r="AA59" s="156" t="s">
        <v>127</v>
      </c>
      <c r="AB59" s="156" t="s">
        <v>127</v>
      </c>
      <c r="AC59" s="156" t="s">
        <v>127</v>
      </c>
      <c r="AD59" s="156" t="s">
        <v>127</v>
      </c>
      <c r="AE59" s="156" t="s">
        <v>127</v>
      </c>
      <c r="AF59" s="156" t="s">
        <v>127</v>
      </c>
      <c r="AG59" s="156" t="s">
        <v>127</v>
      </c>
      <c r="AH59" s="156" t="s">
        <v>127</v>
      </c>
      <c r="AI59" s="156" t="s">
        <v>127</v>
      </c>
      <c r="AJ59" s="156" t="s">
        <v>127</v>
      </c>
      <c r="AK59" s="156" t="s">
        <v>127</v>
      </c>
      <c r="AL59" s="156" t="s">
        <v>127</v>
      </c>
      <c r="AM59" s="156" t="s">
        <v>127</v>
      </c>
      <c r="AN59" s="156" t="s">
        <v>127</v>
      </c>
      <c r="AO59" s="156" t="s">
        <v>127</v>
      </c>
      <c r="AP59" s="156" t="s">
        <v>127</v>
      </c>
      <c r="AQ59" s="156" t="s">
        <v>127</v>
      </c>
      <c r="AR59" s="156" t="s">
        <v>127</v>
      </c>
      <c r="AS59" s="156" t="s">
        <v>127</v>
      </c>
    </row>
    <row r="60" spans="1:45" s="161" customFormat="1" ht="31.5" x14ac:dyDescent="0.2">
      <c r="A60" s="24" t="s">
        <v>190</v>
      </c>
      <c r="B60" s="34" t="s">
        <v>191</v>
      </c>
      <c r="C60" s="156" t="s">
        <v>127</v>
      </c>
      <c r="D60" s="156" t="s">
        <v>127</v>
      </c>
      <c r="E60" s="156" t="s">
        <v>127</v>
      </c>
      <c r="F60" s="156" t="s">
        <v>127</v>
      </c>
      <c r="G60" s="156" t="s">
        <v>127</v>
      </c>
      <c r="H60" s="156" t="s">
        <v>127</v>
      </c>
      <c r="I60" s="156" t="s">
        <v>127</v>
      </c>
      <c r="J60" s="156" t="s">
        <v>127</v>
      </c>
      <c r="K60" s="156" t="s">
        <v>127</v>
      </c>
      <c r="L60" s="156" t="s">
        <v>127</v>
      </c>
      <c r="M60" s="156" t="s">
        <v>127</v>
      </c>
      <c r="N60" s="156" t="s">
        <v>127</v>
      </c>
      <c r="O60" s="156" t="s">
        <v>127</v>
      </c>
      <c r="P60" s="156" t="s">
        <v>127</v>
      </c>
      <c r="Q60" s="156" t="s">
        <v>127</v>
      </c>
      <c r="R60" s="156" t="s">
        <v>127</v>
      </c>
      <c r="S60" s="156" t="s">
        <v>127</v>
      </c>
      <c r="T60" s="156" t="s">
        <v>127</v>
      </c>
      <c r="U60" s="156" t="s">
        <v>127</v>
      </c>
      <c r="V60" s="156" t="s">
        <v>127</v>
      </c>
      <c r="W60" s="156" t="s">
        <v>127</v>
      </c>
      <c r="X60" s="156" t="s">
        <v>127</v>
      </c>
      <c r="Y60" s="156" t="s">
        <v>127</v>
      </c>
      <c r="Z60" s="156" t="s">
        <v>127</v>
      </c>
      <c r="AA60" s="156" t="s">
        <v>127</v>
      </c>
      <c r="AB60" s="156" t="s">
        <v>127</v>
      </c>
      <c r="AC60" s="156" t="s">
        <v>127</v>
      </c>
      <c r="AD60" s="156" t="s">
        <v>127</v>
      </c>
      <c r="AE60" s="156" t="s">
        <v>127</v>
      </c>
      <c r="AF60" s="156" t="s">
        <v>127</v>
      </c>
      <c r="AG60" s="156" t="s">
        <v>127</v>
      </c>
      <c r="AH60" s="156" t="s">
        <v>127</v>
      </c>
      <c r="AI60" s="156" t="s">
        <v>127</v>
      </c>
      <c r="AJ60" s="156" t="s">
        <v>127</v>
      </c>
      <c r="AK60" s="156" t="s">
        <v>127</v>
      </c>
      <c r="AL60" s="156" t="s">
        <v>127</v>
      </c>
      <c r="AM60" s="156" t="s">
        <v>127</v>
      </c>
      <c r="AN60" s="156" t="s">
        <v>127</v>
      </c>
      <c r="AO60" s="156" t="s">
        <v>127</v>
      </c>
      <c r="AP60" s="156" t="s">
        <v>127</v>
      </c>
      <c r="AQ60" s="156" t="s">
        <v>127</v>
      </c>
      <c r="AR60" s="156" t="s">
        <v>127</v>
      </c>
      <c r="AS60" s="156" t="s">
        <v>127</v>
      </c>
    </row>
    <row r="61" spans="1:45" s="161" customFormat="1" ht="31.5" x14ac:dyDescent="0.2">
      <c r="A61" s="24" t="s">
        <v>192</v>
      </c>
      <c r="B61" s="34" t="s">
        <v>193</v>
      </c>
      <c r="C61" s="156" t="s">
        <v>127</v>
      </c>
      <c r="D61" s="156" t="s">
        <v>127</v>
      </c>
      <c r="E61" s="156" t="s">
        <v>127</v>
      </c>
      <c r="F61" s="156" t="s">
        <v>127</v>
      </c>
      <c r="G61" s="156" t="s">
        <v>127</v>
      </c>
      <c r="H61" s="156" t="s">
        <v>127</v>
      </c>
      <c r="I61" s="156" t="s">
        <v>127</v>
      </c>
      <c r="J61" s="156" t="s">
        <v>127</v>
      </c>
      <c r="K61" s="156" t="s">
        <v>127</v>
      </c>
      <c r="L61" s="156" t="s">
        <v>127</v>
      </c>
      <c r="M61" s="156" t="s">
        <v>127</v>
      </c>
      <c r="N61" s="156" t="s">
        <v>127</v>
      </c>
      <c r="O61" s="156" t="s">
        <v>127</v>
      </c>
      <c r="P61" s="156" t="s">
        <v>127</v>
      </c>
      <c r="Q61" s="156" t="s">
        <v>127</v>
      </c>
      <c r="R61" s="156" t="s">
        <v>127</v>
      </c>
      <c r="S61" s="156" t="s">
        <v>127</v>
      </c>
      <c r="T61" s="156" t="s">
        <v>127</v>
      </c>
      <c r="U61" s="156" t="s">
        <v>127</v>
      </c>
      <c r="V61" s="156" t="s">
        <v>127</v>
      </c>
      <c r="W61" s="156" t="s">
        <v>127</v>
      </c>
      <c r="X61" s="156" t="s">
        <v>127</v>
      </c>
      <c r="Y61" s="156" t="s">
        <v>127</v>
      </c>
      <c r="Z61" s="156" t="s">
        <v>127</v>
      </c>
      <c r="AA61" s="156" t="s">
        <v>127</v>
      </c>
      <c r="AB61" s="156" t="s">
        <v>127</v>
      </c>
      <c r="AC61" s="156" t="s">
        <v>127</v>
      </c>
      <c r="AD61" s="156" t="s">
        <v>127</v>
      </c>
      <c r="AE61" s="156" t="s">
        <v>127</v>
      </c>
      <c r="AF61" s="156" t="s">
        <v>127</v>
      </c>
      <c r="AG61" s="156" t="s">
        <v>127</v>
      </c>
      <c r="AH61" s="156" t="s">
        <v>127</v>
      </c>
      <c r="AI61" s="156" t="s">
        <v>127</v>
      </c>
      <c r="AJ61" s="156" t="s">
        <v>127</v>
      </c>
      <c r="AK61" s="156" t="s">
        <v>127</v>
      </c>
      <c r="AL61" s="156" t="s">
        <v>127</v>
      </c>
      <c r="AM61" s="156" t="s">
        <v>127</v>
      </c>
      <c r="AN61" s="156" t="s">
        <v>127</v>
      </c>
      <c r="AO61" s="156" t="s">
        <v>127</v>
      </c>
      <c r="AP61" s="156" t="s">
        <v>127</v>
      </c>
      <c r="AQ61" s="156" t="s">
        <v>127</v>
      </c>
      <c r="AR61" s="156" t="s">
        <v>127</v>
      </c>
      <c r="AS61" s="156" t="s">
        <v>127</v>
      </c>
    </row>
    <row r="62" spans="1:45" s="161" customFormat="1" x14ac:dyDescent="0.2">
      <c r="A62" s="24" t="s">
        <v>194</v>
      </c>
      <c r="B62" s="34" t="s">
        <v>195</v>
      </c>
      <c r="C62" s="156" t="s">
        <v>127</v>
      </c>
      <c r="D62" s="156" t="s">
        <v>127</v>
      </c>
      <c r="E62" s="156" t="s">
        <v>127</v>
      </c>
      <c r="F62" s="156" t="s">
        <v>127</v>
      </c>
      <c r="G62" s="156" t="s">
        <v>127</v>
      </c>
      <c r="H62" s="156" t="s">
        <v>127</v>
      </c>
      <c r="I62" s="156" t="s">
        <v>127</v>
      </c>
      <c r="J62" s="156" t="s">
        <v>127</v>
      </c>
      <c r="K62" s="156" t="s">
        <v>127</v>
      </c>
      <c r="L62" s="156" t="s">
        <v>127</v>
      </c>
      <c r="M62" s="156" t="s">
        <v>127</v>
      </c>
      <c r="N62" s="156" t="s">
        <v>127</v>
      </c>
      <c r="O62" s="156" t="s">
        <v>127</v>
      </c>
      <c r="P62" s="156" t="s">
        <v>127</v>
      </c>
      <c r="Q62" s="156" t="s">
        <v>127</v>
      </c>
      <c r="R62" s="156" t="s">
        <v>127</v>
      </c>
      <c r="S62" s="156" t="s">
        <v>127</v>
      </c>
      <c r="T62" s="156" t="s">
        <v>127</v>
      </c>
      <c r="U62" s="156" t="s">
        <v>127</v>
      </c>
      <c r="V62" s="156" t="s">
        <v>127</v>
      </c>
      <c r="W62" s="156" t="s">
        <v>127</v>
      </c>
      <c r="X62" s="156" t="s">
        <v>127</v>
      </c>
      <c r="Y62" s="156" t="s">
        <v>127</v>
      </c>
      <c r="Z62" s="156" t="s">
        <v>127</v>
      </c>
      <c r="AA62" s="156" t="s">
        <v>127</v>
      </c>
      <c r="AB62" s="156" t="s">
        <v>127</v>
      </c>
      <c r="AC62" s="156" t="s">
        <v>127</v>
      </c>
      <c r="AD62" s="156" t="s">
        <v>127</v>
      </c>
      <c r="AE62" s="156" t="s">
        <v>127</v>
      </c>
      <c r="AF62" s="156" t="s">
        <v>127</v>
      </c>
      <c r="AG62" s="156" t="s">
        <v>127</v>
      </c>
      <c r="AH62" s="156" t="s">
        <v>127</v>
      </c>
      <c r="AI62" s="156" t="s">
        <v>127</v>
      </c>
      <c r="AJ62" s="156" t="s">
        <v>127</v>
      </c>
      <c r="AK62" s="156" t="s">
        <v>127</v>
      </c>
      <c r="AL62" s="156" t="s">
        <v>127</v>
      </c>
      <c r="AM62" s="156" t="s">
        <v>127</v>
      </c>
      <c r="AN62" s="156" t="s">
        <v>127</v>
      </c>
      <c r="AO62" s="156" t="s">
        <v>127</v>
      </c>
      <c r="AP62" s="156" t="s">
        <v>127</v>
      </c>
      <c r="AQ62" s="156" t="s">
        <v>127</v>
      </c>
      <c r="AR62" s="156" t="s">
        <v>127</v>
      </c>
      <c r="AS62" s="156" t="s">
        <v>127</v>
      </c>
    </row>
    <row r="63" spans="1:45" s="161" customFormat="1" ht="31.5" x14ac:dyDescent="0.2">
      <c r="A63" s="24" t="s">
        <v>196</v>
      </c>
      <c r="B63" s="34" t="s">
        <v>197</v>
      </c>
      <c r="C63" s="156" t="s">
        <v>127</v>
      </c>
      <c r="D63" s="156" t="s">
        <v>127</v>
      </c>
      <c r="E63" s="156" t="s">
        <v>127</v>
      </c>
      <c r="F63" s="156" t="s">
        <v>127</v>
      </c>
      <c r="G63" s="156" t="s">
        <v>127</v>
      </c>
      <c r="H63" s="156" t="s">
        <v>127</v>
      </c>
      <c r="I63" s="156" t="s">
        <v>127</v>
      </c>
      <c r="J63" s="156" t="s">
        <v>127</v>
      </c>
      <c r="K63" s="156" t="s">
        <v>127</v>
      </c>
      <c r="L63" s="156" t="s">
        <v>127</v>
      </c>
      <c r="M63" s="156" t="s">
        <v>127</v>
      </c>
      <c r="N63" s="156" t="s">
        <v>127</v>
      </c>
      <c r="O63" s="156" t="s">
        <v>127</v>
      </c>
      <c r="P63" s="156" t="s">
        <v>127</v>
      </c>
      <c r="Q63" s="156" t="s">
        <v>127</v>
      </c>
      <c r="R63" s="156" t="s">
        <v>127</v>
      </c>
      <c r="S63" s="156" t="s">
        <v>127</v>
      </c>
      <c r="T63" s="156" t="s">
        <v>127</v>
      </c>
      <c r="U63" s="156" t="s">
        <v>127</v>
      </c>
      <c r="V63" s="156" t="s">
        <v>127</v>
      </c>
      <c r="W63" s="156" t="s">
        <v>127</v>
      </c>
      <c r="X63" s="156" t="s">
        <v>127</v>
      </c>
      <c r="Y63" s="156" t="s">
        <v>127</v>
      </c>
      <c r="Z63" s="156" t="s">
        <v>127</v>
      </c>
      <c r="AA63" s="156" t="s">
        <v>127</v>
      </c>
      <c r="AB63" s="156" t="s">
        <v>127</v>
      </c>
      <c r="AC63" s="156" t="s">
        <v>127</v>
      </c>
      <c r="AD63" s="156" t="s">
        <v>127</v>
      </c>
      <c r="AE63" s="156" t="s">
        <v>127</v>
      </c>
      <c r="AF63" s="156" t="s">
        <v>127</v>
      </c>
      <c r="AG63" s="156" t="s">
        <v>127</v>
      </c>
      <c r="AH63" s="156" t="s">
        <v>127</v>
      </c>
      <c r="AI63" s="156" t="s">
        <v>127</v>
      </c>
      <c r="AJ63" s="156" t="s">
        <v>127</v>
      </c>
      <c r="AK63" s="156" t="s">
        <v>127</v>
      </c>
      <c r="AL63" s="156" t="s">
        <v>127</v>
      </c>
      <c r="AM63" s="156" t="s">
        <v>127</v>
      </c>
      <c r="AN63" s="156" t="s">
        <v>127</v>
      </c>
      <c r="AO63" s="156" t="s">
        <v>127</v>
      </c>
      <c r="AP63" s="156" t="s">
        <v>127</v>
      </c>
      <c r="AQ63" s="156" t="s">
        <v>127</v>
      </c>
      <c r="AR63" s="156" t="s">
        <v>127</v>
      </c>
      <c r="AS63" s="156" t="s">
        <v>127</v>
      </c>
    </row>
    <row r="64" spans="1:45" s="161" customFormat="1" ht="47.25" x14ac:dyDescent="0.2">
      <c r="A64" s="24" t="s">
        <v>198</v>
      </c>
      <c r="B64" s="34" t="s">
        <v>199</v>
      </c>
      <c r="C64" s="156" t="s">
        <v>127</v>
      </c>
      <c r="D64" s="156" t="s">
        <v>127</v>
      </c>
      <c r="E64" s="156" t="s">
        <v>127</v>
      </c>
      <c r="F64" s="156" t="s">
        <v>127</v>
      </c>
      <c r="G64" s="156" t="s">
        <v>127</v>
      </c>
      <c r="H64" s="156" t="s">
        <v>127</v>
      </c>
      <c r="I64" s="156" t="s">
        <v>127</v>
      </c>
      <c r="J64" s="156" t="s">
        <v>127</v>
      </c>
      <c r="K64" s="156" t="s">
        <v>127</v>
      </c>
      <c r="L64" s="156" t="s">
        <v>127</v>
      </c>
      <c r="M64" s="156" t="s">
        <v>127</v>
      </c>
      <c r="N64" s="156" t="s">
        <v>127</v>
      </c>
      <c r="O64" s="156" t="s">
        <v>127</v>
      </c>
      <c r="P64" s="156" t="s">
        <v>127</v>
      </c>
      <c r="Q64" s="156" t="s">
        <v>127</v>
      </c>
      <c r="R64" s="156" t="s">
        <v>127</v>
      </c>
      <c r="S64" s="156" t="s">
        <v>127</v>
      </c>
      <c r="T64" s="156" t="s">
        <v>127</v>
      </c>
      <c r="U64" s="156" t="s">
        <v>127</v>
      </c>
      <c r="V64" s="156" t="s">
        <v>127</v>
      </c>
      <c r="W64" s="156" t="s">
        <v>127</v>
      </c>
      <c r="X64" s="156" t="s">
        <v>127</v>
      </c>
      <c r="Y64" s="156" t="s">
        <v>127</v>
      </c>
      <c r="Z64" s="156" t="s">
        <v>127</v>
      </c>
      <c r="AA64" s="156" t="s">
        <v>127</v>
      </c>
      <c r="AB64" s="156" t="s">
        <v>127</v>
      </c>
      <c r="AC64" s="156" t="s">
        <v>127</v>
      </c>
      <c r="AD64" s="156" t="s">
        <v>127</v>
      </c>
      <c r="AE64" s="156" t="s">
        <v>127</v>
      </c>
      <c r="AF64" s="156" t="s">
        <v>127</v>
      </c>
      <c r="AG64" s="156" t="s">
        <v>127</v>
      </c>
      <c r="AH64" s="156" t="s">
        <v>127</v>
      </c>
      <c r="AI64" s="156" t="s">
        <v>127</v>
      </c>
      <c r="AJ64" s="156" t="s">
        <v>127</v>
      </c>
      <c r="AK64" s="156" t="s">
        <v>127</v>
      </c>
      <c r="AL64" s="156" t="s">
        <v>127</v>
      </c>
      <c r="AM64" s="156" t="s">
        <v>127</v>
      </c>
      <c r="AN64" s="156" t="s">
        <v>127</v>
      </c>
      <c r="AO64" s="156" t="s">
        <v>127</v>
      </c>
      <c r="AP64" s="156" t="s">
        <v>127</v>
      </c>
      <c r="AQ64" s="156" t="s">
        <v>127</v>
      </c>
      <c r="AR64" s="156" t="s">
        <v>127</v>
      </c>
      <c r="AS64" s="156" t="s">
        <v>127</v>
      </c>
    </row>
    <row r="65" spans="1:45" s="161" customFormat="1" ht="31.5" x14ac:dyDescent="0.2">
      <c r="A65" s="24" t="s">
        <v>200</v>
      </c>
      <c r="B65" s="34" t="s">
        <v>201</v>
      </c>
      <c r="C65" s="156" t="s">
        <v>127</v>
      </c>
      <c r="D65" s="156" t="s">
        <v>127</v>
      </c>
      <c r="E65" s="156" t="s">
        <v>127</v>
      </c>
      <c r="F65" s="156" t="s">
        <v>127</v>
      </c>
      <c r="G65" s="156" t="s">
        <v>127</v>
      </c>
      <c r="H65" s="156" t="s">
        <v>127</v>
      </c>
      <c r="I65" s="156" t="s">
        <v>127</v>
      </c>
      <c r="J65" s="156" t="s">
        <v>127</v>
      </c>
      <c r="K65" s="156" t="s">
        <v>127</v>
      </c>
      <c r="L65" s="156" t="s">
        <v>127</v>
      </c>
      <c r="M65" s="156" t="s">
        <v>127</v>
      </c>
      <c r="N65" s="156" t="s">
        <v>127</v>
      </c>
      <c r="O65" s="156" t="s">
        <v>127</v>
      </c>
      <c r="P65" s="156" t="s">
        <v>127</v>
      </c>
      <c r="Q65" s="156" t="s">
        <v>127</v>
      </c>
      <c r="R65" s="156" t="s">
        <v>127</v>
      </c>
      <c r="S65" s="156" t="s">
        <v>127</v>
      </c>
      <c r="T65" s="156" t="s">
        <v>127</v>
      </c>
      <c r="U65" s="156" t="s">
        <v>127</v>
      </c>
      <c r="V65" s="156" t="s">
        <v>127</v>
      </c>
      <c r="W65" s="156" t="s">
        <v>127</v>
      </c>
      <c r="X65" s="156" t="s">
        <v>127</v>
      </c>
      <c r="Y65" s="156" t="s">
        <v>127</v>
      </c>
      <c r="Z65" s="156" t="s">
        <v>127</v>
      </c>
      <c r="AA65" s="156" t="s">
        <v>127</v>
      </c>
      <c r="AB65" s="156" t="s">
        <v>127</v>
      </c>
      <c r="AC65" s="156" t="s">
        <v>127</v>
      </c>
      <c r="AD65" s="156" t="s">
        <v>127</v>
      </c>
      <c r="AE65" s="156" t="s">
        <v>127</v>
      </c>
      <c r="AF65" s="156" t="s">
        <v>127</v>
      </c>
      <c r="AG65" s="156" t="s">
        <v>127</v>
      </c>
      <c r="AH65" s="156" t="s">
        <v>127</v>
      </c>
      <c r="AI65" s="156" t="s">
        <v>127</v>
      </c>
      <c r="AJ65" s="156" t="s">
        <v>127</v>
      </c>
      <c r="AK65" s="156" t="s">
        <v>127</v>
      </c>
      <c r="AL65" s="156" t="s">
        <v>127</v>
      </c>
      <c r="AM65" s="156" t="s">
        <v>127</v>
      </c>
      <c r="AN65" s="156" t="s">
        <v>127</v>
      </c>
      <c r="AO65" s="156" t="s">
        <v>127</v>
      </c>
      <c r="AP65" s="156" t="s">
        <v>127</v>
      </c>
      <c r="AQ65" s="156" t="s">
        <v>127</v>
      </c>
      <c r="AR65" s="156" t="s">
        <v>127</v>
      </c>
      <c r="AS65" s="156" t="s">
        <v>127</v>
      </c>
    </row>
    <row r="66" spans="1:45" s="161" customFormat="1" ht="31.5" x14ac:dyDescent="0.2">
      <c r="A66" s="24" t="s">
        <v>202</v>
      </c>
      <c r="B66" s="34" t="s">
        <v>203</v>
      </c>
      <c r="C66" s="156" t="s">
        <v>127</v>
      </c>
      <c r="D66" s="156" t="s">
        <v>127</v>
      </c>
      <c r="E66" s="156" t="s">
        <v>127</v>
      </c>
      <c r="F66" s="156" t="s">
        <v>127</v>
      </c>
      <c r="G66" s="156" t="s">
        <v>127</v>
      </c>
      <c r="H66" s="156" t="s">
        <v>127</v>
      </c>
      <c r="I66" s="156" t="s">
        <v>127</v>
      </c>
      <c r="J66" s="156" t="s">
        <v>127</v>
      </c>
      <c r="K66" s="156" t="s">
        <v>127</v>
      </c>
      <c r="L66" s="156" t="s">
        <v>127</v>
      </c>
      <c r="M66" s="156" t="s">
        <v>127</v>
      </c>
      <c r="N66" s="156" t="s">
        <v>127</v>
      </c>
      <c r="O66" s="156" t="s">
        <v>127</v>
      </c>
      <c r="P66" s="156" t="s">
        <v>127</v>
      </c>
      <c r="Q66" s="156" t="s">
        <v>127</v>
      </c>
      <c r="R66" s="156" t="s">
        <v>127</v>
      </c>
      <c r="S66" s="156" t="s">
        <v>127</v>
      </c>
      <c r="T66" s="156" t="s">
        <v>127</v>
      </c>
      <c r="U66" s="156" t="s">
        <v>127</v>
      </c>
      <c r="V66" s="156" t="s">
        <v>127</v>
      </c>
      <c r="W66" s="156" t="s">
        <v>127</v>
      </c>
      <c r="X66" s="156" t="s">
        <v>127</v>
      </c>
      <c r="Y66" s="156" t="s">
        <v>127</v>
      </c>
      <c r="Z66" s="156" t="s">
        <v>127</v>
      </c>
      <c r="AA66" s="156" t="s">
        <v>127</v>
      </c>
      <c r="AB66" s="156" t="s">
        <v>127</v>
      </c>
      <c r="AC66" s="156" t="s">
        <v>127</v>
      </c>
      <c r="AD66" s="156" t="s">
        <v>127</v>
      </c>
      <c r="AE66" s="156" t="s">
        <v>127</v>
      </c>
      <c r="AF66" s="156" t="s">
        <v>127</v>
      </c>
      <c r="AG66" s="156" t="s">
        <v>127</v>
      </c>
      <c r="AH66" s="156" t="s">
        <v>127</v>
      </c>
      <c r="AI66" s="156" t="s">
        <v>127</v>
      </c>
      <c r="AJ66" s="156" t="s">
        <v>127</v>
      </c>
      <c r="AK66" s="156" t="s">
        <v>127</v>
      </c>
      <c r="AL66" s="156" t="s">
        <v>127</v>
      </c>
      <c r="AM66" s="156" t="s">
        <v>127</v>
      </c>
      <c r="AN66" s="156" t="s">
        <v>127</v>
      </c>
      <c r="AO66" s="156" t="s">
        <v>127</v>
      </c>
      <c r="AP66" s="156" t="s">
        <v>127</v>
      </c>
      <c r="AQ66" s="156" t="s">
        <v>127</v>
      </c>
      <c r="AR66" s="156" t="s">
        <v>127</v>
      </c>
      <c r="AS66" s="156" t="s">
        <v>127</v>
      </c>
    </row>
    <row r="67" spans="1:45" s="161" customFormat="1" ht="31.5" x14ac:dyDescent="0.2">
      <c r="A67" s="24" t="s">
        <v>204</v>
      </c>
      <c r="B67" s="34" t="s">
        <v>205</v>
      </c>
      <c r="C67" s="156" t="s">
        <v>127</v>
      </c>
      <c r="D67" s="156" t="s">
        <v>127</v>
      </c>
      <c r="E67" s="156" t="s">
        <v>127</v>
      </c>
      <c r="F67" s="156" t="s">
        <v>127</v>
      </c>
      <c r="G67" s="156" t="s">
        <v>127</v>
      </c>
      <c r="H67" s="156" t="s">
        <v>127</v>
      </c>
      <c r="I67" s="156" t="s">
        <v>127</v>
      </c>
      <c r="J67" s="156" t="s">
        <v>127</v>
      </c>
      <c r="K67" s="156" t="s">
        <v>127</v>
      </c>
      <c r="L67" s="156" t="s">
        <v>127</v>
      </c>
      <c r="M67" s="156" t="s">
        <v>127</v>
      </c>
      <c r="N67" s="156" t="s">
        <v>127</v>
      </c>
      <c r="O67" s="156" t="s">
        <v>127</v>
      </c>
      <c r="P67" s="156" t="s">
        <v>127</v>
      </c>
      <c r="Q67" s="156" t="s">
        <v>127</v>
      </c>
      <c r="R67" s="156" t="s">
        <v>127</v>
      </c>
      <c r="S67" s="156" t="s">
        <v>127</v>
      </c>
      <c r="T67" s="156" t="s">
        <v>127</v>
      </c>
      <c r="U67" s="156" t="s">
        <v>127</v>
      </c>
      <c r="V67" s="156" t="s">
        <v>127</v>
      </c>
      <c r="W67" s="156" t="s">
        <v>127</v>
      </c>
      <c r="X67" s="156" t="s">
        <v>127</v>
      </c>
      <c r="Y67" s="156" t="s">
        <v>127</v>
      </c>
      <c r="Z67" s="156" t="s">
        <v>127</v>
      </c>
      <c r="AA67" s="156" t="s">
        <v>127</v>
      </c>
      <c r="AB67" s="156" t="s">
        <v>127</v>
      </c>
      <c r="AC67" s="156" t="s">
        <v>127</v>
      </c>
      <c r="AD67" s="156" t="s">
        <v>127</v>
      </c>
      <c r="AE67" s="156" t="s">
        <v>127</v>
      </c>
      <c r="AF67" s="156" t="s">
        <v>127</v>
      </c>
      <c r="AG67" s="156" t="s">
        <v>127</v>
      </c>
      <c r="AH67" s="156" t="s">
        <v>127</v>
      </c>
      <c r="AI67" s="156" t="s">
        <v>127</v>
      </c>
      <c r="AJ67" s="156" t="s">
        <v>127</v>
      </c>
      <c r="AK67" s="156" t="s">
        <v>127</v>
      </c>
      <c r="AL67" s="156" t="s">
        <v>127</v>
      </c>
      <c r="AM67" s="156" t="s">
        <v>127</v>
      </c>
      <c r="AN67" s="156" t="s">
        <v>127</v>
      </c>
      <c r="AO67" s="156" t="s">
        <v>127</v>
      </c>
      <c r="AP67" s="156" t="s">
        <v>127</v>
      </c>
      <c r="AQ67" s="156" t="s">
        <v>127</v>
      </c>
      <c r="AR67" s="156" t="s">
        <v>127</v>
      </c>
      <c r="AS67" s="156" t="s">
        <v>127</v>
      </c>
    </row>
    <row r="68" spans="1:45" s="161" customFormat="1" ht="31.5" x14ac:dyDescent="0.25">
      <c r="A68" s="24" t="s">
        <v>206</v>
      </c>
      <c r="B68" s="62" t="s">
        <v>207</v>
      </c>
      <c r="C68" s="156" t="s">
        <v>127</v>
      </c>
      <c r="D68" s="156" t="s">
        <v>127</v>
      </c>
      <c r="E68" s="156" t="s">
        <v>127</v>
      </c>
      <c r="F68" s="156" t="s">
        <v>127</v>
      </c>
      <c r="G68" s="156" t="s">
        <v>127</v>
      </c>
      <c r="H68" s="156" t="s">
        <v>127</v>
      </c>
      <c r="I68" s="156" t="s">
        <v>127</v>
      </c>
      <c r="J68" s="156" t="s">
        <v>127</v>
      </c>
      <c r="K68" s="156" t="s">
        <v>127</v>
      </c>
      <c r="L68" s="156" t="s">
        <v>127</v>
      </c>
      <c r="M68" s="156" t="s">
        <v>127</v>
      </c>
      <c r="N68" s="156" t="s">
        <v>127</v>
      </c>
      <c r="O68" s="156" t="s">
        <v>127</v>
      </c>
      <c r="P68" s="156" t="s">
        <v>127</v>
      </c>
      <c r="Q68" s="156" t="s">
        <v>127</v>
      </c>
      <c r="R68" s="156" t="s">
        <v>127</v>
      </c>
      <c r="S68" s="156" t="s">
        <v>127</v>
      </c>
      <c r="T68" s="156" t="s">
        <v>127</v>
      </c>
      <c r="U68" s="156" t="s">
        <v>127</v>
      </c>
      <c r="V68" s="156" t="s">
        <v>127</v>
      </c>
      <c r="W68" s="156" t="s">
        <v>127</v>
      </c>
      <c r="X68" s="156" t="s">
        <v>127</v>
      </c>
      <c r="Y68" s="156" t="s">
        <v>127</v>
      </c>
      <c r="Z68" s="156" t="s">
        <v>127</v>
      </c>
      <c r="AA68" s="156" t="s">
        <v>127</v>
      </c>
      <c r="AB68" s="156" t="s">
        <v>127</v>
      </c>
      <c r="AC68" s="156" t="s">
        <v>127</v>
      </c>
      <c r="AD68" s="156" t="s">
        <v>127</v>
      </c>
      <c r="AE68" s="156" t="s">
        <v>127</v>
      </c>
      <c r="AF68" s="156" t="s">
        <v>127</v>
      </c>
      <c r="AG68" s="156" t="s">
        <v>127</v>
      </c>
      <c r="AH68" s="156" t="s">
        <v>127</v>
      </c>
      <c r="AI68" s="156" t="s">
        <v>127</v>
      </c>
      <c r="AJ68" s="156" t="s">
        <v>127</v>
      </c>
      <c r="AK68" s="156" t="s">
        <v>127</v>
      </c>
      <c r="AL68" s="156" t="s">
        <v>127</v>
      </c>
      <c r="AM68" s="156" t="s">
        <v>127</v>
      </c>
      <c r="AN68" s="156" t="s">
        <v>127</v>
      </c>
      <c r="AO68" s="156" t="s">
        <v>127</v>
      </c>
      <c r="AP68" s="156" t="s">
        <v>127</v>
      </c>
      <c r="AQ68" s="156" t="s">
        <v>127</v>
      </c>
      <c r="AR68" s="156" t="s">
        <v>127</v>
      </c>
      <c r="AS68" s="156" t="s">
        <v>127</v>
      </c>
    </row>
    <row r="69" spans="1:45" s="161" customFormat="1" x14ac:dyDescent="0.25">
      <c r="A69" s="24" t="s">
        <v>208</v>
      </c>
      <c r="B69" s="62" t="s">
        <v>209</v>
      </c>
      <c r="C69" s="156" t="s">
        <v>127</v>
      </c>
      <c r="D69" s="156" t="s">
        <v>127</v>
      </c>
      <c r="E69" s="156" t="s">
        <v>127</v>
      </c>
      <c r="F69" s="156" t="s">
        <v>127</v>
      </c>
      <c r="G69" s="156" t="s">
        <v>127</v>
      </c>
      <c r="H69" s="156" t="s">
        <v>127</v>
      </c>
      <c r="I69" s="156" t="s">
        <v>127</v>
      </c>
      <c r="J69" s="156" t="s">
        <v>127</v>
      </c>
      <c r="K69" s="156" t="s">
        <v>127</v>
      </c>
      <c r="L69" s="156" t="s">
        <v>127</v>
      </c>
      <c r="M69" s="156" t="s">
        <v>127</v>
      </c>
      <c r="N69" s="156" t="s">
        <v>127</v>
      </c>
      <c r="O69" s="156" t="s">
        <v>127</v>
      </c>
      <c r="P69" s="156" t="s">
        <v>127</v>
      </c>
      <c r="Q69" s="156" t="s">
        <v>127</v>
      </c>
      <c r="R69" s="156" t="s">
        <v>127</v>
      </c>
      <c r="S69" s="156" t="s">
        <v>127</v>
      </c>
      <c r="T69" s="156" t="s">
        <v>127</v>
      </c>
      <c r="U69" s="156" t="s">
        <v>127</v>
      </c>
      <c r="V69" s="156" t="s">
        <v>127</v>
      </c>
      <c r="W69" s="156" t="s">
        <v>127</v>
      </c>
      <c r="X69" s="156" t="s">
        <v>127</v>
      </c>
      <c r="Y69" s="156" t="s">
        <v>127</v>
      </c>
      <c r="Z69" s="156" t="s">
        <v>127</v>
      </c>
      <c r="AA69" s="156" t="s">
        <v>127</v>
      </c>
      <c r="AB69" s="156" t="s">
        <v>127</v>
      </c>
      <c r="AC69" s="156" t="s">
        <v>127</v>
      </c>
      <c r="AD69" s="156" t="s">
        <v>127</v>
      </c>
      <c r="AE69" s="156" t="s">
        <v>127</v>
      </c>
      <c r="AF69" s="156" t="s">
        <v>127</v>
      </c>
      <c r="AG69" s="156" t="s">
        <v>127</v>
      </c>
      <c r="AH69" s="156" t="s">
        <v>127</v>
      </c>
      <c r="AI69" s="156" t="s">
        <v>127</v>
      </c>
      <c r="AJ69" s="156" t="s">
        <v>127</v>
      </c>
      <c r="AK69" s="156" t="s">
        <v>127</v>
      </c>
      <c r="AL69" s="156" t="s">
        <v>127</v>
      </c>
      <c r="AM69" s="156" t="s">
        <v>127</v>
      </c>
      <c r="AN69" s="156" t="s">
        <v>127</v>
      </c>
      <c r="AO69" s="156" t="s">
        <v>127</v>
      </c>
      <c r="AP69" s="156" t="s">
        <v>127</v>
      </c>
      <c r="AQ69" s="156" t="s">
        <v>127</v>
      </c>
      <c r="AR69" s="156" t="s">
        <v>127</v>
      </c>
      <c r="AS69" s="156" t="s">
        <v>127</v>
      </c>
    </row>
  </sheetData>
  <mergeCells count="33">
    <mergeCell ref="N14:O14"/>
    <mergeCell ref="A11:AS11"/>
    <mergeCell ref="A12:A15"/>
    <mergeCell ref="B12:B15"/>
    <mergeCell ref="C12:C15"/>
    <mergeCell ref="D12:AS12"/>
    <mergeCell ref="D13:I13"/>
    <mergeCell ref="J13:O13"/>
    <mergeCell ref="P13:U13"/>
    <mergeCell ref="D14:E14"/>
    <mergeCell ref="F14:G14"/>
    <mergeCell ref="H14:I14"/>
    <mergeCell ref="J14:K14"/>
    <mergeCell ref="L14:M14"/>
    <mergeCell ref="Z14:AA14"/>
    <mergeCell ref="V13:AA13"/>
    <mergeCell ref="AB13:AG13"/>
    <mergeCell ref="AH13:AM13"/>
    <mergeCell ref="AN13:AS13"/>
    <mergeCell ref="AN14:AO14"/>
    <mergeCell ref="AP14:AQ14"/>
    <mergeCell ref="AR14:AS14"/>
    <mergeCell ref="AB14:AC14"/>
    <mergeCell ref="AD14:AE14"/>
    <mergeCell ref="AF14:AG14"/>
    <mergeCell ref="AH14:AI14"/>
    <mergeCell ref="AJ14:AK14"/>
    <mergeCell ref="AL14:AM14"/>
    <mergeCell ref="P14:Q14"/>
    <mergeCell ref="R14:S14"/>
    <mergeCell ref="T14:U14"/>
    <mergeCell ref="V14:W14"/>
    <mergeCell ref="X14:Y14"/>
  </mergeCells>
  <pageMargins left="0.70866141732283472" right="0.70866141732283472" top="0.74803149606299213" bottom="0.74803149606299213" header="0.31496062992125984" footer="0.31496062992125984"/>
  <pageSetup paperSize="9" scale="26" fitToWidth="3" fitToHeight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7D436-5B98-460F-871D-B40D3578DC62}">
  <sheetPr>
    <pageSetUpPr fitToPage="1"/>
  </sheetPr>
  <dimension ref="A1:CL78"/>
  <sheetViews>
    <sheetView view="pageBreakPreview" zoomScale="60" zoomScaleNormal="80" workbookViewId="0">
      <pane xSplit="2" ySplit="15" topLeftCell="AS16" activePane="bottomRight" state="frozen"/>
      <selection pane="topRight" activeCell="C1" sqref="C1"/>
      <selection pane="bottomLeft" activeCell="A16" sqref="A16"/>
      <selection pane="bottomRight" activeCell="B26" sqref="B26"/>
    </sheetView>
  </sheetViews>
  <sheetFormatPr defaultColWidth="9.140625" defaultRowHeight="15.75" x14ac:dyDescent="0.25"/>
  <cols>
    <col min="1" max="1" width="13" style="595" customWidth="1"/>
    <col min="2" max="2" width="98.140625" style="595" customWidth="1"/>
    <col min="3" max="3" width="15.85546875" style="595" customWidth="1"/>
    <col min="4" max="4" width="9" style="595" customWidth="1"/>
    <col min="5" max="9" width="6.85546875" style="595" customWidth="1"/>
    <col min="10" max="10" width="7.85546875" style="595" bestFit="1" customWidth="1"/>
    <col min="11" max="37" width="6.85546875" style="595" customWidth="1"/>
    <col min="38" max="38" width="8.28515625" style="595" customWidth="1"/>
    <col min="39" max="51" width="6.85546875" style="595" customWidth="1"/>
    <col min="52" max="52" width="8.28515625" style="595" customWidth="1"/>
    <col min="53" max="59" width="6.85546875" style="595" customWidth="1"/>
    <col min="60" max="60" width="5.85546875" style="595" customWidth="1"/>
    <col min="61" max="61" width="5.7109375" style="595" customWidth="1"/>
    <col min="62" max="65" width="6.85546875" style="595" customWidth="1"/>
    <col min="66" max="66" width="8.5703125" style="595" customWidth="1"/>
    <col min="67" max="79" width="6.85546875" style="595" customWidth="1"/>
    <col min="80" max="80" width="8.42578125" style="595" bestFit="1" customWidth="1"/>
    <col min="81" max="81" width="5.5703125" style="595" bestFit="1" customWidth="1"/>
    <col min="82" max="82" width="6.140625" style="595" bestFit="1" customWidth="1"/>
    <col min="83" max="84" width="7.140625" style="595" bestFit="1" customWidth="1"/>
    <col min="85" max="87" width="5.5703125" style="595" bestFit="1" customWidth="1"/>
    <col min="88" max="88" width="12.85546875" style="595" customWidth="1"/>
    <col min="89" max="89" width="10.28515625" style="595" customWidth="1"/>
    <col min="90" max="90" width="13.5703125" style="595" customWidth="1"/>
    <col min="91" max="98" width="5.7109375" style="595" customWidth="1"/>
    <col min="99" max="16384" width="9.140625" style="595"/>
  </cols>
  <sheetData>
    <row r="1" spans="1:90" x14ac:dyDescent="0.25">
      <c r="A1" s="733" t="s">
        <v>1565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CH1" s="704" t="s">
        <v>1566</v>
      </c>
      <c r="CI1" s="704"/>
      <c r="CJ1" s="704"/>
    </row>
    <row r="2" spans="1:90" x14ac:dyDescent="0.25">
      <c r="A2" s="723"/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  <c r="AO2" s="723"/>
      <c r="AP2" s="723"/>
      <c r="AQ2" s="723"/>
      <c r="AR2" s="723"/>
      <c r="AS2" s="723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  <c r="BE2" s="602"/>
      <c r="BF2" s="602"/>
      <c r="BG2" s="602"/>
      <c r="BH2" s="602"/>
      <c r="BI2" s="602"/>
      <c r="BJ2" s="602"/>
      <c r="BK2" s="602"/>
      <c r="BL2" s="602"/>
      <c r="BM2" s="602"/>
      <c r="BN2" s="602"/>
      <c r="BO2" s="602"/>
      <c r="BP2" s="602"/>
      <c r="BQ2" s="602"/>
      <c r="BR2" s="602"/>
      <c r="BS2" s="602"/>
      <c r="BT2" s="602"/>
      <c r="BU2" s="602"/>
      <c r="BV2" s="602"/>
      <c r="BW2" s="602"/>
      <c r="BX2" s="602"/>
      <c r="BY2" s="602"/>
      <c r="BZ2" s="602"/>
      <c r="CA2" s="602"/>
      <c r="CB2" s="602"/>
      <c r="CC2" s="602"/>
      <c r="CD2" s="602"/>
      <c r="CE2" s="602"/>
      <c r="CF2" s="602"/>
      <c r="CG2" s="602"/>
      <c r="CH2" s="602"/>
      <c r="CI2" s="602"/>
      <c r="CJ2" s="602"/>
    </row>
    <row r="3" spans="1:90" ht="18.75" x14ac:dyDescent="0.25">
      <c r="A3" s="707" t="s">
        <v>218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1:90" x14ac:dyDescent="0.25">
      <c r="A4" s="708" t="s">
        <v>51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8"/>
      <c r="AI4" s="708"/>
      <c r="AJ4" s="708"/>
      <c r="AK4" s="708"/>
      <c r="AL4" s="708"/>
      <c r="AM4" s="708"/>
      <c r="AN4" s="708"/>
      <c r="AO4" s="708"/>
      <c r="AP4" s="708"/>
      <c r="AQ4" s="708"/>
      <c r="AR4" s="708"/>
      <c r="AS4" s="708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</row>
    <row r="5" spans="1:90" ht="16.5" x14ac:dyDescent="0.25">
      <c r="A5" s="704"/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V5" s="10"/>
      <c r="CI5" s="191"/>
    </row>
    <row r="6" spans="1:90" x14ac:dyDescent="0.25">
      <c r="A6" s="704" t="s">
        <v>1567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4"/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4"/>
      <c r="AM6" s="704"/>
      <c r="AN6" s="704"/>
      <c r="AO6" s="704"/>
      <c r="AP6" s="704"/>
      <c r="AQ6" s="704"/>
      <c r="AR6" s="704"/>
      <c r="AS6" s="704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</row>
    <row r="7" spans="1:90" x14ac:dyDescent="0.25">
      <c r="A7" s="723"/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3"/>
      <c r="AD7" s="723"/>
      <c r="AE7" s="723"/>
      <c r="AF7" s="723"/>
      <c r="AG7" s="723"/>
      <c r="AH7" s="723"/>
      <c r="AI7" s="723"/>
      <c r="AJ7" s="723"/>
      <c r="AK7" s="723"/>
      <c r="AL7" s="723"/>
      <c r="AM7" s="723"/>
      <c r="AN7" s="723"/>
      <c r="AO7" s="723"/>
      <c r="AP7" s="723"/>
      <c r="AQ7" s="723"/>
      <c r="AR7" s="723"/>
      <c r="AS7" s="723"/>
    </row>
    <row r="8" spans="1:90" ht="18.75" x14ac:dyDescent="0.3">
      <c r="A8" s="669" t="s">
        <v>1584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  <c r="AL8" s="669"/>
      <c r="AM8" s="669"/>
      <c r="AN8" s="669"/>
      <c r="AO8" s="669"/>
      <c r="AP8" s="669"/>
      <c r="AQ8" s="669"/>
      <c r="AR8" s="669"/>
      <c r="AS8" s="66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90" x14ac:dyDescent="0.25">
      <c r="A9" s="704" t="s">
        <v>402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704"/>
      <c r="AL9" s="704"/>
      <c r="AM9" s="704"/>
      <c r="AN9" s="704"/>
      <c r="AO9" s="704"/>
      <c r="AP9" s="704"/>
      <c r="AQ9" s="704"/>
      <c r="AR9" s="704"/>
      <c r="AS9" s="704"/>
    </row>
    <row r="10" spans="1:90" x14ac:dyDescent="0.25">
      <c r="A10" s="738"/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8"/>
      <c r="BF10" s="738"/>
      <c r="BG10" s="738"/>
      <c r="BH10" s="738"/>
      <c r="BI10" s="738"/>
      <c r="BJ10" s="738"/>
      <c r="BK10" s="738"/>
      <c r="BL10" s="738"/>
      <c r="BM10" s="738"/>
      <c r="BN10" s="738"/>
      <c r="BO10" s="738"/>
      <c r="BP10" s="738"/>
      <c r="BQ10" s="738"/>
      <c r="BR10" s="738"/>
      <c r="BS10" s="738"/>
      <c r="BT10" s="738"/>
      <c r="BU10" s="738"/>
      <c r="BV10" s="738"/>
      <c r="BW10" s="738"/>
      <c r="BX10" s="738"/>
      <c r="BY10" s="738"/>
      <c r="BZ10" s="738"/>
      <c r="CA10" s="738"/>
      <c r="CB10" s="738"/>
      <c r="CC10" s="738"/>
      <c r="CD10" s="738"/>
      <c r="CE10" s="738"/>
      <c r="CF10" s="738"/>
      <c r="CG10" s="738"/>
      <c r="CH10" s="738"/>
      <c r="CI10" s="738"/>
    </row>
    <row r="11" spans="1:90" x14ac:dyDescent="0.25">
      <c r="A11" s="719" t="s">
        <v>53</v>
      </c>
      <c r="B11" s="719" t="s">
        <v>54</v>
      </c>
      <c r="C11" s="719" t="s">
        <v>221</v>
      </c>
      <c r="D11" s="690" t="s">
        <v>478</v>
      </c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 t="s">
        <v>517</v>
      </c>
      <c r="S11" s="690"/>
      <c r="T11" s="690"/>
      <c r="U11" s="690"/>
      <c r="V11" s="690"/>
      <c r="W11" s="690"/>
      <c r="X11" s="690"/>
      <c r="Y11" s="690"/>
      <c r="Z11" s="690"/>
      <c r="AA11" s="690"/>
      <c r="AB11" s="690"/>
      <c r="AC11" s="690"/>
      <c r="AD11" s="690"/>
      <c r="AE11" s="690"/>
      <c r="AF11" s="741" t="s">
        <v>479</v>
      </c>
      <c r="AG11" s="741"/>
      <c r="AH11" s="741"/>
      <c r="AI11" s="741"/>
      <c r="AJ11" s="741"/>
      <c r="AK11" s="741"/>
      <c r="AL11" s="741"/>
      <c r="AM11" s="741"/>
      <c r="AN11" s="741"/>
      <c r="AO11" s="741"/>
      <c r="AP11" s="741"/>
      <c r="AQ11" s="741"/>
      <c r="AR11" s="741"/>
      <c r="AS11" s="741"/>
      <c r="AT11" s="740" t="s">
        <v>479</v>
      </c>
      <c r="AU11" s="740"/>
      <c r="AV11" s="740"/>
      <c r="AW11" s="740"/>
      <c r="AX11" s="740"/>
      <c r="AY11" s="740"/>
      <c r="AZ11" s="740"/>
      <c r="BA11" s="740"/>
      <c r="BB11" s="740"/>
      <c r="BC11" s="740"/>
      <c r="BD11" s="740"/>
      <c r="BE11" s="740"/>
      <c r="BF11" s="740"/>
      <c r="BG11" s="740"/>
      <c r="BH11" s="740"/>
      <c r="BI11" s="740"/>
      <c r="BJ11" s="740"/>
      <c r="BK11" s="740"/>
      <c r="BL11" s="740"/>
      <c r="BM11" s="740"/>
      <c r="BN11" s="740"/>
      <c r="BO11" s="740"/>
      <c r="BP11" s="740"/>
      <c r="BQ11" s="740"/>
      <c r="BR11" s="740"/>
      <c r="BS11" s="740"/>
      <c r="BT11" s="740"/>
      <c r="BU11" s="740"/>
      <c r="BV11" s="740"/>
      <c r="BW11" s="740"/>
      <c r="BX11" s="740"/>
      <c r="BY11" s="740"/>
      <c r="BZ11" s="740"/>
      <c r="CA11" s="740"/>
      <c r="CB11" s="740"/>
      <c r="CC11" s="740"/>
      <c r="CD11" s="740"/>
      <c r="CE11" s="740"/>
      <c r="CF11" s="740"/>
      <c r="CG11" s="740"/>
      <c r="CH11" s="740"/>
      <c r="CI11" s="740"/>
      <c r="CJ11" s="690" t="s">
        <v>66</v>
      </c>
    </row>
    <row r="12" spans="1:90" x14ac:dyDescent="0.25">
      <c r="A12" s="719"/>
      <c r="B12" s="719"/>
      <c r="C12" s="719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0"/>
      <c r="Z12" s="690"/>
      <c r="AA12" s="690"/>
      <c r="AB12" s="690"/>
      <c r="AC12" s="690"/>
      <c r="AD12" s="690"/>
      <c r="AE12" s="690"/>
      <c r="AF12" s="712" t="s">
        <v>480</v>
      </c>
      <c r="AG12" s="712"/>
      <c r="AH12" s="712"/>
      <c r="AI12" s="712"/>
      <c r="AJ12" s="712"/>
      <c r="AK12" s="712"/>
      <c r="AL12" s="712"/>
      <c r="AM12" s="712"/>
      <c r="AN12" s="712"/>
      <c r="AO12" s="712"/>
      <c r="AP12" s="712"/>
      <c r="AQ12" s="712"/>
      <c r="AR12" s="712"/>
      <c r="AS12" s="712"/>
      <c r="AT12" s="712" t="s">
        <v>481</v>
      </c>
      <c r="AU12" s="712"/>
      <c r="AV12" s="712"/>
      <c r="AW12" s="712"/>
      <c r="AX12" s="712"/>
      <c r="AY12" s="712"/>
      <c r="AZ12" s="712"/>
      <c r="BA12" s="712"/>
      <c r="BB12" s="712"/>
      <c r="BC12" s="712"/>
      <c r="BD12" s="712"/>
      <c r="BE12" s="712"/>
      <c r="BF12" s="712"/>
      <c r="BG12" s="712"/>
      <c r="BH12" s="712" t="s">
        <v>482</v>
      </c>
      <c r="BI12" s="712"/>
      <c r="BJ12" s="712"/>
      <c r="BK12" s="712"/>
      <c r="BL12" s="712"/>
      <c r="BM12" s="712"/>
      <c r="BN12" s="712"/>
      <c r="BO12" s="712"/>
      <c r="BP12" s="712"/>
      <c r="BQ12" s="712"/>
      <c r="BR12" s="712"/>
      <c r="BS12" s="712"/>
      <c r="BT12" s="712"/>
      <c r="BU12" s="712"/>
      <c r="BV12" s="709" t="s">
        <v>483</v>
      </c>
      <c r="BW12" s="709"/>
      <c r="BX12" s="709"/>
      <c r="BY12" s="709"/>
      <c r="BZ12" s="709"/>
      <c r="CA12" s="709"/>
      <c r="CB12" s="709"/>
      <c r="CC12" s="709"/>
      <c r="CD12" s="709"/>
      <c r="CE12" s="709"/>
      <c r="CF12" s="709"/>
      <c r="CG12" s="709"/>
      <c r="CH12" s="709"/>
      <c r="CI12" s="709"/>
      <c r="CJ12" s="690"/>
    </row>
    <row r="13" spans="1:90" ht="15.75" customHeight="1" x14ac:dyDescent="0.25">
      <c r="A13" s="719"/>
      <c r="B13" s="719"/>
      <c r="C13" s="719"/>
      <c r="D13" s="712" t="s">
        <v>67</v>
      </c>
      <c r="E13" s="712"/>
      <c r="F13" s="712"/>
      <c r="G13" s="712"/>
      <c r="H13" s="712"/>
      <c r="I13" s="712"/>
      <c r="J13" s="712"/>
      <c r="K13" s="719" t="s">
        <v>263</v>
      </c>
      <c r="L13" s="719"/>
      <c r="M13" s="719"/>
      <c r="N13" s="719"/>
      <c r="O13" s="719"/>
      <c r="P13" s="719"/>
      <c r="Q13" s="719"/>
      <c r="R13" s="712" t="s">
        <v>69</v>
      </c>
      <c r="S13" s="712"/>
      <c r="T13" s="712"/>
      <c r="U13" s="712"/>
      <c r="V13" s="712"/>
      <c r="W13" s="712"/>
      <c r="X13" s="712"/>
      <c r="Y13" s="719" t="s">
        <v>263</v>
      </c>
      <c r="Z13" s="719"/>
      <c r="AA13" s="719"/>
      <c r="AB13" s="719"/>
      <c r="AC13" s="719"/>
      <c r="AD13" s="719"/>
      <c r="AE13" s="719"/>
      <c r="AF13" s="712" t="s">
        <v>77</v>
      </c>
      <c r="AG13" s="712"/>
      <c r="AH13" s="712"/>
      <c r="AI13" s="712"/>
      <c r="AJ13" s="712"/>
      <c r="AK13" s="712"/>
      <c r="AL13" s="712"/>
      <c r="AM13" s="719" t="s">
        <v>263</v>
      </c>
      <c r="AN13" s="719"/>
      <c r="AO13" s="719"/>
      <c r="AP13" s="719"/>
      <c r="AQ13" s="719"/>
      <c r="AR13" s="719"/>
      <c r="AS13" s="719"/>
      <c r="AT13" s="712" t="s">
        <v>77</v>
      </c>
      <c r="AU13" s="712"/>
      <c r="AV13" s="712"/>
      <c r="AW13" s="712"/>
      <c r="AX13" s="712"/>
      <c r="AY13" s="712"/>
      <c r="AZ13" s="712"/>
      <c r="BA13" s="719" t="s">
        <v>263</v>
      </c>
      <c r="BB13" s="719"/>
      <c r="BC13" s="719"/>
      <c r="BD13" s="719"/>
      <c r="BE13" s="719"/>
      <c r="BF13" s="719"/>
      <c r="BG13" s="719"/>
      <c r="BH13" s="712" t="s">
        <v>69</v>
      </c>
      <c r="BI13" s="712"/>
      <c r="BJ13" s="712"/>
      <c r="BK13" s="712"/>
      <c r="BL13" s="712"/>
      <c r="BM13" s="712"/>
      <c r="BN13" s="712"/>
      <c r="BO13" s="719" t="s">
        <v>263</v>
      </c>
      <c r="BP13" s="719"/>
      <c r="BQ13" s="719"/>
      <c r="BR13" s="719"/>
      <c r="BS13" s="719"/>
      <c r="BT13" s="719"/>
      <c r="BU13" s="719"/>
      <c r="BV13" s="712" t="s">
        <v>67</v>
      </c>
      <c r="BW13" s="712"/>
      <c r="BX13" s="712"/>
      <c r="BY13" s="712"/>
      <c r="BZ13" s="712"/>
      <c r="CA13" s="712"/>
      <c r="CB13" s="712"/>
      <c r="CC13" s="719" t="s">
        <v>68</v>
      </c>
      <c r="CD13" s="719"/>
      <c r="CE13" s="719"/>
      <c r="CF13" s="719"/>
      <c r="CG13" s="719"/>
      <c r="CH13" s="719"/>
      <c r="CI13" s="719"/>
      <c r="CJ13" s="690"/>
    </row>
    <row r="14" spans="1:90" ht="64.5" customHeight="1" x14ac:dyDescent="0.25">
      <c r="A14" s="719"/>
      <c r="B14" s="719"/>
      <c r="C14" s="719"/>
      <c r="D14" s="597" t="s">
        <v>268</v>
      </c>
      <c r="E14" s="597" t="s">
        <v>269</v>
      </c>
      <c r="F14" s="597" t="s">
        <v>484</v>
      </c>
      <c r="G14" s="597" t="s">
        <v>485</v>
      </c>
      <c r="H14" s="597" t="s">
        <v>486</v>
      </c>
      <c r="I14" s="597" t="s">
        <v>271</v>
      </c>
      <c r="J14" s="109" t="s">
        <v>518</v>
      </c>
      <c r="K14" s="597" t="s">
        <v>268</v>
      </c>
      <c r="L14" s="597" t="s">
        <v>269</v>
      </c>
      <c r="M14" s="597" t="s">
        <v>484</v>
      </c>
      <c r="N14" s="597" t="s">
        <v>485</v>
      </c>
      <c r="O14" s="597" t="s">
        <v>486</v>
      </c>
      <c r="P14" s="597" t="s">
        <v>271</v>
      </c>
      <c r="Q14" s="109" t="s">
        <v>272</v>
      </c>
      <c r="R14" s="597" t="s">
        <v>268</v>
      </c>
      <c r="S14" s="597" t="s">
        <v>269</v>
      </c>
      <c r="T14" s="597" t="s">
        <v>484</v>
      </c>
      <c r="U14" s="597" t="s">
        <v>485</v>
      </c>
      <c r="V14" s="597" t="s">
        <v>486</v>
      </c>
      <c r="W14" s="597" t="s">
        <v>271</v>
      </c>
      <c r="X14" s="109" t="s">
        <v>272</v>
      </c>
      <c r="Y14" s="597" t="s">
        <v>268</v>
      </c>
      <c r="Z14" s="597" t="s">
        <v>269</v>
      </c>
      <c r="AA14" s="597" t="s">
        <v>484</v>
      </c>
      <c r="AB14" s="597" t="s">
        <v>485</v>
      </c>
      <c r="AC14" s="597" t="s">
        <v>486</v>
      </c>
      <c r="AD14" s="597" t="s">
        <v>271</v>
      </c>
      <c r="AE14" s="109" t="s">
        <v>272</v>
      </c>
      <c r="AF14" s="597" t="s">
        <v>268</v>
      </c>
      <c r="AG14" s="597" t="s">
        <v>269</v>
      </c>
      <c r="AH14" s="597" t="s">
        <v>484</v>
      </c>
      <c r="AI14" s="597" t="s">
        <v>485</v>
      </c>
      <c r="AJ14" s="597" t="s">
        <v>486</v>
      </c>
      <c r="AK14" s="597" t="s">
        <v>271</v>
      </c>
      <c r="AL14" s="109" t="s">
        <v>272</v>
      </c>
      <c r="AM14" s="597" t="s">
        <v>268</v>
      </c>
      <c r="AN14" s="597" t="s">
        <v>269</v>
      </c>
      <c r="AO14" s="597" t="s">
        <v>484</v>
      </c>
      <c r="AP14" s="597" t="s">
        <v>485</v>
      </c>
      <c r="AQ14" s="597" t="s">
        <v>486</v>
      </c>
      <c r="AR14" s="597" t="s">
        <v>271</v>
      </c>
      <c r="AS14" s="109" t="s">
        <v>272</v>
      </c>
      <c r="AT14" s="597" t="s">
        <v>268</v>
      </c>
      <c r="AU14" s="597" t="s">
        <v>269</v>
      </c>
      <c r="AV14" s="597" t="s">
        <v>484</v>
      </c>
      <c r="AW14" s="597" t="s">
        <v>485</v>
      </c>
      <c r="AX14" s="597" t="s">
        <v>486</v>
      </c>
      <c r="AY14" s="597" t="s">
        <v>271</v>
      </c>
      <c r="AZ14" s="109" t="s">
        <v>272</v>
      </c>
      <c r="BA14" s="597" t="s">
        <v>268</v>
      </c>
      <c r="BB14" s="597" t="s">
        <v>269</v>
      </c>
      <c r="BC14" s="597" t="s">
        <v>484</v>
      </c>
      <c r="BD14" s="597" t="s">
        <v>485</v>
      </c>
      <c r="BE14" s="597" t="s">
        <v>486</v>
      </c>
      <c r="BF14" s="597" t="s">
        <v>271</v>
      </c>
      <c r="BG14" s="109" t="s">
        <v>272</v>
      </c>
      <c r="BH14" s="597" t="s">
        <v>268</v>
      </c>
      <c r="BI14" s="597" t="s">
        <v>269</v>
      </c>
      <c r="BJ14" s="597" t="s">
        <v>484</v>
      </c>
      <c r="BK14" s="597" t="s">
        <v>485</v>
      </c>
      <c r="BL14" s="597" t="s">
        <v>486</v>
      </c>
      <c r="BM14" s="597" t="s">
        <v>271</v>
      </c>
      <c r="BN14" s="109" t="s">
        <v>272</v>
      </c>
      <c r="BO14" s="597" t="s">
        <v>268</v>
      </c>
      <c r="BP14" s="597" t="s">
        <v>269</v>
      </c>
      <c r="BQ14" s="597" t="s">
        <v>484</v>
      </c>
      <c r="BR14" s="597" t="s">
        <v>485</v>
      </c>
      <c r="BS14" s="597" t="s">
        <v>486</v>
      </c>
      <c r="BT14" s="597" t="s">
        <v>271</v>
      </c>
      <c r="BU14" s="109" t="s">
        <v>272</v>
      </c>
      <c r="BV14" s="597" t="s">
        <v>268</v>
      </c>
      <c r="BW14" s="597" t="s">
        <v>269</v>
      </c>
      <c r="BX14" s="597" t="s">
        <v>484</v>
      </c>
      <c r="BY14" s="597" t="s">
        <v>485</v>
      </c>
      <c r="BZ14" s="597" t="s">
        <v>486</v>
      </c>
      <c r="CA14" s="597" t="s">
        <v>271</v>
      </c>
      <c r="CB14" s="109" t="s">
        <v>272</v>
      </c>
      <c r="CC14" s="597" t="s">
        <v>268</v>
      </c>
      <c r="CD14" s="597" t="s">
        <v>269</v>
      </c>
      <c r="CE14" s="597" t="s">
        <v>484</v>
      </c>
      <c r="CF14" s="597" t="s">
        <v>485</v>
      </c>
      <c r="CG14" s="597" t="s">
        <v>486</v>
      </c>
      <c r="CH14" s="597" t="s">
        <v>271</v>
      </c>
      <c r="CI14" s="109" t="s">
        <v>272</v>
      </c>
      <c r="CJ14" s="690"/>
    </row>
    <row r="15" spans="1:90" x14ac:dyDescent="0.25">
      <c r="A15" s="600">
        <v>1</v>
      </c>
      <c r="B15" s="600">
        <v>2</v>
      </c>
      <c r="C15" s="600">
        <v>3</v>
      </c>
      <c r="D15" s="111" t="s">
        <v>408</v>
      </c>
      <c r="E15" s="111" t="s">
        <v>409</v>
      </c>
      <c r="F15" s="111" t="s">
        <v>410</v>
      </c>
      <c r="G15" s="111" t="s">
        <v>411</v>
      </c>
      <c r="H15" s="111" t="s">
        <v>412</v>
      </c>
      <c r="I15" s="111" t="s">
        <v>413</v>
      </c>
      <c r="J15" s="111" t="s">
        <v>414</v>
      </c>
      <c r="K15" s="111" t="s">
        <v>415</v>
      </c>
      <c r="L15" s="111" t="s">
        <v>416</v>
      </c>
      <c r="M15" s="111" t="s">
        <v>417</v>
      </c>
      <c r="N15" s="111" t="s">
        <v>418</v>
      </c>
      <c r="O15" s="111" t="s">
        <v>419</v>
      </c>
      <c r="P15" s="111" t="s">
        <v>420</v>
      </c>
      <c r="Q15" s="111" t="s">
        <v>421</v>
      </c>
      <c r="R15" s="111" t="s">
        <v>438</v>
      </c>
      <c r="S15" s="111" t="s">
        <v>439</v>
      </c>
      <c r="T15" s="111" t="s">
        <v>440</v>
      </c>
      <c r="U15" s="111" t="s">
        <v>441</v>
      </c>
      <c r="V15" s="111" t="s">
        <v>442</v>
      </c>
      <c r="W15" s="111" t="s">
        <v>443</v>
      </c>
      <c r="X15" s="111" t="s">
        <v>487</v>
      </c>
      <c r="Y15" s="111" t="s">
        <v>444</v>
      </c>
      <c r="Z15" s="111" t="s">
        <v>445</v>
      </c>
      <c r="AA15" s="111" t="s">
        <v>446</v>
      </c>
      <c r="AB15" s="111" t="s">
        <v>447</v>
      </c>
      <c r="AC15" s="111" t="s">
        <v>448</v>
      </c>
      <c r="AD15" s="111" t="s">
        <v>449</v>
      </c>
      <c r="AE15" s="111" t="s">
        <v>488</v>
      </c>
      <c r="AF15" s="111" t="s">
        <v>273</v>
      </c>
      <c r="AG15" s="111" t="s">
        <v>274</v>
      </c>
      <c r="AH15" s="111" t="s">
        <v>275</v>
      </c>
      <c r="AI15" s="111" t="s">
        <v>276</v>
      </c>
      <c r="AJ15" s="111" t="s">
        <v>277</v>
      </c>
      <c r="AK15" s="111" t="s">
        <v>278</v>
      </c>
      <c r="AL15" s="111" t="s">
        <v>279</v>
      </c>
      <c r="AM15" s="111" t="s">
        <v>280</v>
      </c>
      <c r="AN15" s="111" t="s">
        <v>281</v>
      </c>
      <c r="AO15" s="111" t="s">
        <v>282</v>
      </c>
      <c r="AP15" s="111" t="s">
        <v>283</v>
      </c>
      <c r="AQ15" s="111" t="s">
        <v>284</v>
      </c>
      <c r="AR15" s="111" t="s">
        <v>285</v>
      </c>
      <c r="AS15" s="111" t="s">
        <v>286</v>
      </c>
      <c r="AT15" s="111" t="s">
        <v>489</v>
      </c>
      <c r="AU15" s="111" t="s">
        <v>490</v>
      </c>
      <c r="AV15" s="111" t="s">
        <v>491</v>
      </c>
      <c r="AW15" s="111" t="s">
        <v>492</v>
      </c>
      <c r="AX15" s="111" t="s">
        <v>493</v>
      </c>
      <c r="AY15" s="111" t="s">
        <v>494</v>
      </c>
      <c r="AZ15" s="111" t="s">
        <v>495</v>
      </c>
      <c r="BA15" s="111" t="s">
        <v>496</v>
      </c>
      <c r="BB15" s="111" t="s">
        <v>497</v>
      </c>
      <c r="BC15" s="111" t="s">
        <v>498</v>
      </c>
      <c r="BD15" s="111" t="s">
        <v>499</v>
      </c>
      <c r="BE15" s="111" t="s">
        <v>500</v>
      </c>
      <c r="BF15" s="111" t="s">
        <v>501</v>
      </c>
      <c r="BG15" s="111" t="s">
        <v>502</v>
      </c>
      <c r="BH15" s="111" t="s">
        <v>503</v>
      </c>
      <c r="BI15" s="111" t="s">
        <v>504</v>
      </c>
      <c r="BJ15" s="111" t="s">
        <v>505</v>
      </c>
      <c r="BK15" s="111" t="s">
        <v>506</v>
      </c>
      <c r="BL15" s="111" t="s">
        <v>507</v>
      </c>
      <c r="BM15" s="111" t="s">
        <v>508</v>
      </c>
      <c r="BN15" s="111" t="s">
        <v>509</v>
      </c>
      <c r="BO15" s="111" t="s">
        <v>510</v>
      </c>
      <c r="BP15" s="111" t="s">
        <v>511</v>
      </c>
      <c r="BQ15" s="111" t="s">
        <v>512</v>
      </c>
      <c r="BR15" s="111" t="s">
        <v>513</v>
      </c>
      <c r="BS15" s="111" t="s">
        <v>514</v>
      </c>
      <c r="BT15" s="111" t="s">
        <v>515</v>
      </c>
      <c r="BU15" s="111" t="s">
        <v>516</v>
      </c>
      <c r="BV15" s="111" t="s">
        <v>287</v>
      </c>
      <c r="BW15" s="111" t="s">
        <v>288</v>
      </c>
      <c r="BX15" s="111" t="s">
        <v>289</v>
      </c>
      <c r="BY15" s="111" t="s">
        <v>290</v>
      </c>
      <c r="BZ15" s="111" t="s">
        <v>291</v>
      </c>
      <c r="CA15" s="111" t="s">
        <v>292</v>
      </c>
      <c r="CB15" s="111" t="s">
        <v>293</v>
      </c>
      <c r="CC15" s="111" t="s">
        <v>294</v>
      </c>
      <c r="CD15" s="111" t="s">
        <v>295</v>
      </c>
      <c r="CE15" s="111" t="s">
        <v>296</v>
      </c>
      <c r="CF15" s="111" t="s">
        <v>297</v>
      </c>
      <c r="CG15" s="111" t="s">
        <v>298</v>
      </c>
      <c r="CH15" s="111" t="s">
        <v>299</v>
      </c>
      <c r="CI15" s="111" t="s">
        <v>300</v>
      </c>
      <c r="CJ15" s="600">
        <v>8</v>
      </c>
    </row>
    <row r="16" spans="1:90" s="23" customFormat="1" x14ac:dyDescent="0.25">
      <c r="A16" s="192" t="s">
        <v>125</v>
      </c>
      <c r="B16" s="193" t="s">
        <v>126</v>
      </c>
      <c r="C16" s="112" t="s">
        <v>127</v>
      </c>
      <c r="D16" s="195">
        <v>0</v>
      </c>
      <c r="E16" s="195">
        <v>0</v>
      </c>
      <c r="F16" s="113">
        <v>12.334999999999999</v>
      </c>
      <c r="G16" s="195">
        <v>0</v>
      </c>
      <c r="H16" s="195">
        <v>0</v>
      </c>
      <c r="I16" s="113">
        <v>0.25</v>
      </c>
      <c r="J16" s="195">
        <v>518</v>
      </c>
      <c r="K16" s="112" t="s">
        <v>127</v>
      </c>
      <c r="L16" s="112" t="s">
        <v>127</v>
      </c>
      <c r="M16" s="112" t="str">
        <f>M18</f>
        <v>нд</v>
      </c>
      <c r="N16" s="112" t="s">
        <v>127</v>
      </c>
      <c r="O16" s="112" t="s">
        <v>127</v>
      </c>
      <c r="P16" s="112" t="s">
        <v>127</v>
      </c>
      <c r="Q16" s="112" t="s">
        <v>127</v>
      </c>
      <c r="R16" s="112" t="s">
        <v>127</v>
      </c>
      <c r="S16" s="112" t="s">
        <v>127</v>
      </c>
      <c r="T16" s="112" t="s">
        <v>127</v>
      </c>
      <c r="U16" s="112" t="s">
        <v>127</v>
      </c>
      <c r="V16" s="112" t="s">
        <v>127</v>
      </c>
      <c r="W16" s="112" t="s">
        <v>127</v>
      </c>
      <c r="X16" s="112" t="s">
        <v>127</v>
      </c>
      <c r="Y16" s="112" t="s">
        <v>127</v>
      </c>
      <c r="Z16" s="112" t="s">
        <v>127</v>
      </c>
      <c r="AA16" s="112" t="s">
        <v>127</v>
      </c>
      <c r="AB16" s="112" t="s">
        <v>127</v>
      </c>
      <c r="AC16" s="112" t="s">
        <v>127</v>
      </c>
      <c r="AD16" s="112" t="s">
        <v>127</v>
      </c>
      <c r="AE16" s="112" t="s">
        <v>127</v>
      </c>
      <c r="AF16" s="195">
        <v>0</v>
      </c>
      <c r="AG16" s="195">
        <v>0</v>
      </c>
      <c r="AH16" s="113">
        <v>4.9349999999999996</v>
      </c>
      <c r="AI16" s="195">
        <v>0</v>
      </c>
      <c r="AJ16" s="195">
        <v>0</v>
      </c>
      <c r="AK16" s="195">
        <v>0</v>
      </c>
      <c r="AL16" s="195">
        <v>147</v>
      </c>
      <c r="AM16" s="112" t="s">
        <v>127</v>
      </c>
      <c r="AN16" s="112" t="s">
        <v>127</v>
      </c>
      <c r="AO16" s="112" t="s">
        <v>127</v>
      </c>
      <c r="AP16" s="112" t="s">
        <v>127</v>
      </c>
      <c r="AQ16" s="112" t="s">
        <v>127</v>
      </c>
      <c r="AR16" s="112" t="s">
        <v>127</v>
      </c>
      <c r="AS16" s="112" t="s">
        <v>127</v>
      </c>
      <c r="AT16" s="195">
        <v>0</v>
      </c>
      <c r="AU16" s="195">
        <v>0</v>
      </c>
      <c r="AV16" s="113">
        <v>3.7800000000000002</v>
      </c>
      <c r="AW16" s="195">
        <v>0</v>
      </c>
      <c r="AX16" s="195">
        <v>0</v>
      </c>
      <c r="AY16" s="113">
        <f>AY20</f>
        <v>0.25</v>
      </c>
      <c r="AZ16" s="195">
        <v>152</v>
      </c>
      <c r="BA16" s="112" t="s">
        <v>127</v>
      </c>
      <c r="BB16" s="112" t="s">
        <v>127</v>
      </c>
      <c r="BC16" s="112" t="s">
        <v>127</v>
      </c>
      <c r="BD16" s="112" t="s">
        <v>127</v>
      </c>
      <c r="BE16" s="112" t="s">
        <v>127</v>
      </c>
      <c r="BF16" s="112" t="str">
        <f>BF20</f>
        <v>нд</v>
      </c>
      <c r="BG16" s="112" t="s">
        <v>127</v>
      </c>
      <c r="BH16" s="195">
        <v>0</v>
      </c>
      <c r="BI16" s="195">
        <v>0</v>
      </c>
      <c r="BJ16" s="113">
        <f>BJ18</f>
        <v>4.32</v>
      </c>
      <c r="BK16" s="195">
        <v>0</v>
      </c>
      <c r="BL16" s="195">
        <v>0</v>
      </c>
      <c r="BM16" s="195">
        <v>0</v>
      </c>
      <c r="BN16" s="195">
        <v>219</v>
      </c>
      <c r="BO16" s="112" t="s">
        <v>127</v>
      </c>
      <c r="BP16" s="112" t="s">
        <v>127</v>
      </c>
      <c r="BQ16" s="112">
        <f>BQ18</f>
        <v>0.55000000000000004</v>
      </c>
      <c r="BR16" s="112" t="s">
        <v>127</v>
      </c>
      <c r="BS16" s="112" t="s">
        <v>127</v>
      </c>
      <c r="BT16" s="112" t="s">
        <v>127</v>
      </c>
      <c r="BU16" s="112" t="s">
        <v>127</v>
      </c>
      <c r="BV16" s="195">
        <v>0</v>
      </c>
      <c r="BW16" s="195">
        <v>0</v>
      </c>
      <c r="BX16" s="113">
        <f>BX18</f>
        <v>13.034999999999998</v>
      </c>
      <c r="BY16" s="195">
        <v>0</v>
      </c>
      <c r="BZ16" s="195">
        <v>0</v>
      </c>
      <c r="CA16" s="113">
        <v>0.25</v>
      </c>
      <c r="CB16" s="195">
        <v>518</v>
      </c>
      <c r="CC16" s="112">
        <v>0</v>
      </c>
      <c r="CD16" s="112">
        <v>0</v>
      </c>
      <c r="CE16" s="113">
        <f>CE18</f>
        <v>13.584999999999999</v>
      </c>
      <c r="CF16" s="112">
        <v>0</v>
      </c>
      <c r="CG16" s="112">
        <v>0</v>
      </c>
      <c r="CH16" s="112">
        <v>0</v>
      </c>
      <c r="CI16" s="112">
        <f>CI18</f>
        <v>518</v>
      </c>
      <c r="CJ16" s="112" t="s">
        <v>127</v>
      </c>
      <c r="CK16" s="639"/>
      <c r="CL16" s="649"/>
    </row>
    <row r="17" spans="1:88" x14ac:dyDescent="0.25">
      <c r="A17" s="24" t="s">
        <v>128</v>
      </c>
      <c r="B17" s="25" t="s">
        <v>129</v>
      </c>
      <c r="C17" s="599" t="s">
        <v>127</v>
      </c>
      <c r="D17" s="132" t="s">
        <v>127</v>
      </c>
      <c r="E17" s="132" t="s">
        <v>127</v>
      </c>
      <c r="F17" s="599" t="s">
        <v>127</v>
      </c>
      <c r="G17" s="132" t="s">
        <v>127</v>
      </c>
      <c r="H17" s="132" t="s">
        <v>127</v>
      </c>
      <c r="I17" s="599">
        <v>0.25</v>
      </c>
      <c r="J17" s="132" t="s">
        <v>127</v>
      </c>
      <c r="K17" s="599" t="s">
        <v>127</v>
      </c>
      <c r="L17" s="599" t="s">
        <v>127</v>
      </c>
      <c r="M17" s="599" t="s">
        <v>127</v>
      </c>
      <c r="N17" s="599" t="s">
        <v>127</v>
      </c>
      <c r="O17" s="599" t="s">
        <v>127</v>
      </c>
      <c r="P17" s="599" t="s">
        <v>127</v>
      </c>
      <c r="Q17" s="599" t="s">
        <v>127</v>
      </c>
      <c r="R17" s="599" t="s">
        <v>127</v>
      </c>
      <c r="S17" s="599" t="s">
        <v>127</v>
      </c>
      <c r="T17" s="599" t="s">
        <v>127</v>
      </c>
      <c r="U17" s="599" t="s">
        <v>127</v>
      </c>
      <c r="V17" s="599" t="s">
        <v>127</v>
      </c>
      <c r="W17" s="599" t="s">
        <v>127</v>
      </c>
      <c r="X17" s="599" t="s">
        <v>127</v>
      </c>
      <c r="Y17" s="599" t="s">
        <v>127</v>
      </c>
      <c r="Z17" s="599" t="s">
        <v>127</v>
      </c>
      <c r="AA17" s="599" t="s">
        <v>127</v>
      </c>
      <c r="AB17" s="599" t="s">
        <v>127</v>
      </c>
      <c r="AC17" s="599" t="s">
        <v>127</v>
      </c>
      <c r="AD17" s="599" t="s">
        <v>127</v>
      </c>
      <c r="AE17" s="599" t="s">
        <v>127</v>
      </c>
      <c r="AF17" s="132" t="s">
        <v>127</v>
      </c>
      <c r="AG17" s="132" t="s">
        <v>127</v>
      </c>
      <c r="AH17" s="599" t="s">
        <v>127</v>
      </c>
      <c r="AI17" s="132" t="s">
        <v>127</v>
      </c>
      <c r="AJ17" s="132" t="s">
        <v>127</v>
      </c>
      <c r="AK17" s="132" t="s">
        <v>127</v>
      </c>
      <c r="AL17" s="132" t="s">
        <v>127</v>
      </c>
      <c r="AM17" s="599" t="s">
        <v>127</v>
      </c>
      <c r="AN17" s="599" t="s">
        <v>127</v>
      </c>
      <c r="AO17" s="599" t="s">
        <v>127</v>
      </c>
      <c r="AP17" s="599" t="s">
        <v>127</v>
      </c>
      <c r="AQ17" s="599" t="s">
        <v>127</v>
      </c>
      <c r="AR17" s="599" t="s">
        <v>127</v>
      </c>
      <c r="AS17" s="599" t="s">
        <v>127</v>
      </c>
      <c r="AT17" s="132" t="s">
        <v>127</v>
      </c>
      <c r="AU17" s="132" t="s">
        <v>127</v>
      </c>
      <c r="AV17" s="599" t="s">
        <v>127</v>
      </c>
      <c r="AW17" s="132" t="s">
        <v>127</v>
      </c>
      <c r="AX17" s="132" t="s">
        <v>127</v>
      </c>
      <c r="AY17" s="132" t="s">
        <v>127</v>
      </c>
      <c r="AZ17" s="132" t="s">
        <v>127</v>
      </c>
      <c r="BA17" s="599" t="s">
        <v>127</v>
      </c>
      <c r="BB17" s="599" t="s">
        <v>127</v>
      </c>
      <c r="BC17" s="599" t="s">
        <v>127</v>
      </c>
      <c r="BD17" s="599" t="s">
        <v>127</v>
      </c>
      <c r="BE17" s="599" t="s">
        <v>127</v>
      </c>
      <c r="BF17" s="599" t="s">
        <v>127</v>
      </c>
      <c r="BG17" s="599" t="s">
        <v>127</v>
      </c>
      <c r="BH17" s="132" t="s">
        <v>127</v>
      </c>
      <c r="BI17" s="132" t="s">
        <v>127</v>
      </c>
      <c r="BJ17" s="599" t="s">
        <v>127</v>
      </c>
      <c r="BK17" s="132" t="s">
        <v>127</v>
      </c>
      <c r="BL17" s="132" t="s">
        <v>127</v>
      </c>
      <c r="BM17" s="132" t="s">
        <v>127</v>
      </c>
      <c r="BN17" s="132" t="s">
        <v>127</v>
      </c>
      <c r="BO17" s="599" t="s">
        <v>127</v>
      </c>
      <c r="BP17" s="599" t="s">
        <v>127</v>
      </c>
      <c r="BQ17" s="599" t="s">
        <v>127</v>
      </c>
      <c r="BR17" s="599" t="s">
        <v>127</v>
      </c>
      <c r="BS17" s="599" t="s">
        <v>127</v>
      </c>
      <c r="BT17" s="599" t="s">
        <v>127</v>
      </c>
      <c r="BU17" s="599" t="s">
        <v>127</v>
      </c>
      <c r="BV17" s="132" t="s">
        <v>127</v>
      </c>
      <c r="BW17" s="132" t="s">
        <v>127</v>
      </c>
      <c r="BX17" s="599" t="s">
        <v>127</v>
      </c>
      <c r="BY17" s="132" t="s">
        <v>127</v>
      </c>
      <c r="BZ17" s="132" t="s">
        <v>127</v>
      </c>
      <c r="CA17" s="599" t="s">
        <v>127</v>
      </c>
      <c r="CB17" s="132" t="s">
        <v>127</v>
      </c>
      <c r="CC17" s="599" t="s">
        <v>127</v>
      </c>
      <c r="CD17" s="599" t="s">
        <v>127</v>
      </c>
      <c r="CE17" s="599">
        <f>BQ18</f>
        <v>0.55000000000000004</v>
      </c>
      <c r="CF17" s="599" t="s">
        <v>127</v>
      </c>
      <c r="CG17" s="599" t="s">
        <v>127</v>
      </c>
      <c r="CH17" s="599" t="s">
        <v>127</v>
      </c>
      <c r="CI17" s="599" t="s">
        <v>127</v>
      </c>
      <c r="CJ17" s="599" t="s">
        <v>127</v>
      </c>
    </row>
    <row r="18" spans="1:88" s="31" customFormat="1" x14ac:dyDescent="0.25">
      <c r="A18" s="26" t="s">
        <v>130</v>
      </c>
      <c r="B18" s="27" t="s">
        <v>131</v>
      </c>
      <c r="C18" s="116" t="s">
        <v>127</v>
      </c>
      <c r="D18" s="139">
        <v>0</v>
      </c>
      <c r="E18" s="139">
        <v>0</v>
      </c>
      <c r="F18" s="117">
        <v>12.334999999999999</v>
      </c>
      <c r="G18" s="139">
        <v>0</v>
      </c>
      <c r="H18" s="139">
        <v>0</v>
      </c>
      <c r="I18" s="139">
        <v>0</v>
      </c>
      <c r="J18" s="139">
        <v>518</v>
      </c>
      <c r="K18" s="116" t="s">
        <v>127</v>
      </c>
      <c r="L18" s="116" t="s">
        <v>127</v>
      </c>
      <c r="M18" s="116" t="str">
        <f>M35</f>
        <v>нд</v>
      </c>
      <c r="N18" s="116" t="s">
        <v>127</v>
      </c>
      <c r="O18" s="116" t="s">
        <v>127</v>
      </c>
      <c r="P18" s="116" t="s">
        <v>127</v>
      </c>
      <c r="Q18" s="116" t="s">
        <v>127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 t="s">
        <v>127</v>
      </c>
      <c r="X18" s="116" t="s">
        <v>127</v>
      </c>
      <c r="Y18" s="116" t="s">
        <v>127</v>
      </c>
      <c r="Z18" s="116" t="s">
        <v>127</v>
      </c>
      <c r="AA18" s="116" t="s">
        <v>127</v>
      </c>
      <c r="AB18" s="116" t="s">
        <v>127</v>
      </c>
      <c r="AC18" s="116" t="s">
        <v>127</v>
      </c>
      <c r="AD18" s="116" t="s">
        <v>127</v>
      </c>
      <c r="AE18" s="116" t="s">
        <v>127</v>
      </c>
      <c r="AF18" s="139">
        <v>0</v>
      </c>
      <c r="AG18" s="139">
        <v>0</v>
      </c>
      <c r="AH18" s="117">
        <v>4.9349999999999996</v>
      </c>
      <c r="AI18" s="139">
        <v>0</v>
      </c>
      <c r="AJ18" s="139">
        <v>0</v>
      </c>
      <c r="AK18" s="139">
        <v>0</v>
      </c>
      <c r="AL18" s="139">
        <v>147</v>
      </c>
      <c r="AM18" s="194" t="s">
        <v>127</v>
      </c>
      <c r="AN18" s="194" t="s">
        <v>127</v>
      </c>
      <c r="AO18" s="194" t="s">
        <v>127</v>
      </c>
      <c r="AP18" s="194" t="s">
        <v>127</v>
      </c>
      <c r="AQ18" s="194" t="s">
        <v>127</v>
      </c>
      <c r="AR18" s="194" t="s">
        <v>127</v>
      </c>
      <c r="AS18" s="194" t="s">
        <v>127</v>
      </c>
      <c r="AT18" s="139">
        <v>0</v>
      </c>
      <c r="AU18" s="139">
        <v>0</v>
      </c>
      <c r="AV18" s="117">
        <v>3.7800000000000002</v>
      </c>
      <c r="AW18" s="139">
        <v>0</v>
      </c>
      <c r="AX18" s="139">
        <v>0</v>
      </c>
      <c r="AY18" s="139">
        <v>0</v>
      </c>
      <c r="AZ18" s="139">
        <v>152</v>
      </c>
      <c r="BA18" s="194" t="s">
        <v>127</v>
      </c>
      <c r="BB18" s="194" t="s">
        <v>127</v>
      </c>
      <c r="BC18" s="194" t="s">
        <v>127</v>
      </c>
      <c r="BD18" s="194" t="s">
        <v>127</v>
      </c>
      <c r="BE18" s="194" t="s">
        <v>127</v>
      </c>
      <c r="BF18" s="194" t="s">
        <v>127</v>
      </c>
      <c r="BG18" s="194" t="s">
        <v>127</v>
      </c>
      <c r="BH18" s="139">
        <v>0</v>
      </c>
      <c r="BI18" s="139">
        <v>0</v>
      </c>
      <c r="BJ18" s="117">
        <f>BJ35</f>
        <v>4.32</v>
      </c>
      <c r="BK18" s="139">
        <v>0</v>
      </c>
      <c r="BL18" s="139">
        <v>0</v>
      </c>
      <c r="BM18" s="139">
        <v>0</v>
      </c>
      <c r="BN18" s="139">
        <v>219</v>
      </c>
      <c r="BO18" s="116" t="s">
        <v>127</v>
      </c>
      <c r="BP18" s="116" t="s">
        <v>127</v>
      </c>
      <c r="BQ18" s="116">
        <f>BQ35</f>
        <v>0.55000000000000004</v>
      </c>
      <c r="BR18" s="116" t="s">
        <v>127</v>
      </c>
      <c r="BS18" s="116" t="s">
        <v>127</v>
      </c>
      <c r="BT18" s="116" t="s">
        <v>127</v>
      </c>
      <c r="BU18" s="116" t="s">
        <v>127</v>
      </c>
      <c r="BV18" s="139">
        <v>0</v>
      </c>
      <c r="BW18" s="139">
        <v>0</v>
      </c>
      <c r="BX18" s="117">
        <f>BX35</f>
        <v>13.034999999999998</v>
      </c>
      <c r="BY18" s="139">
        <v>0</v>
      </c>
      <c r="BZ18" s="139">
        <v>0</v>
      </c>
      <c r="CA18" s="139">
        <v>0</v>
      </c>
      <c r="CB18" s="139">
        <v>518</v>
      </c>
      <c r="CC18" s="116">
        <v>0</v>
      </c>
      <c r="CD18" s="116">
        <v>0</v>
      </c>
      <c r="CE18" s="117">
        <f>CE35</f>
        <v>13.584999999999999</v>
      </c>
      <c r="CF18" s="116">
        <v>0</v>
      </c>
      <c r="CG18" s="116">
        <v>0</v>
      </c>
      <c r="CH18" s="116">
        <v>0</v>
      </c>
      <c r="CI18" s="116">
        <f>CI35</f>
        <v>518</v>
      </c>
      <c r="CJ18" s="116" t="s">
        <v>127</v>
      </c>
    </row>
    <row r="19" spans="1:88" ht="31.5" x14ac:dyDescent="0.25">
      <c r="A19" s="24" t="s">
        <v>132</v>
      </c>
      <c r="B19" s="32" t="s">
        <v>133</v>
      </c>
      <c r="C19" s="599" t="s">
        <v>127</v>
      </c>
      <c r="D19" s="599" t="s">
        <v>127</v>
      </c>
      <c r="E19" s="599" t="s">
        <v>127</v>
      </c>
      <c r="F19" s="599" t="s">
        <v>127</v>
      </c>
      <c r="G19" s="599" t="s">
        <v>127</v>
      </c>
      <c r="H19" s="599" t="s">
        <v>127</v>
      </c>
      <c r="I19" s="599" t="s">
        <v>127</v>
      </c>
      <c r="J19" s="599" t="s">
        <v>127</v>
      </c>
      <c r="K19" s="599" t="s">
        <v>127</v>
      </c>
      <c r="L19" s="599" t="s">
        <v>127</v>
      </c>
      <c r="M19" s="599" t="s">
        <v>127</v>
      </c>
      <c r="N19" s="599" t="s">
        <v>127</v>
      </c>
      <c r="O19" s="599" t="s">
        <v>127</v>
      </c>
      <c r="P19" s="599" t="s">
        <v>127</v>
      </c>
      <c r="Q19" s="599" t="s">
        <v>127</v>
      </c>
      <c r="R19" s="599" t="s">
        <v>127</v>
      </c>
      <c r="S19" s="599" t="s">
        <v>127</v>
      </c>
      <c r="T19" s="599" t="s">
        <v>127</v>
      </c>
      <c r="U19" s="599" t="s">
        <v>127</v>
      </c>
      <c r="V19" s="599" t="s">
        <v>127</v>
      </c>
      <c r="W19" s="599" t="s">
        <v>127</v>
      </c>
      <c r="X19" s="599" t="s">
        <v>127</v>
      </c>
      <c r="Y19" s="599" t="s">
        <v>127</v>
      </c>
      <c r="Z19" s="599" t="s">
        <v>127</v>
      </c>
      <c r="AA19" s="599" t="s">
        <v>127</v>
      </c>
      <c r="AB19" s="599" t="s">
        <v>127</v>
      </c>
      <c r="AC19" s="599" t="s">
        <v>127</v>
      </c>
      <c r="AD19" s="599" t="s">
        <v>127</v>
      </c>
      <c r="AE19" s="599" t="s">
        <v>127</v>
      </c>
      <c r="AF19" s="599" t="s">
        <v>127</v>
      </c>
      <c r="AG19" s="599" t="s">
        <v>127</v>
      </c>
      <c r="AH19" s="599" t="s">
        <v>127</v>
      </c>
      <c r="AI19" s="599" t="s">
        <v>127</v>
      </c>
      <c r="AJ19" s="599" t="s">
        <v>127</v>
      </c>
      <c r="AK19" s="599" t="s">
        <v>127</v>
      </c>
      <c r="AL19" s="599" t="s">
        <v>127</v>
      </c>
      <c r="AM19" s="599" t="s">
        <v>127</v>
      </c>
      <c r="AN19" s="599" t="s">
        <v>127</v>
      </c>
      <c r="AO19" s="599" t="s">
        <v>127</v>
      </c>
      <c r="AP19" s="599" t="s">
        <v>127</v>
      </c>
      <c r="AQ19" s="599" t="s">
        <v>127</v>
      </c>
      <c r="AR19" s="599" t="s">
        <v>127</v>
      </c>
      <c r="AS19" s="599" t="s">
        <v>127</v>
      </c>
      <c r="AT19" s="599" t="s">
        <v>127</v>
      </c>
      <c r="AU19" s="599" t="s">
        <v>127</v>
      </c>
      <c r="AV19" s="599" t="s">
        <v>127</v>
      </c>
      <c r="AW19" s="599" t="s">
        <v>127</v>
      </c>
      <c r="AX19" s="599" t="s">
        <v>127</v>
      </c>
      <c r="AY19" s="599" t="s">
        <v>127</v>
      </c>
      <c r="AZ19" s="599" t="s">
        <v>127</v>
      </c>
      <c r="BA19" s="599" t="s">
        <v>127</v>
      </c>
      <c r="BB19" s="599" t="s">
        <v>127</v>
      </c>
      <c r="BC19" s="599" t="s">
        <v>127</v>
      </c>
      <c r="BD19" s="599" t="s">
        <v>127</v>
      </c>
      <c r="BE19" s="599" t="s">
        <v>127</v>
      </c>
      <c r="BF19" s="599" t="s">
        <v>127</v>
      </c>
      <c r="BG19" s="599" t="s">
        <v>127</v>
      </c>
      <c r="BH19" s="599" t="s">
        <v>127</v>
      </c>
      <c r="BI19" s="599" t="s">
        <v>127</v>
      </c>
      <c r="BJ19" s="599" t="s">
        <v>127</v>
      </c>
      <c r="BK19" s="599" t="s">
        <v>127</v>
      </c>
      <c r="BL19" s="599" t="s">
        <v>127</v>
      </c>
      <c r="BM19" s="599" t="s">
        <v>127</v>
      </c>
      <c r="BN19" s="599" t="s">
        <v>127</v>
      </c>
      <c r="BO19" s="599" t="s">
        <v>127</v>
      </c>
      <c r="BP19" s="599" t="s">
        <v>127</v>
      </c>
      <c r="BQ19" s="599" t="s">
        <v>127</v>
      </c>
      <c r="BR19" s="599" t="s">
        <v>127</v>
      </c>
      <c r="BS19" s="599" t="s">
        <v>127</v>
      </c>
      <c r="BT19" s="599" t="s">
        <v>127</v>
      </c>
      <c r="BU19" s="599" t="s">
        <v>127</v>
      </c>
      <c r="BV19" s="599" t="s">
        <v>127</v>
      </c>
      <c r="BW19" s="599" t="s">
        <v>127</v>
      </c>
      <c r="BX19" s="599" t="s">
        <v>127</v>
      </c>
      <c r="BY19" s="599" t="s">
        <v>127</v>
      </c>
      <c r="BZ19" s="599" t="s">
        <v>127</v>
      </c>
      <c r="CA19" s="599" t="s">
        <v>127</v>
      </c>
      <c r="CB19" s="599" t="s">
        <v>127</v>
      </c>
      <c r="CC19" s="599" t="s">
        <v>127</v>
      </c>
      <c r="CD19" s="599" t="s">
        <v>127</v>
      </c>
      <c r="CE19" s="599" t="s">
        <v>127</v>
      </c>
      <c r="CF19" s="599" t="s">
        <v>127</v>
      </c>
      <c r="CG19" s="599" t="s">
        <v>127</v>
      </c>
      <c r="CH19" s="599" t="s">
        <v>127</v>
      </c>
      <c r="CI19" s="599" t="s">
        <v>127</v>
      </c>
      <c r="CJ19" s="599" t="s">
        <v>127</v>
      </c>
    </row>
    <row r="20" spans="1:88" x14ac:dyDescent="0.25">
      <c r="A20" s="24" t="s">
        <v>134</v>
      </c>
      <c r="B20" s="25" t="s">
        <v>135</v>
      </c>
      <c r="C20" s="599" t="s">
        <v>127</v>
      </c>
      <c r="D20" s="599" t="s">
        <v>127</v>
      </c>
      <c r="E20" s="599" t="s">
        <v>127</v>
      </c>
      <c r="F20" s="599" t="s">
        <v>127</v>
      </c>
      <c r="G20" s="599" t="s">
        <v>127</v>
      </c>
      <c r="H20" s="599" t="s">
        <v>127</v>
      </c>
      <c r="I20" s="599">
        <v>0.25</v>
      </c>
      <c r="J20" s="599" t="s">
        <v>127</v>
      </c>
      <c r="K20" s="599" t="s">
        <v>127</v>
      </c>
      <c r="L20" s="599" t="s">
        <v>127</v>
      </c>
      <c r="M20" s="599" t="s">
        <v>127</v>
      </c>
      <c r="N20" s="599" t="s">
        <v>127</v>
      </c>
      <c r="O20" s="599" t="s">
        <v>127</v>
      </c>
      <c r="P20" s="599" t="s">
        <v>127</v>
      </c>
      <c r="Q20" s="599" t="s">
        <v>127</v>
      </c>
      <c r="R20" s="599" t="s">
        <v>127</v>
      </c>
      <c r="S20" s="599" t="s">
        <v>127</v>
      </c>
      <c r="T20" s="599" t="s">
        <v>127</v>
      </c>
      <c r="U20" s="599" t="s">
        <v>127</v>
      </c>
      <c r="V20" s="599" t="s">
        <v>127</v>
      </c>
      <c r="W20" s="599" t="s">
        <v>127</v>
      </c>
      <c r="X20" s="599" t="s">
        <v>127</v>
      </c>
      <c r="Y20" s="599" t="s">
        <v>127</v>
      </c>
      <c r="Z20" s="599" t="s">
        <v>127</v>
      </c>
      <c r="AA20" s="599" t="s">
        <v>127</v>
      </c>
      <c r="AB20" s="599" t="s">
        <v>127</v>
      </c>
      <c r="AC20" s="599" t="s">
        <v>127</v>
      </c>
      <c r="AD20" s="599" t="s">
        <v>127</v>
      </c>
      <c r="AE20" s="599" t="s">
        <v>127</v>
      </c>
      <c r="AF20" s="599" t="s">
        <v>127</v>
      </c>
      <c r="AG20" s="599" t="s">
        <v>127</v>
      </c>
      <c r="AH20" s="599" t="s">
        <v>127</v>
      </c>
      <c r="AI20" s="599" t="s">
        <v>127</v>
      </c>
      <c r="AJ20" s="599" t="s">
        <v>127</v>
      </c>
      <c r="AK20" s="599" t="s">
        <v>127</v>
      </c>
      <c r="AL20" s="599" t="s">
        <v>127</v>
      </c>
      <c r="AM20" s="599" t="s">
        <v>127</v>
      </c>
      <c r="AN20" s="599" t="s">
        <v>127</v>
      </c>
      <c r="AO20" s="599" t="s">
        <v>127</v>
      </c>
      <c r="AP20" s="599" t="s">
        <v>127</v>
      </c>
      <c r="AQ20" s="599" t="s">
        <v>127</v>
      </c>
      <c r="AR20" s="599" t="s">
        <v>127</v>
      </c>
      <c r="AS20" s="599" t="s">
        <v>127</v>
      </c>
      <c r="AT20" s="599" t="s">
        <v>127</v>
      </c>
      <c r="AU20" s="599" t="s">
        <v>127</v>
      </c>
      <c r="AV20" s="599" t="s">
        <v>127</v>
      </c>
      <c r="AW20" s="599" t="s">
        <v>127</v>
      </c>
      <c r="AX20" s="599" t="s">
        <v>127</v>
      </c>
      <c r="AY20" s="599">
        <v>0.25</v>
      </c>
      <c r="AZ20" s="599" t="s">
        <v>127</v>
      </c>
      <c r="BA20" s="599" t="s">
        <v>127</v>
      </c>
      <c r="BB20" s="599" t="s">
        <v>127</v>
      </c>
      <c r="BC20" s="599" t="s">
        <v>127</v>
      </c>
      <c r="BD20" s="599" t="s">
        <v>127</v>
      </c>
      <c r="BE20" s="599" t="s">
        <v>127</v>
      </c>
      <c r="BF20" s="634" t="s">
        <v>127</v>
      </c>
      <c r="BG20" s="599" t="s">
        <v>127</v>
      </c>
      <c r="BH20" s="599" t="s">
        <v>127</v>
      </c>
      <c r="BI20" s="599" t="s">
        <v>127</v>
      </c>
      <c r="BJ20" s="599" t="s">
        <v>127</v>
      </c>
      <c r="BK20" s="599" t="s">
        <v>127</v>
      </c>
      <c r="BL20" s="599" t="s">
        <v>127</v>
      </c>
      <c r="BM20" s="599" t="s">
        <v>127</v>
      </c>
      <c r="BN20" s="599" t="s">
        <v>127</v>
      </c>
      <c r="BO20" s="599" t="s">
        <v>127</v>
      </c>
      <c r="BP20" s="599" t="s">
        <v>127</v>
      </c>
      <c r="BQ20" s="599" t="s">
        <v>127</v>
      </c>
      <c r="BR20" s="599" t="s">
        <v>127</v>
      </c>
      <c r="BS20" s="599" t="s">
        <v>127</v>
      </c>
      <c r="BT20" s="599" t="s">
        <v>127</v>
      </c>
      <c r="BU20" s="599" t="s">
        <v>127</v>
      </c>
      <c r="BV20" s="599" t="s">
        <v>127</v>
      </c>
      <c r="BW20" s="599" t="s">
        <v>127</v>
      </c>
      <c r="BX20" s="599" t="s">
        <v>127</v>
      </c>
      <c r="BY20" s="599" t="s">
        <v>127</v>
      </c>
      <c r="BZ20" s="599" t="s">
        <v>127</v>
      </c>
      <c r="CA20" s="599">
        <v>0.25</v>
      </c>
      <c r="CB20" s="599" t="s">
        <v>127</v>
      </c>
      <c r="CC20" s="599" t="s">
        <v>127</v>
      </c>
      <c r="CD20" s="599" t="s">
        <v>127</v>
      </c>
      <c r="CE20" s="599" t="s">
        <v>127</v>
      </c>
      <c r="CF20" s="599" t="s">
        <v>127</v>
      </c>
      <c r="CG20" s="599" t="s">
        <v>127</v>
      </c>
      <c r="CH20" s="599" t="s">
        <v>127</v>
      </c>
      <c r="CI20" s="599" t="s">
        <v>127</v>
      </c>
      <c r="CJ20" s="599" t="s">
        <v>127</v>
      </c>
    </row>
    <row r="21" spans="1:88" x14ac:dyDescent="0.25">
      <c r="A21" s="24" t="s">
        <v>136</v>
      </c>
      <c r="B21" s="25" t="s">
        <v>137</v>
      </c>
      <c r="C21" s="599" t="s">
        <v>127</v>
      </c>
      <c r="D21" s="599" t="s">
        <v>127</v>
      </c>
      <c r="E21" s="599" t="s">
        <v>127</v>
      </c>
      <c r="F21" s="599" t="s">
        <v>127</v>
      </c>
      <c r="G21" s="599" t="s">
        <v>127</v>
      </c>
      <c r="H21" s="599" t="s">
        <v>127</v>
      </c>
      <c r="I21" s="599" t="s">
        <v>127</v>
      </c>
      <c r="J21" s="599" t="s">
        <v>127</v>
      </c>
      <c r="K21" s="599" t="s">
        <v>127</v>
      </c>
      <c r="L21" s="599" t="s">
        <v>127</v>
      </c>
      <c r="M21" s="599" t="s">
        <v>127</v>
      </c>
      <c r="N21" s="599" t="s">
        <v>127</v>
      </c>
      <c r="O21" s="599" t="s">
        <v>127</v>
      </c>
      <c r="P21" s="599" t="s">
        <v>127</v>
      </c>
      <c r="Q21" s="599" t="s">
        <v>127</v>
      </c>
      <c r="R21" s="599" t="s">
        <v>127</v>
      </c>
      <c r="S21" s="599" t="s">
        <v>127</v>
      </c>
      <c r="T21" s="599" t="s">
        <v>127</v>
      </c>
      <c r="U21" s="599" t="s">
        <v>127</v>
      </c>
      <c r="V21" s="599" t="s">
        <v>127</v>
      </c>
      <c r="W21" s="599" t="s">
        <v>127</v>
      </c>
      <c r="X21" s="599" t="s">
        <v>127</v>
      </c>
      <c r="Y21" s="599" t="s">
        <v>127</v>
      </c>
      <c r="Z21" s="599" t="s">
        <v>127</v>
      </c>
      <c r="AA21" s="599" t="s">
        <v>127</v>
      </c>
      <c r="AB21" s="599" t="s">
        <v>127</v>
      </c>
      <c r="AC21" s="599" t="s">
        <v>127</v>
      </c>
      <c r="AD21" s="599" t="s">
        <v>127</v>
      </c>
      <c r="AE21" s="599" t="s">
        <v>127</v>
      </c>
      <c r="AF21" s="599" t="s">
        <v>127</v>
      </c>
      <c r="AG21" s="599" t="s">
        <v>127</v>
      </c>
      <c r="AH21" s="599" t="s">
        <v>127</v>
      </c>
      <c r="AI21" s="599" t="s">
        <v>127</v>
      </c>
      <c r="AJ21" s="599" t="s">
        <v>127</v>
      </c>
      <c r="AK21" s="599" t="s">
        <v>127</v>
      </c>
      <c r="AL21" s="599" t="s">
        <v>127</v>
      </c>
      <c r="AM21" s="599" t="s">
        <v>127</v>
      </c>
      <c r="AN21" s="599" t="s">
        <v>127</v>
      </c>
      <c r="AO21" s="599" t="s">
        <v>127</v>
      </c>
      <c r="AP21" s="599" t="s">
        <v>127</v>
      </c>
      <c r="AQ21" s="599" t="s">
        <v>127</v>
      </c>
      <c r="AR21" s="599" t="s">
        <v>127</v>
      </c>
      <c r="AS21" s="599" t="s">
        <v>127</v>
      </c>
      <c r="AT21" s="599" t="s">
        <v>127</v>
      </c>
      <c r="AU21" s="599" t="s">
        <v>127</v>
      </c>
      <c r="AV21" s="599" t="s">
        <v>127</v>
      </c>
      <c r="AW21" s="599" t="s">
        <v>127</v>
      </c>
      <c r="AX21" s="599" t="s">
        <v>127</v>
      </c>
      <c r="AY21" s="599" t="s">
        <v>127</v>
      </c>
      <c r="AZ21" s="599" t="s">
        <v>127</v>
      </c>
      <c r="BA21" s="599" t="s">
        <v>127</v>
      </c>
      <c r="BB21" s="599" t="s">
        <v>127</v>
      </c>
      <c r="BC21" s="599" t="s">
        <v>127</v>
      </c>
      <c r="BD21" s="599" t="s">
        <v>127</v>
      </c>
      <c r="BE21" s="599" t="s">
        <v>127</v>
      </c>
      <c r="BF21" s="599" t="s">
        <v>127</v>
      </c>
      <c r="BG21" s="599" t="s">
        <v>127</v>
      </c>
      <c r="BH21" s="599" t="s">
        <v>127</v>
      </c>
      <c r="BI21" s="599" t="s">
        <v>127</v>
      </c>
      <c r="BJ21" s="599" t="s">
        <v>127</v>
      </c>
      <c r="BK21" s="599" t="s">
        <v>127</v>
      </c>
      <c r="BL21" s="599" t="s">
        <v>127</v>
      </c>
      <c r="BM21" s="599" t="s">
        <v>127</v>
      </c>
      <c r="BN21" s="599" t="s">
        <v>127</v>
      </c>
      <c r="BO21" s="599" t="s">
        <v>127</v>
      </c>
      <c r="BP21" s="599" t="s">
        <v>127</v>
      </c>
      <c r="BQ21" s="599" t="s">
        <v>127</v>
      </c>
      <c r="BR21" s="599" t="s">
        <v>127</v>
      </c>
      <c r="BS21" s="599" t="s">
        <v>127</v>
      </c>
      <c r="BT21" s="599" t="s">
        <v>127</v>
      </c>
      <c r="BU21" s="599" t="s">
        <v>127</v>
      </c>
      <c r="BV21" s="599" t="s">
        <v>127</v>
      </c>
      <c r="BW21" s="599" t="s">
        <v>127</v>
      </c>
      <c r="BX21" s="599" t="s">
        <v>127</v>
      </c>
      <c r="BY21" s="599" t="s">
        <v>127</v>
      </c>
      <c r="BZ21" s="599" t="s">
        <v>127</v>
      </c>
      <c r="CA21" s="599" t="s">
        <v>127</v>
      </c>
      <c r="CB21" s="599" t="s">
        <v>127</v>
      </c>
      <c r="CC21" s="599" t="s">
        <v>127</v>
      </c>
      <c r="CD21" s="599" t="s">
        <v>127</v>
      </c>
      <c r="CE21" s="599" t="s">
        <v>127</v>
      </c>
      <c r="CF21" s="599" t="s">
        <v>127</v>
      </c>
      <c r="CG21" s="599" t="s">
        <v>127</v>
      </c>
      <c r="CH21" s="599" t="s">
        <v>127</v>
      </c>
      <c r="CI21" s="599" t="s">
        <v>127</v>
      </c>
      <c r="CJ21" s="599" t="s">
        <v>127</v>
      </c>
    </row>
    <row r="22" spans="1:88" x14ac:dyDescent="0.25">
      <c r="A22" s="24" t="s">
        <v>138</v>
      </c>
      <c r="B22" s="32" t="s">
        <v>139</v>
      </c>
      <c r="C22" s="599" t="s">
        <v>127</v>
      </c>
      <c r="D22" s="599" t="s">
        <v>127</v>
      </c>
      <c r="E22" s="599" t="s">
        <v>127</v>
      </c>
      <c r="F22" s="599" t="s">
        <v>127</v>
      </c>
      <c r="G22" s="599" t="s">
        <v>127</v>
      </c>
      <c r="H22" s="599" t="s">
        <v>127</v>
      </c>
      <c r="I22" s="599" t="s">
        <v>127</v>
      </c>
      <c r="J22" s="599" t="s">
        <v>127</v>
      </c>
      <c r="K22" s="599" t="s">
        <v>127</v>
      </c>
      <c r="L22" s="599" t="s">
        <v>127</v>
      </c>
      <c r="M22" s="599" t="s">
        <v>127</v>
      </c>
      <c r="N22" s="599" t="s">
        <v>127</v>
      </c>
      <c r="O22" s="599" t="s">
        <v>127</v>
      </c>
      <c r="P22" s="599" t="s">
        <v>127</v>
      </c>
      <c r="Q22" s="599" t="s">
        <v>127</v>
      </c>
      <c r="R22" s="599" t="s">
        <v>127</v>
      </c>
      <c r="S22" s="599" t="s">
        <v>127</v>
      </c>
      <c r="T22" s="599" t="s">
        <v>127</v>
      </c>
      <c r="U22" s="599" t="s">
        <v>127</v>
      </c>
      <c r="V22" s="599" t="s">
        <v>127</v>
      </c>
      <c r="W22" s="599" t="s">
        <v>127</v>
      </c>
      <c r="X22" s="599" t="s">
        <v>127</v>
      </c>
      <c r="Y22" s="599" t="s">
        <v>127</v>
      </c>
      <c r="Z22" s="599" t="s">
        <v>127</v>
      </c>
      <c r="AA22" s="599" t="s">
        <v>127</v>
      </c>
      <c r="AB22" s="599" t="s">
        <v>127</v>
      </c>
      <c r="AC22" s="599" t="s">
        <v>127</v>
      </c>
      <c r="AD22" s="599" t="s">
        <v>127</v>
      </c>
      <c r="AE22" s="599" t="s">
        <v>127</v>
      </c>
      <c r="AF22" s="599" t="s">
        <v>127</v>
      </c>
      <c r="AG22" s="599" t="s">
        <v>127</v>
      </c>
      <c r="AH22" s="599" t="s">
        <v>127</v>
      </c>
      <c r="AI22" s="599" t="s">
        <v>127</v>
      </c>
      <c r="AJ22" s="599" t="s">
        <v>127</v>
      </c>
      <c r="AK22" s="599" t="s">
        <v>127</v>
      </c>
      <c r="AL22" s="599" t="s">
        <v>127</v>
      </c>
      <c r="AM22" s="599" t="s">
        <v>127</v>
      </c>
      <c r="AN22" s="599" t="s">
        <v>127</v>
      </c>
      <c r="AO22" s="599" t="s">
        <v>127</v>
      </c>
      <c r="AP22" s="599" t="s">
        <v>127</v>
      </c>
      <c r="AQ22" s="599" t="s">
        <v>127</v>
      </c>
      <c r="AR22" s="599" t="s">
        <v>127</v>
      </c>
      <c r="AS22" s="599" t="s">
        <v>127</v>
      </c>
      <c r="AT22" s="599" t="s">
        <v>127</v>
      </c>
      <c r="AU22" s="599" t="s">
        <v>127</v>
      </c>
      <c r="AV22" s="599" t="s">
        <v>127</v>
      </c>
      <c r="AW22" s="599" t="s">
        <v>127</v>
      </c>
      <c r="AX22" s="599" t="s">
        <v>127</v>
      </c>
      <c r="AY22" s="599" t="s">
        <v>127</v>
      </c>
      <c r="AZ22" s="599" t="s">
        <v>127</v>
      </c>
      <c r="BA22" s="599" t="s">
        <v>127</v>
      </c>
      <c r="BB22" s="599" t="s">
        <v>127</v>
      </c>
      <c r="BC22" s="599" t="s">
        <v>127</v>
      </c>
      <c r="BD22" s="599" t="s">
        <v>127</v>
      </c>
      <c r="BE22" s="599" t="s">
        <v>127</v>
      </c>
      <c r="BF22" s="599" t="s">
        <v>127</v>
      </c>
      <c r="BG22" s="599" t="s">
        <v>127</v>
      </c>
      <c r="BH22" s="599" t="s">
        <v>127</v>
      </c>
      <c r="BI22" s="599" t="s">
        <v>127</v>
      </c>
      <c r="BJ22" s="599" t="s">
        <v>127</v>
      </c>
      <c r="BK22" s="599" t="s">
        <v>127</v>
      </c>
      <c r="BL22" s="599" t="s">
        <v>127</v>
      </c>
      <c r="BM22" s="599" t="s">
        <v>127</v>
      </c>
      <c r="BN22" s="599" t="s">
        <v>127</v>
      </c>
      <c r="BO22" s="599" t="s">
        <v>127</v>
      </c>
      <c r="BP22" s="599" t="s">
        <v>127</v>
      </c>
      <c r="BQ22" s="599" t="s">
        <v>127</v>
      </c>
      <c r="BR22" s="599" t="s">
        <v>127</v>
      </c>
      <c r="BS22" s="599" t="s">
        <v>127</v>
      </c>
      <c r="BT22" s="599" t="s">
        <v>127</v>
      </c>
      <c r="BU22" s="599" t="s">
        <v>127</v>
      </c>
      <c r="BV22" s="599" t="s">
        <v>127</v>
      </c>
      <c r="BW22" s="599" t="s">
        <v>127</v>
      </c>
      <c r="BX22" s="599" t="s">
        <v>127</v>
      </c>
      <c r="BY22" s="599" t="s">
        <v>127</v>
      </c>
      <c r="BZ22" s="599" t="s">
        <v>127</v>
      </c>
      <c r="CA22" s="599" t="s">
        <v>127</v>
      </c>
      <c r="CB22" s="599" t="s">
        <v>127</v>
      </c>
      <c r="CC22" s="599" t="s">
        <v>127</v>
      </c>
      <c r="CD22" s="599" t="s">
        <v>127</v>
      </c>
      <c r="CE22" s="599" t="s">
        <v>127</v>
      </c>
      <c r="CF22" s="599" t="s">
        <v>127</v>
      </c>
      <c r="CG22" s="599" t="s">
        <v>127</v>
      </c>
      <c r="CH22" s="599" t="s">
        <v>127</v>
      </c>
      <c r="CI22" s="599" t="s">
        <v>127</v>
      </c>
      <c r="CJ22" s="599" t="s">
        <v>127</v>
      </c>
    </row>
    <row r="23" spans="1:88" x14ac:dyDescent="0.25">
      <c r="A23" s="33" t="s">
        <v>19</v>
      </c>
      <c r="B23" s="594" t="s">
        <v>140</v>
      </c>
      <c r="C23" s="599" t="s">
        <v>127</v>
      </c>
      <c r="D23" s="599" t="s">
        <v>127</v>
      </c>
      <c r="E23" s="599" t="s">
        <v>127</v>
      </c>
      <c r="F23" s="599" t="s">
        <v>127</v>
      </c>
      <c r="G23" s="599" t="s">
        <v>127</v>
      </c>
      <c r="H23" s="599" t="s">
        <v>127</v>
      </c>
      <c r="I23" s="599" t="s">
        <v>127</v>
      </c>
      <c r="J23" s="599" t="s">
        <v>127</v>
      </c>
      <c r="K23" s="599" t="s">
        <v>127</v>
      </c>
      <c r="L23" s="599" t="s">
        <v>127</v>
      </c>
      <c r="M23" s="599" t="s">
        <v>127</v>
      </c>
      <c r="N23" s="599" t="s">
        <v>127</v>
      </c>
      <c r="O23" s="599" t="s">
        <v>127</v>
      </c>
      <c r="P23" s="599" t="s">
        <v>127</v>
      </c>
      <c r="Q23" s="599" t="s">
        <v>127</v>
      </c>
      <c r="R23" s="599" t="s">
        <v>127</v>
      </c>
      <c r="S23" s="599" t="s">
        <v>127</v>
      </c>
      <c r="T23" s="599" t="s">
        <v>127</v>
      </c>
      <c r="U23" s="599" t="s">
        <v>127</v>
      </c>
      <c r="V23" s="599" t="s">
        <v>127</v>
      </c>
      <c r="W23" s="599" t="s">
        <v>127</v>
      </c>
      <c r="X23" s="599" t="s">
        <v>127</v>
      </c>
      <c r="Y23" s="599" t="s">
        <v>127</v>
      </c>
      <c r="Z23" s="599" t="s">
        <v>127</v>
      </c>
      <c r="AA23" s="599" t="s">
        <v>127</v>
      </c>
      <c r="AB23" s="599" t="s">
        <v>127</v>
      </c>
      <c r="AC23" s="599" t="s">
        <v>127</v>
      </c>
      <c r="AD23" s="599" t="s">
        <v>127</v>
      </c>
      <c r="AE23" s="599" t="s">
        <v>127</v>
      </c>
      <c r="AF23" s="599" t="s">
        <v>127</v>
      </c>
      <c r="AG23" s="599" t="s">
        <v>127</v>
      </c>
      <c r="AH23" s="599" t="s">
        <v>127</v>
      </c>
      <c r="AI23" s="599" t="s">
        <v>127</v>
      </c>
      <c r="AJ23" s="599" t="s">
        <v>127</v>
      </c>
      <c r="AK23" s="599" t="s">
        <v>127</v>
      </c>
      <c r="AL23" s="599" t="s">
        <v>127</v>
      </c>
      <c r="AM23" s="599" t="s">
        <v>127</v>
      </c>
      <c r="AN23" s="599" t="s">
        <v>127</v>
      </c>
      <c r="AO23" s="599" t="s">
        <v>127</v>
      </c>
      <c r="AP23" s="599" t="s">
        <v>127</v>
      </c>
      <c r="AQ23" s="599" t="s">
        <v>127</v>
      </c>
      <c r="AR23" s="599" t="s">
        <v>127</v>
      </c>
      <c r="AS23" s="599" t="s">
        <v>127</v>
      </c>
      <c r="AT23" s="599" t="s">
        <v>127</v>
      </c>
      <c r="AU23" s="599" t="s">
        <v>127</v>
      </c>
      <c r="AV23" s="599" t="s">
        <v>127</v>
      </c>
      <c r="AW23" s="599" t="s">
        <v>127</v>
      </c>
      <c r="AX23" s="599" t="s">
        <v>127</v>
      </c>
      <c r="AY23" s="599" t="s">
        <v>127</v>
      </c>
      <c r="AZ23" s="599" t="s">
        <v>127</v>
      </c>
      <c r="BA23" s="599" t="s">
        <v>127</v>
      </c>
      <c r="BB23" s="599" t="s">
        <v>127</v>
      </c>
      <c r="BC23" s="599" t="s">
        <v>127</v>
      </c>
      <c r="BD23" s="599" t="s">
        <v>127</v>
      </c>
      <c r="BE23" s="599" t="s">
        <v>127</v>
      </c>
      <c r="BF23" s="599" t="s">
        <v>127</v>
      </c>
      <c r="BG23" s="599" t="s">
        <v>127</v>
      </c>
      <c r="BH23" s="599" t="s">
        <v>127</v>
      </c>
      <c r="BI23" s="599" t="s">
        <v>127</v>
      </c>
      <c r="BJ23" s="599" t="s">
        <v>127</v>
      </c>
      <c r="BK23" s="599" t="s">
        <v>127</v>
      </c>
      <c r="BL23" s="599" t="s">
        <v>127</v>
      </c>
      <c r="BM23" s="599" t="s">
        <v>127</v>
      </c>
      <c r="BN23" s="599" t="s">
        <v>127</v>
      </c>
      <c r="BO23" s="599" t="s">
        <v>127</v>
      </c>
      <c r="BP23" s="599" t="s">
        <v>127</v>
      </c>
      <c r="BQ23" s="599" t="s">
        <v>127</v>
      </c>
      <c r="BR23" s="599" t="s">
        <v>127</v>
      </c>
      <c r="BS23" s="599" t="s">
        <v>127</v>
      </c>
      <c r="BT23" s="599" t="s">
        <v>127</v>
      </c>
      <c r="BU23" s="599" t="s">
        <v>127</v>
      </c>
      <c r="BV23" s="599" t="s">
        <v>127</v>
      </c>
      <c r="BW23" s="599" t="s">
        <v>127</v>
      </c>
      <c r="BX23" s="599" t="s">
        <v>127</v>
      </c>
      <c r="BY23" s="599" t="s">
        <v>127</v>
      </c>
      <c r="BZ23" s="599" t="s">
        <v>127</v>
      </c>
      <c r="CA23" s="599" t="s">
        <v>127</v>
      </c>
      <c r="CB23" s="599" t="s">
        <v>127</v>
      </c>
      <c r="CC23" s="599" t="s">
        <v>127</v>
      </c>
      <c r="CD23" s="599" t="s">
        <v>127</v>
      </c>
      <c r="CE23" s="599" t="s">
        <v>127</v>
      </c>
      <c r="CF23" s="599" t="s">
        <v>127</v>
      </c>
      <c r="CG23" s="599" t="s">
        <v>127</v>
      </c>
      <c r="CH23" s="599" t="s">
        <v>127</v>
      </c>
      <c r="CI23" s="599" t="s">
        <v>127</v>
      </c>
      <c r="CJ23" s="599" t="s">
        <v>127</v>
      </c>
    </row>
    <row r="24" spans="1:88" x14ac:dyDescent="0.25">
      <c r="A24" s="33" t="s">
        <v>146</v>
      </c>
      <c r="B24" s="594" t="s">
        <v>147</v>
      </c>
      <c r="C24" s="599" t="s">
        <v>127</v>
      </c>
      <c r="D24" s="599" t="s">
        <v>127</v>
      </c>
      <c r="E24" s="599" t="s">
        <v>127</v>
      </c>
      <c r="F24" s="599" t="s">
        <v>127</v>
      </c>
      <c r="G24" s="599" t="s">
        <v>127</v>
      </c>
      <c r="H24" s="599" t="s">
        <v>127</v>
      </c>
      <c r="I24" s="599" t="s">
        <v>127</v>
      </c>
      <c r="J24" s="599" t="s">
        <v>127</v>
      </c>
      <c r="K24" s="599" t="s">
        <v>127</v>
      </c>
      <c r="L24" s="599" t="s">
        <v>127</v>
      </c>
      <c r="M24" s="599" t="s">
        <v>127</v>
      </c>
      <c r="N24" s="599" t="s">
        <v>127</v>
      </c>
      <c r="O24" s="599" t="s">
        <v>127</v>
      </c>
      <c r="P24" s="599" t="s">
        <v>127</v>
      </c>
      <c r="Q24" s="599" t="s">
        <v>127</v>
      </c>
      <c r="R24" s="599" t="s">
        <v>127</v>
      </c>
      <c r="S24" s="599" t="s">
        <v>127</v>
      </c>
      <c r="T24" s="599" t="s">
        <v>127</v>
      </c>
      <c r="U24" s="599" t="s">
        <v>127</v>
      </c>
      <c r="V24" s="599" t="s">
        <v>127</v>
      </c>
      <c r="W24" s="599" t="s">
        <v>127</v>
      </c>
      <c r="X24" s="599" t="s">
        <v>127</v>
      </c>
      <c r="Y24" s="599" t="s">
        <v>127</v>
      </c>
      <c r="Z24" s="599" t="s">
        <v>127</v>
      </c>
      <c r="AA24" s="599" t="s">
        <v>127</v>
      </c>
      <c r="AB24" s="599" t="s">
        <v>127</v>
      </c>
      <c r="AC24" s="599" t="s">
        <v>127</v>
      </c>
      <c r="AD24" s="599" t="s">
        <v>127</v>
      </c>
      <c r="AE24" s="599" t="s">
        <v>127</v>
      </c>
      <c r="AF24" s="599" t="s">
        <v>127</v>
      </c>
      <c r="AG24" s="599" t="s">
        <v>127</v>
      </c>
      <c r="AH24" s="599" t="s">
        <v>127</v>
      </c>
      <c r="AI24" s="599" t="s">
        <v>127</v>
      </c>
      <c r="AJ24" s="599" t="s">
        <v>127</v>
      </c>
      <c r="AK24" s="599" t="s">
        <v>127</v>
      </c>
      <c r="AL24" s="599" t="s">
        <v>127</v>
      </c>
      <c r="AM24" s="599" t="s">
        <v>127</v>
      </c>
      <c r="AN24" s="599" t="s">
        <v>127</v>
      </c>
      <c r="AO24" s="599" t="s">
        <v>127</v>
      </c>
      <c r="AP24" s="599" t="s">
        <v>127</v>
      </c>
      <c r="AQ24" s="599" t="s">
        <v>127</v>
      </c>
      <c r="AR24" s="599" t="s">
        <v>127</v>
      </c>
      <c r="AS24" s="599" t="s">
        <v>127</v>
      </c>
      <c r="AT24" s="599" t="s">
        <v>127</v>
      </c>
      <c r="AU24" s="599" t="s">
        <v>127</v>
      </c>
      <c r="AV24" s="599" t="s">
        <v>127</v>
      </c>
      <c r="AW24" s="599" t="s">
        <v>127</v>
      </c>
      <c r="AX24" s="599" t="s">
        <v>127</v>
      </c>
      <c r="AY24" s="599" t="s">
        <v>127</v>
      </c>
      <c r="AZ24" s="599" t="s">
        <v>127</v>
      </c>
      <c r="BA24" s="599" t="s">
        <v>127</v>
      </c>
      <c r="BB24" s="599" t="s">
        <v>127</v>
      </c>
      <c r="BC24" s="599" t="s">
        <v>127</v>
      </c>
      <c r="BD24" s="599" t="s">
        <v>127</v>
      </c>
      <c r="BE24" s="599" t="s">
        <v>127</v>
      </c>
      <c r="BF24" s="599" t="s">
        <v>127</v>
      </c>
      <c r="BG24" s="599" t="s">
        <v>127</v>
      </c>
      <c r="BH24" s="599" t="s">
        <v>127</v>
      </c>
      <c r="BI24" s="599" t="s">
        <v>127</v>
      </c>
      <c r="BJ24" s="599" t="s">
        <v>127</v>
      </c>
      <c r="BK24" s="599" t="s">
        <v>127</v>
      </c>
      <c r="BL24" s="599" t="s">
        <v>127</v>
      </c>
      <c r="BM24" s="599" t="s">
        <v>127</v>
      </c>
      <c r="BN24" s="599" t="s">
        <v>127</v>
      </c>
      <c r="BO24" s="599" t="s">
        <v>127</v>
      </c>
      <c r="BP24" s="599" t="s">
        <v>127</v>
      </c>
      <c r="BQ24" s="599" t="s">
        <v>127</v>
      </c>
      <c r="BR24" s="599" t="s">
        <v>127</v>
      </c>
      <c r="BS24" s="599" t="s">
        <v>127</v>
      </c>
      <c r="BT24" s="599" t="s">
        <v>127</v>
      </c>
      <c r="BU24" s="599" t="s">
        <v>127</v>
      </c>
      <c r="BV24" s="599" t="s">
        <v>127</v>
      </c>
      <c r="BW24" s="599" t="s">
        <v>127</v>
      </c>
      <c r="BX24" s="599" t="s">
        <v>127</v>
      </c>
      <c r="BY24" s="599" t="s">
        <v>127</v>
      </c>
      <c r="BZ24" s="599" t="s">
        <v>127</v>
      </c>
      <c r="CA24" s="599" t="s">
        <v>127</v>
      </c>
      <c r="CB24" s="599" t="s">
        <v>127</v>
      </c>
      <c r="CC24" s="599" t="s">
        <v>127</v>
      </c>
      <c r="CD24" s="599" t="s">
        <v>127</v>
      </c>
      <c r="CE24" s="599" t="s">
        <v>127</v>
      </c>
      <c r="CF24" s="599" t="s">
        <v>127</v>
      </c>
      <c r="CG24" s="599" t="s">
        <v>127</v>
      </c>
      <c r="CH24" s="599" t="s">
        <v>127</v>
      </c>
      <c r="CI24" s="599" t="s">
        <v>127</v>
      </c>
      <c r="CJ24" s="599" t="s">
        <v>127</v>
      </c>
    </row>
    <row r="25" spans="1:88" ht="47.25" x14ac:dyDescent="0.25">
      <c r="A25" s="33" t="s">
        <v>146</v>
      </c>
      <c r="B25" s="594" t="s">
        <v>148</v>
      </c>
      <c r="C25" s="599" t="s">
        <v>127</v>
      </c>
      <c r="D25" s="599" t="s">
        <v>127</v>
      </c>
      <c r="E25" s="599" t="s">
        <v>127</v>
      </c>
      <c r="F25" s="599" t="s">
        <v>127</v>
      </c>
      <c r="G25" s="599" t="s">
        <v>127</v>
      </c>
      <c r="H25" s="599" t="s">
        <v>127</v>
      </c>
      <c r="I25" s="599" t="s">
        <v>127</v>
      </c>
      <c r="J25" s="599" t="s">
        <v>127</v>
      </c>
      <c r="K25" s="599" t="s">
        <v>127</v>
      </c>
      <c r="L25" s="599" t="s">
        <v>127</v>
      </c>
      <c r="M25" s="599" t="s">
        <v>127</v>
      </c>
      <c r="N25" s="599" t="s">
        <v>127</v>
      </c>
      <c r="O25" s="599" t="s">
        <v>127</v>
      </c>
      <c r="P25" s="599" t="s">
        <v>127</v>
      </c>
      <c r="Q25" s="599" t="s">
        <v>127</v>
      </c>
      <c r="R25" s="599" t="s">
        <v>127</v>
      </c>
      <c r="S25" s="599" t="s">
        <v>127</v>
      </c>
      <c r="T25" s="599" t="s">
        <v>127</v>
      </c>
      <c r="U25" s="599" t="s">
        <v>127</v>
      </c>
      <c r="V25" s="599" t="s">
        <v>127</v>
      </c>
      <c r="W25" s="599" t="s">
        <v>127</v>
      </c>
      <c r="X25" s="599" t="s">
        <v>127</v>
      </c>
      <c r="Y25" s="599" t="s">
        <v>127</v>
      </c>
      <c r="Z25" s="599" t="s">
        <v>127</v>
      </c>
      <c r="AA25" s="599" t="s">
        <v>127</v>
      </c>
      <c r="AB25" s="599" t="s">
        <v>127</v>
      </c>
      <c r="AC25" s="599" t="s">
        <v>127</v>
      </c>
      <c r="AD25" s="599" t="s">
        <v>127</v>
      </c>
      <c r="AE25" s="599" t="s">
        <v>127</v>
      </c>
      <c r="AF25" s="599" t="s">
        <v>127</v>
      </c>
      <c r="AG25" s="599" t="s">
        <v>127</v>
      </c>
      <c r="AH25" s="599" t="s">
        <v>127</v>
      </c>
      <c r="AI25" s="599" t="s">
        <v>127</v>
      </c>
      <c r="AJ25" s="599" t="s">
        <v>127</v>
      </c>
      <c r="AK25" s="599" t="s">
        <v>127</v>
      </c>
      <c r="AL25" s="599" t="s">
        <v>127</v>
      </c>
      <c r="AM25" s="599" t="s">
        <v>127</v>
      </c>
      <c r="AN25" s="599" t="s">
        <v>127</v>
      </c>
      <c r="AO25" s="599" t="s">
        <v>127</v>
      </c>
      <c r="AP25" s="599" t="s">
        <v>127</v>
      </c>
      <c r="AQ25" s="599" t="s">
        <v>127</v>
      </c>
      <c r="AR25" s="599" t="s">
        <v>127</v>
      </c>
      <c r="AS25" s="599" t="s">
        <v>127</v>
      </c>
      <c r="AT25" s="599" t="s">
        <v>127</v>
      </c>
      <c r="AU25" s="599" t="s">
        <v>127</v>
      </c>
      <c r="AV25" s="599" t="s">
        <v>127</v>
      </c>
      <c r="AW25" s="599" t="s">
        <v>127</v>
      </c>
      <c r="AX25" s="599" t="s">
        <v>127</v>
      </c>
      <c r="AY25" s="599" t="s">
        <v>127</v>
      </c>
      <c r="AZ25" s="599" t="s">
        <v>127</v>
      </c>
      <c r="BA25" s="599" t="s">
        <v>127</v>
      </c>
      <c r="BB25" s="599" t="s">
        <v>127</v>
      </c>
      <c r="BC25" s="599" t="s">
        <v>127</v>
      </c>
      <c r="BD25" s="599" t="s">
        <v>127</v>
      </c>
      <c r="BE25" s="599" t="s">
        <v>127</v>
      </c>
      <c r="BF25" s="599" t="s">
        <v>127</v>
      </c>
      <c r="BG25" s="599" t="s">
        <v>127</v>
      </c>
      <c r="BH25" s="599" t="s">
        <v>127</v>
      </c>
      <c r="BI25" s="599" t="s">
        <v>127</v>
      </c>
      <c r="BJ25" s="599" t="s">
        <v>127</v>
      </c>
      <c r="BK25" s="599" t="s">
        <v>127</v>
      </c>
      <c r="BL25" s="599" t="s">
        <v>127</v>
      </c>
      <c r="BM25" s="599" t="s">
        <v>127</v>
      </c>
      <c r="BN25" s="599" t="s">
        <v>127</v>
      </c>
      <c r="BO25" s="599" t="s">
        <v>127</v>
      </c>
      <c r="BP25" s="599" t="s">
        <v>127</v>
      </c>
      <c r="BQ25" s="599" t="s">
        <v>127</v>
      </c>
      <c r="BR25" s="599" t="s">
        <v>127</v>
      </c>
      <c r="BS25" s="599" t="s">
        <v>127</v>
      </c>
      <c r="BT25" s="599" t="s">
        <v>127</v>
      </c>
      <c r="BU25" s="599" t="s">
        <v>127</v>
      </c>
      <c r="BV25" s="599" t="s">
        <v>127</v>
      </c>
      <c r="BW25" s="599" t="s">
        <v>127</v>
      </c>
      <c r="BX25" s="599" t="s">
        <v>127</v>
      </c>
      <c r="BY25" s="599" t="s">
        <v>127</v>
      </c>
      <c r="BZ25" s="599" t="s">
        <v>127</v>
      </c>
      <c r="CA25" s="599" t="s">
        <v>127</v>
      </c>
      <c r="CB25" s="599" t="s">
        <v>127</v>
      </c>
      <c r="CC25" s="599" t="s">
        <v>127</v>
      </c>
      <c r="CD25" s="599" t="s">
        <v>127</v>
      </c>
      <c r="CE25" s="599" t="s">
        <v>127</v>
      </c>
      <c r="CF25" s="599" t="s">
        <v>127</v>
      </c>
      <c r="CG25" s="599" t="s">
        <v>127</v>
      </c>
      <c r="CH25" s="599" t="s">
        <v>127</v>
      </c>
      <c r="CI25" s="599" t="s">
        <v>127</v>
      </c>
      <c r="CJ25" s="599" t="s">
        <v>127</v>
      </c>
    </row>
    <row r="26" spans="1:88" ht="47.25" x14ac:dyDescent="0.25">
      <c r="A26" s="33" t="s">
        <v>146</v>
      </c>
      <c r="B26" s="594" t="s">
        <v>149</v>
      </c>
      <c r="C26" s="599" t="s">
        <v>127</v>
      </c>
      <c r="D26" s="599" t="s">
        <v>127</v>
      </c>
      <c r="E26" s="599" t="s">
        <v>127</v>
      </c>
      <c r="F26" s="599" t="s">
        <v>127</v>
      </c>
      <c r="G26" s="599" t="s">
        <v>127</v>
      </c>
      <c r="H26" s="599" t="s">
        <v>127</v>
      </c>
      <c r="I26" s="599" t="s">
        <v>127</v>
      </c>
      <c r="J26" s="599" t="s">
        <v>127</v>
      </c>
      <c r="K26" s="599" t="s">
        <v>127</v>
      </c>
      <c r="L26" s="599" t="s">
        <v>127</v>
      </c>
      <c r="M26" s="599" t="s">
        <v>127</v>
      </c>
      <c r="N26" s="599" t="s">
        <v>127</v>
      </c>
      <c r="O26" s="599" t="s">
        <v>127</v>
      </c>
      <c r="P26" s="599" t="s">
        <v>127</v>
      </c>
      <c r="Q26" s="599" t="s">
        <v>127</v>
      </c>
      <c r="R26" s="599" t="s">
        <v>127</v>
      </c>
      <c r="S26" s="599" t="s">
        <v>127</v>
      </c>
      <c r="T26" s="599" t="s">
        <v>127</v>
      </c>
      <c r="U26" s="599" t="s">
        <v>127</v>
      </c>
      <c r="V26" s="599" t="s">
        <v>127</v>
      </c>
      <c r="W26" s="599" t="s">
        <v>127</v>
      </c>
      <c r="X26" s="599" t="s">
        <v>127</v>
      </c>
      <c r="Y26" s="599" t="s">
        <v>127</v>
      </c>
      <c r="Z26" s="599" t="s">
        <v>127</v>
      </c>
      <c r="AA26" s="599" t="s">
        <v>127</v>
      </c>
      <c r="AB26" s="599" t="s">
        <v>127</v>
      </c>
      <c r="AC26" s="599" t="s">
        <v>127</v>
      </c>
      <c r="AD26" s="599" t="s">
        <v>127</v>
      </c>
      <c r="AE26" s="599" t="s">
        <v>127</v>
      </c>
      <c r="AF26" s="599" t="s">
        <v>127</v>
      </c>
      <c r="AG26" s="599" t="s">
        <v>127</v>
      </c>
      <c r="AH26" s="599" t="s">
        <v>127</v>
      </c>
      <c r="AI26" s="599" t="s">
        <v>127</v>
      </c>
      <c r="AJ26" s="599" t="s">
        <v>127</v>
      </c>
      <c r="AK26" s="599" t="s">
        <v>127</v>
      </c>
      <c r="AL26" s="599" t="s">
        <v>127</v>
      </c>
      <c r="AM26" s="599" t="s">
        <v>127</v>
      </c>
      <c r="AN26" s="599" t="s">
        <v>127</v>
      </c>
      <c r="AO26" s="599" t="s">
        <v>127</v>
      </c>
      <c r="AP26" s="599" t="s">
        <v>127</v>
      </c>
      <c r="AQ26" s="599" t="s">
        <v>127</v>
      </c>
      <c r="AR26" s="599" t="s">
        <v>127</v>
      </c>
      <c r="AS26" s="599" t="s">
        <v>127</v>
      </c>
      <c r="AT26" s="599" t="s">
        <v>127</v>
      </c>
      <c r="AU26" s="599" t="s">
        <v>127</v>
      </c>
      <c r="AV26" s="599" t="s">
        <v>127</v>
      </c>
      <c r="AW26" s="599" t="s">
        <v>127</v>
      </c>
      <c r="AX26" s="599" t="s">
        <v>127</v>
      </c>
      <c r="AY26" s="599" t="s">
        <v>127</v>
      </c>
      <c r="AZ26" s="599" t="s">
        <v>127</v>
      </c>
      <c r="BA26" s="599" t="s">
        <v>127</v>
      </c>
      <c r="BB26" s="599" t="s">
        <v>127</v>
      </c>
      <c r="BC26" s="599" t="s">
        <v>127</v>
      </c>
      <c r="BD26" s="599" t="s">
        <v>127</v>
      </c>
      <c r="BE26" s="599" t="s">
        <v>127</v>
      </c>
      <c r="BF26" s="599" t="s">
        <v>127</v>
      </c>
      <c r="BG26" s="599" t="s">
        <v>127</v>
      </c>
      <c r="BH26" s="599" t="s">
        <v>127</v>
      </c>
      <c r="BI26" s="599" t="s">
        <v>127</v>
      </c>
      <c r="BJ26" s="599" t="s">
        <v>127</v>
      </c>
      <c r="BK26" s="599" t="s">
        <v>127</v>
      </c>
      <c r="BL26" s="599" t="s">
        <v>127</v>
      </c>
      <c r="BM26" s="599" t="s">
        <v>127</v>
      </c>
      <c r="BN26" s="599" t="s">
        <v>127</v>
      </c>
      <c r="BO26" s="599" t="s">
        <v>127</v>
      </c>
      <c r="BP26" s="599" t="s">
        <v>127</v>
      </c>
      <c r="BQ26" s="599" t="s">
        <v>127</v>
      </c>
      <c r="BR26" s="599" t="s">
        <v>127</v>
      </c>
      <c r="BS26" s="599" t="s">
        <v>127</v>
      </c>
      <c r="BT26" s="599" t="s">
        <v>127</v>
      </c>
      <c r="BU26" s="599" t="s">
        <v>127</v>
      </c>
      <c r="BV26" s="599" t="s">
        <v>127</v>
      </c>
      <c r="BW26" s="599" t="s">
        <v>127</v>
      </c>
      <c r="BX26" s="599" t="s">
        <v>127</v>
      </c>
      <c r="BY26" s="599" t="s">
        <v>127</v>
      </c>
      <c r="BZ26" s="599" t="s">
        <v>127</v>
      </c>
      <c r="CA26" s="599" t="s">
        <v>127</v>
      </c>
      <c r="CB26" s="599" t="s">
        <v>127</v>
      </c>
      <c r="CC26" s="599" t="s">
        <v>127</v>
      </c>
      <c r="CD26" s="599" t="s">
        <v>127</v>
      </c>
      <c r="CE26" s="599" t="s">
        <v>127</v>
      </c>
      <c r="CF26" s="599" t="s">
        <v>127</v>
      </c>
      <c r="CG26" s="599" t="s">
        <v>127</v>
      </c>
      <c r="CH26" s="599" t="s">
        <v>127</v>
      </c>
      <c r="CI26" s="599" t="s">
        <v>127</v>
      </c>
      <c r="CJ26" s="599" t="s">
        <v>127</v>
      </c>
    </row>
    <row r="27" spans="1:88" ht="47.25" x14ac:dyDescent="0.25">
      <c r="A27" s="33" t="s">
        <v>146</v>
      </c>
      <c r="B27" s="594" t="s">
        <v>150</v>
      </c>
      <c r="C27" s="599" t="s">
        <v>127</v>
      </c>
      <c r="D27" s="599" t="s">
        <v>127</v>
      </c>
      <c r="E27" s="599" t="s">
        <v>127</v>
      </c>
      <c r="F27" s="599" t="s">
        <v>127</v>
      </c>
      <c r="G27" s="599" t="s">
        <v>127</v>
      </c>
      <c r="H27" s="599" t="s">
        <v>127</v>
      </c>
      <c r="I27" s="599" t="s">
        <v>127</v>
      </c>
      <c r="J27" s="599" t="s">
        <v>127</v>
      </c>
      <c r="K27" s="599" t="s">
        <v>127</v>
      </c>
      <c r="L27" s="599" t="s">
        <v>127</v>
      </c>
      <c r="M27" s="599" t="s">
        <v>127</v>
      </c>
      <c r="N27" s="599" t="s">
        <v>127</v>
      </c>
      <c r="O27" s="599" t="s">
        <v>127</v>
      </c>
      <c r="P27" s="599" t="s">
        <v>127</v>
      </c>
      <c r="Q27" s="599" t="s">
        <v>127</v>
      </c>
      <c r="R27" s="599" t="s">
        <v>127</v>
      </c>
      <c r="S27" s="599" t="s">
        <v>127</v>
      </c>
      <c r="T27" s="599" t="s">
        <v>127</v>
      </c>
      <c r="U27" s="599" t="s">
        <v>127</v>
      </c>
      <c r="V27" s="599" t="s">
        <v>127</v>
      </c>
      <c r="W27" s="599" t="s">
        <v>127</v>
      </c>
      <c r="X27" s="599" t="s">
        <v>127</v>
      </c>
      <c r="Y27" s="599" t="s">
        <v>127</v>
      </c>
      <c r="Z27" s="599" t="s">
        <v>127</v>
      </c>
      <c r="AA27" s="599" t="s">
        <v>127</v>
      </c>
      <c r="AB27" s="599" t="s">
        <v>127</v>
      </c>
      <c r="AC27" s="599" t="s">
        <v>127</v>
      </c>
      <c r="AD27" s="599" t="s">
        <v>127</v>
      </c>
      <c r="AE27" s="599" t="s">
        <v>127</v>
      </c>
      <c r="AF27" s="599" t="s">
        <v>127</v>
      </c>
      <c r="AG27" s="599" t="s">
        <v>127</v>
      </c>
      <c r="AH27" s="599" t="s">
        <v>127</v>
      </c>
      <c r="AI27" s="599" t="s">
        <v>127</v>
      </c>
      <c r="AJ27" s="599" t="s">
        <v>127</v>
      </c>
      <c r="AK27" s="599" t="s">
        <v>127</v>
      </c>
      <c r="AL27" s="599" t="s">
        <v>127</v>
      </c>
      <c r="AM27" s="599" t="s">
        <v>127</v>
      </c>
      <c r="AN27" s="599" t="s">
        <v>127</v>
      </c>
      <c r="AO27" s="599" t="s">
        <v>127</v>
      </c>
      <c r="AP27" s="599" t="s">
        <v>127</v>
      </c>
      <c r="AQ27" s="599" t="s">
        <v>127</v>
      </c>
      <c r="AR27" s="599" t="s">
        <v>127</v>
      </c>
      <c r="AS27" s="599" t="s">
        <v>127</v>
      </c>
      <c r="AT27" s="599" t="s">
        <v>127</v>
      </c>
      <c r="AU27" s="599" t="s">
        <v>127</v>
      </c>
      <c r="AV27" s="599" t="s">
        <v>127</v>
      </c>
      <c r="AW27" s="599" t="s">
        <v>127</v>
      </c>
      <c r="AX27" s="599" t="s">
        <v>127</v>
      </c>
      <c r="AY27" s="599" t="s">
        <v>127</v>
      </c>
      <c r="AZ27" s="599" t="s">
        <v>127</v>
      </c>
      <c r="BA27" s="599" t="s">
        <v>127</v>
      </c>
      <c r="BB27" s="599" t="s">
        <v>127</v>
      </c>
      <c r="BC27" s="599" t="s">
        <v>127</v>
      </c>
      <c r="BD27" s="599" t="s">
        <v>127</v>
      </c>
      <c r="BE27" s="599" t="s">
        <v>127</v>
      </c>
      <c r="BF27" s="599" t="s">
        <v>127</v>
      </c>
      <c r="BG27" s="599" t="s">
        <v>127</v>
      </c>
      <c r="BH27" s="599" t="s">
        <v>127</v>
      </c>
      <c r="BI27" s="599" t="s">
        <v>127</v>
      </c>
      <c r="BJ27" s="599" t="s">
        <v>127</v>
      </c>
      <c r="BK27" s="599" t="s">
        <v>127</v>
      </c>
      <c r="BL27" s="599" t="s">
        <v>127</v>
      </c>
      <c r="BM27" s="599" t="s">
        <v>127</v>
      </c>
      <c r="BN27" s="599" t="s">
        <v>127</v>
      </c>
      <c r="BO27" s="599" t="s">
        <v>127</v>
      </c>
      <c r="BP27" s="599" t="s">
        <v>127</v>
      </c>
      <c r="BQ27" s="599" t="s">
        <v>127</v>
      </c>
      <c r="BR27" s="599" t="s">
        <v>127</v>
      </c>
      <c r="BS27" s="599" t="s">
        <v>127</v>
      </c>
      <c r="BT27" s="599" t="s">
        <v>127</v>
      </c>
      <c r="BU27" s="599" t="s">
        <v>127</v>
      </c>
      <c r="BV27" s="599" t="s">
        <v>127</v>
      </c>
      <c r="BW27" s="599" t="s">
        <v>127</v>
      </c>
      <c r="BX27" s="599" t="s">
        <v>127</v>
      </c>
      <c r="BY27" s="599" t="s">
        <v>127</v>
      </c>
      <c r="BZ27" s="599" t="s">
        <v>127</v>
      </c>
      <c r="CA27" s="599" t="s">
        <v>127</v>
      </c>
      <c r="CB27" s="599" t="s">
        <v>127</v>
      </c>
      <c r="CC27" s="599" t="s">
        <v>127</v>
      </c>
      <c r="CD27" s="599" t="s">
        <v>127</v>
      </c>
      <c r="CE27" s="599" t="s">
        <v>127</v>
      </c>
      <c r="CF27" s="599" t="s">
        <v>127</v>
      </c>
      <c r="CG27" s="599" t="s">
        <v>127</v>
      </c>
      <c r="CH27" s="599" t="s">
        <v>127</v>
      </c>
      <c r="CI27" s="599" t="s">
        <v>127</v>
      </c>
      <c r="CJ27" s="599" t="s">
        <v>127</v>
      </c>
    </row>
    <row r="28" spans="1:88" x14ac:dyDescent="0.25">
      <c r="A28" s="33" t="s">
        <v>151</v>
      </c>
      <c r="B28" s="594" t="s">
        <v>147</v>
      </c>
      <c r="C28" s="599" t="s">
        <v>127</v>
      </c>
      <c r="D28" s="599" t="s">
        <v>127</v>
      </c>
      <c r="E28" s="599" t="s">
        <v>127</v>
      </c>
      <c r="F28" s="599" t="s">
        <v>127</v>
      </c>
      <c r="G28" s="599" t="s">
        <v>127</v>
      </c>
      <c r="H28" s="599" t="s">
        <v>127</v>
      </c>
      <c r="I28" s="599" t="s">
        <v>127</v>
      </c>
      <c r="J28" s="599" t="s">
        <v>127</v>
      </c>
      <c r="K28" s="599" t="s">
        <v>127</v>
      </c>
      <c r="L28" s="599" t="s">
        <v>127</v>
      </c>
      <c r="M28" s="599" t="s">
        <v>127</v>
      </c>
      <c r="N28" s="599" t="s">
        <v>127</v>
      </c>
      <c r="O28" s="599" t="s">
        <v>127</v>
      </c>
      <c r="P28" s="599" t="s">
        <v>127</v>
      </c>
      <c r="Q28" s="599" t="s">
        <v>127</v>
      </c>
      <c r="R28" s="599" t="s">
        <v>127</v>
      </c>
      <c r="S28" s="599" t="s">
        <v>127</v>
      </c>
      <c r="T28" s="599" t="s">
        <v>127</v>
      </c>
      <c r="U28" s="599" t="s">
        <v>127</v>
      </c>
      <c r="V28" s="599" t="s">
        <v>127</v>
      </c>
      <c r="W28" s="599" t="s">
        <v>127</v>
      </c>
      <c r="X28" s="599" t="s">
        <v>127</v>
      </c>
      <c r="Y28" s="599" t="s">
        <v>127</v>
      </c>
      <c r="Z28" s="599" t="s">
        <v>127</v>
      </c>
      <c r="AA28" s="599" t="s">
        <v>127</v>
      </c>
      <c r="AB28" s="599" t="s">
        <v>127</v>
      </c>
      <c r="AC28" s="599" t="s">
        <v>127</v>
      </c>
      <c r="AD28" s="599" t="s">
        <v>127</v>
      </c>
      <c r="AE28" s="599" t="s">
        <v>127</v>
      </c>
      <c r="AF28" s="599" t="s">
        <v>127</v>
      </c>
      <c r="AG28" s="599" t="s">
        <v>127</v>
      </c>
      <c r="AH28" s="599" t="s">
        <v>127</v>
      </c>
      <c r="AI28" s="599" t="s">
        <v>127</v>
      </c>
      <c r="AJ28" s="599" t="s">
        <v>127</v>
      </c>
      <c r="AK28" s="599" t="s">
        <v>127</v>
      </c>
      <c r="AL28" s="599" t="s">
        <v>127</v>
      </c>
      <c r="AM28" s="599" t="s">
        <v>127</v>
      </c>
      <c r="AN28" s="599" t="s">
        <v>127</v>
      </c>
      <c r="AO28" s="599" t="s">
        <v>127</v>
      </c>
      <c r="AP28" s="599" t="s">
        <v>127</v>
      </c>
      <c r="AQ28" s="599" t="s">
        <v>127</v>
      </c>
      <c r="AR28" s="599" t="s">
        <v>127</v>
      </c>
      <c r="AS28" s="599" t="s">
        <v>127</v>
      </c>
      <c r="AT28" s="599" t="s">
        <v>127</v>
      </c>
      <c r="AU28" s="599" t="s">
        <v>127</v>
      </c>
      <c r="AV28" s="599" t="s">
        <v>127</v>
      </c>
      <c r="AW28" s="599" t="s">
        <v>127</v>
      </c>
      <c r="AX28" s="599" t="s">
        <v>127</v>
      </c>
      <c r="AY28" s="599" t="s">
        <v>127</v>
      </c>
      <c r="AZ28" s="599" t="s">
        <v>127</v>
      </c>
      <c r="BA28" s="599" t="s">
        <v>127</v>
      </c>
      <c r="BB28" s="599" t="s">
        <v>127</v>
      </c>
      <c r="BC28" s="599" t="s">
        <v>127</v>
      </c>
      <c r="BD28" s="599" t="s">
        <v>127</v>
      </c>
      <c r="BE28" s="599" t="s">
        <v>127</v>
      </c>
      <c r="BF28" s="599" t="s">
        <v>127</v>
      </c>
      <c r="BG28" s="599" t="s">
        <v>127</v>
      </c>
      <c r="BH28" s="599" t="s">
        <v>127</v>
      </c>
      <c r="BI28" s="599" t="s">
        <v>127</v>
      </c>
      <c r="BJ28" s="599" t="s">
        <v>127</v>
      </c>
      <c r="BK28" s="599" t="s">
        <v>127</v>
      </c>
      <c r="BL28" s="599" t="s">
        <v>127</v>
      </c>
      <c r="BM28" s="599" t="s">
        <v>127</v>
      </c>
      <c r="BN28" s="599" t="s">
        <v>127</v>
      </c>
      <c r="BO28" s="599" t="s">
        <v>127</v>
      </c>
      <c r="BP28" s="599" t="s">
        <v>127</v>
      </c>
      <c r="BQ28" s="599" t="s">
        <v>127</v>
      </c>
      <c r="BR28" s="599" t="s">
        <v>127</v>
      </c>
      <c r="BS28" s="599" t="s">
        <v>127</v>
      </c>
      <c r="BT28" s="599" t="s">
        <v>127</v>
      </c>
      <c r="BU28" s="599" t="s">
        <v>127</v>
      </c>
      <c r="BV28" s="599" t="s">
        <v>127</v>
      </c>
      <c r="BW28" s="599" t="s">
        <v>127</v>
      </c>
      <c r="BX28" s="599" t="s">
        <v>127</v>
      </c>
      <c r="BY28" s="599" t="s">
        <v>127</v>
      </c>
      <c r="BZ28" s="599" t="s">
        <v>127</v>
      </c>
      <c r="CA28" s="599" t="s">
        <v>127</v>
      </c>
      <c r="CB28" s="599" t="s">
        <v>127</v>
      </c>
      <c r="CC28" s="599" t="s">
        <v>127</v>
      </c>
      <c r="CD28" s="599" t="s">
        <v>127</v>
      </c>
      <c r="CE28" s="599" t="s">
        <v>127</v>
      </c>
      <c r="CF28" s="599" t="s">
        <v>127</v>
      </c>
      <c r="CG28" s="599" t="s">
        <v>127</v>
      </c>
      <c r="CH28" s="599" t="s">
        <v>127</v>
      </c>
      <c r="CI28" s="599" t="s">
        <v>127</v>
      </c>
      <c r="CJ28" s="599" t="s">
        <v>127</v>
      </c>
    </row>
    <row r="29" spans="1:88" ht="47.25" x14ac:dyDescent="0.25">
      <c r="A29" s="33" t="s">
        <v>151</v>
      </c>
      <c r="B29" s="594" t="s">
        <v>148</v>
      </c>
      <c r="C29" s="599" t="s">
        <v>127</v>
      </c>
      <c r="D29" s="599" t="s">
        <v>127</v>
      </c>
      <c r="E29" s="599" t="s">
        <v>127</v>
      </c>
      <c r="F29" s="599" t="s">
        <v>127</v>
      </c>
      <c r="G29" s="599" t="s">
        <v>127</v>
      </c>
      <c r="H29" s="599" t="s">
        <v>127</v>
      </c>
      <c r="I29" s="599" t="s">
        <v>127</v>
      </c>
      <c r="J29" s="599" t="s">
        <v>127</v>
      </c>
      <c r="K29" s="599" t="s">
        <v>127</v>
      </c>
      <c r="L29" s="599" t="s">
        <v>127</v>
      </c>
      <c r="M29" s="599" t="s">
        <v>127</v>
      </c>
      <c r="N29" s="599" t="s">
        <v>127</v>
      </c>
      <c r="O29" s="599" t="s">
        <v>127</v>
      </c>
      <c r="P29" s="599" t="s">
        <v>127</v>
      </c>
      <c r="Q29" s="599" t="s">
        <v>127</v>
      </c>
      <c r="R29" s="599" t="s">
        <v>127</v>
      </c>
      <c r="S29" s="599" t="s">
        <v>127</v>
      </c>
      <c r="T29" s="599" t="s">
        <v>127</v>
      </c>
      <c r="U29" s="599" t="s">
        <v>127</v>
      </c>
      <c r="V29" s="599" t="s">
        <v>127</v>
      </c>
      <c r="W29" s="599" t="s">
        <v>127</v>
      </c>
      <c r="X29" s="599" t="s">
        <v>127</v>
      </c>
      <c r="Y29" s="599" t="s">
        <v>127</v>
      </c>
      <c r="Z29" s="599" t="s">
        <v>127</v>
      </c>
      <c r="AA29" s="599" t="s">
        <v>127</v>
      </c>
      <c r="AB29" s="599" t="s">
        <v>127</v>
      </c>
      <c r="AC29" s="599" t="s">
        <v>127</v>
      </c>
      <c r="AD29" s="599" t="s">
        <v>127</v>
      </c>
      <c r="AE29" s="599" t="s">
        <v>127</v>
      </c>
      <c r="AF29" s="599" t="s">
        <v>127</v>
      </c>
      <c r="AG29" s="599" t="s">
        <v>127</v>
      </c>
      <c r="AH29" s="599" t="s">
        <v>127</v>
      </c>
      <c r="AI29" s="599" t="s">
        <v>127</v>
      </c>
      <c r="AJ29" s="599" t="s">
        <v>127</v>
      </c>
      <c r="AK29" s="599" t="s">
        <v>127</v>
      </c>
      <c r="AL29" s="599" t="s">
        <v>127</v>
      </c>
      <c r="AM29" s="599" t="s">
        <v>127</v>
      </c>
      <c r="AN29" s="599" t="s">
        <v>127</v>
      </c>
      <c r="AO29" s="599" t="s">
        <v>127</v>
      </c>
      <c r="AP29" s="599" t="s">
        <v>127</v>
      </c>
      <c r="AQ29" s="599" t="s">
        <v>127</v>
      </c>
      <c r="AR29" s="599" t="s">
        <v>127</v>
      </c>
      <c r="AS29" s="599" t="s">
        <v>127</v>
      </c>
      <c r="AT29" s="599" t="s">
        <v>127</v>
      </c>
      <c r="AU29" s="599" t="s">
        <v>127</v>
      </c>
      <c r="AV29" s="599" t="s">
        <v>127</v>
      </c>
      <c r="AW29" s="599" t="s">
        <v>127</v>
      </c>
      <c r="AX29" s="599" t="s">
        <v>127</v>
      </c>
      <c r="AY29" s="599" t="s">
        <v>127</v>
      </c>
      <c r="AZ29" s="599" t="s">
        <v>127</v>
      </c>
      <c r="BA29" s="599" t="s">
        <v>127</v>
      </c>
      <c r="BB29" s="599" t="s">
        <v>127</v>
      </c>
      <c r="BC29" s="599" t="s">
        <v>127</v>
      </c>
      <c r="BD29" s="599" t="s">
        <v>127</v>
      </c>
      <c r="BE29" s="599" t="s">
        <v>127</v>
      </c>
      <c r="BF29" s="599" t="s">
        <v>127</v>
      </c>
      <c r="BG29" s="599" t="s">
        <v>127</v>
      </c>
      <c r="BH29" s="599" t="s">
        <v>127</v>
      </c>
      <c r="BI29" s="599" t="s">
        <v>127</v>
      </c>
      <c r="BJ29" s="599" t="s">
        <v>127</v>
      </c>
      <c r="BK29" s="599" t="s">
        <v>127</v>
      </c>
      <c r="BL29" s="599" t="s">
        <v>127</v>
      </c>
      <c r="BM29" s="599" t="s">
        <v>127</v>
      </c>
      <c r="BN29" s="599" t="s">
        <v>127</v>
      </c>
      <c r="BO29" s="599" t="s">
        <v>127</v>
      </c>
      <c r="BP29" s="599" t="s">
        <v>127</v>
      </c>
      <c r="BQ29" s="599" t="s">
        <v>127</v>
      </c>
      <c r="BR29" s="599" t="s">
        <v>127</v>
      </c>
      <c r="BS29" s="599" t="s">
        <v>127</v>
      </c>
      <c r="BT29" s="599" t="s">
        <v>127</v>
      </c>
      <c r="BU29" s="599" t="s">
        <v>127</v>
      </c>
      <c r="BV29" s="599" t="s">
        <v>127</v>
      </c>
      <c r="BW29" s="599" t="s">
        <v>127</v>
      </c>
      <c r="BX29" s="599" t="s">
        <v>127</v>
      </c>
      <c r="BY29" s="599" t="s">
        <v>127</v>
      </c>
      <c r="BZ29" s="599" t="s">
        <v>127</v>
      </c>
      <c r="CA29" s="599" t="s">
        <v>127</v>
      </c>
      <c r="CB29" s="599" t="s">
        <v>127</v>
      </c>
      <c r="CC29" s="599" t="s">
        <v>127</v>
      </c>
      <c r="CD29" s="599" t="s">
        <v>127</v>
      </c>
      <c r="CE29" s="599" t="s">
        <v>127</v>
      </c>
      <c r="CF29" s="599" t="s">
        <v>127</v>
      </c>
      <c r="CG29" s="599" t="s">
        <v>127</v>
      </c>
      <c r="CH29" s="599" t="s">
        <v>127</v>
      </c>
      <c r="CI29" s="599" t="s">
        <v>127</v>
      </c>
      <c r="CJ29" s="599" t="s">
        <v>127</v>
      </c>
    </row>
    <row r="30" spans="1:88" ht="47.25" x14ac:dyDescent="0.25">
      <c r="A30" s="33" t="s">
        <v>151</v>
      </c>
      <c r="B30" s="594" t="s">
        <v>149</v>
      </c>
      <c r="C30" s="599" t="s">
        <v>127</v>
      </c>
      <c r="D30" s="599" t="s">
        <v>127</v>
      </c>
      <c r="E30" s="599" t="s">
        <v>127</v>
      </c>
      <c r="F30" s="599" t="s">
        <v>127</v>
      </c>
      <c r="G30" s="599" t="s">
        <v>127</v>
      </c>
      <c r="H30" s="599" t="s">
        <v>127</v>
      </c>
      <c r="I30" s="599" t="s">
        <v>127</v>
      </c>
      <c r="J30" s="599" t="s">
        <v>127</v>
      </c>
      <c r="K30" s="599" t="s">
        <v>127</v>
      </c>
      <c r="L30" s="599" t="s">
        <v>127</v>
      </c>
      <c r="M30" s="599" t="s">
        <v>127</v>
      </c>
      <c r="N30" s="599" t="s">
        <v>127</v>
      </c>
      <c r="O30" s="599" t="s">
        <v>127</v>
      </c>
      <c r="P30" s="599" t="s">
        <v>127</v>
      </c>
      <c r="Q30" s="599" t="s">
        <v>127</v>
      </c>
      <c r="R30" s="599" t="s">
        <v>127</v>
      </c>
      <c r="S30" s="599" t="s">
        <v>127</v>
      </c>
      <c r="T30" s="599" t="s">
        <v>127</v>
      </c>
      <c r="U30" s="599" t="s">
        <v>127</v>
      </c>
      <c r="V30" s="599" t="s">
        <v>127</v>
      </c>
      <c r="W30" s="599" t="s">
        <v>127</v>
      </c>
      <c r="X30" s="599" t="s">
        <v>127</v>
      </c>
      <c r="Y30" s="599" t="s">
        <v>127</v>
      </c>
      <c r="Z30" s="599" t="s">
        <v>127</v>
      </c>
      <c r="AA30" s="599" t="s">
        <v>127</v>
      </c>
      <c r="AB30" s="599" t="s">
        <v>127</v>
      </c>
      <c r="AC30" s="599" t="s">
        <v>127</v>
      </c>
      <c r="AD30" s="599" t="s">
        <v>127</v>
      </c>
      <c r="AE30" s="599" t="s">
        <v>127</v>
      </c>
      <c r="AF30" s="599" t="s">
        <v>127</v>
      </c>
      <c r="AG30" s="599" t="s">
        <v>127</v>
      </c>
      <c r="AH30" s="599" t="s">
        <v>127</v>
      </c>
      <c r="AI30" s="599" t="s">
        <v>127</v>
      </c>
      <c r="AJ30" s="599" t="s">
        <v>127</v>
      </c>
      <c r="AK30" s="599" t="s">
        <v>127</v>
      </c>
      <c r="AL30" s="599" t="s">
        <v>127</v>
      </c>
      <c r="AM30" s="599" t="s">
        <v>127</v>
      </c>
      <c r="AN30" s="599" t="s">
        <v>127</v>
      </c>
      <c r="AO30" s="599" t="s">
        <v>127</v>
      </c>
      <c r="AP30" s="599" t="s">
        <v>127</v>
      </c>
      <c r="AQ30" s="599" t="s">
        <v>127</v>
      </c>
      <c r="AR30" s="599" t="s">
        <v>127</v>
      </c>
      <c r="AS30" s="599" t="s">
        <v>127</v>
      </c>
      <c r="AT30" s="599" t="s">
        <v>127</v>
      </c>
      <c r="AU30" s="599" t="s">
        <v>127</v>
      </c>
      <c r="AV30" s="599" t="s">
        <v>127</v>
      </c>
      <c r="AW30" s="599" t="s">
        <v>127</v>
      </c>
      <c r="AX30" s="599" t="s">
        <v>127</v>
      </c>
      <c r="AY30" s="599" t="s">
        <v>127</v>
      </c>
      <c r="AZ30" s="599" t="s">
        <v>127</v>
      </c>
      <c r="BA30" s="599" t="s">
        <v>127</v>
      </c>
      <c r="BB30" s="599" t="s">
        <v>127</v>
      </c>
      <c r="BC30" s="599" t="s">
        <v>127</v>
      </c>
      <c r="BD30" s="599" t="s">
        <v>127</v>
      </c>
      <c r="BE30" s="599" t="s">
        <v>127</v>
      </c>
      <c r="BF30" s="599" t="s">
        <v>127</v>
      </c>
      <c r="BG30" s="599" t="s">
        <v>127</v>
      </c>
      <c r="BH30" s="599" t="s">
        <v>127</v>
      </c>
      <c r="BI30" s="599" t="s">
        <v>127</v>
      </c>
      <c r="BJ30" s="599" t="s">
        <v>127</v>
      </c>
      <c r="BK30" s="599" t="s">
        <v>127</v>
      </c>
      <c r="BL30" s="599" t="s">
        <v>127</v>
      </c>
      <c r="BM30" s="599" t="s">
        <v>127</v>
      </c>
      <c r="BN30" s="599" t="s">
        <v>127</v>
      </c>
      <c r="BO30" s="599" t="s">
        <v>127</v>
      </c>
      <c r="BP30" s="599" t="s">
        <v>127</v>
      </c>
      <c r="BQ30" s="599" t="s">
        <v>127</v>
      </c>
      <c r="BR30" s="599" t="s">
        <v>127</v>
      </c>
      <c r="BS30" s="599" t="s">
        <v>127</v>
      </c>
      <c r="BT30" s="599" t="s">
        <v>127</v>
      </c>
      <c r="BU30" s="599" t="s">
        <v>127</v>
      </c>
      <c r="BV30" s="599" t="s">
        <v>127</v>
      </c>
      <c r="BW30" s="599" t="s">
        <v>127</v>
      </c>
      <c r="BX30" s="599" t="s">
        <v>127</v>
      </c>
      <c r="BY30" s="599" t="s">
        <v>127</v>
      </c>
      <c r="BZ30" s="599" t="s">
        <v>127</v>
      </c>
      <c r="CA30" s="599" t="s">
        <v>127</v>
      </c>
      <c r="CB30" s="599" t="s">
        <v>127</v>
      </c>
      <c r="CC30" s="599" t="s">
        <v>127</v>
      </c>
      <c r="CD30" s="599" t="s">
        <v>127</v>
      </c>
      <c r="CE30" s="599" t="s">
        <v>127</v>
      </c>
      <c r="CF30" s="599" t="s">
        <v>127</v>
      </c>
      <c r="CG30" s="599" t="s">
        <v>127</v>
      </c>
      <c r="CH30" s="599" t="s">
        <v>127</v>
      </c>
      <c r="CI30" s="599" t="s">
        <v>127</v>
      </c>
      <c r="CJ30" s="599" t="s">
        <v>127</v>
      </c>
    </row>
    <row r="31" spans="1:88" ht="47.25" x14ac:dyDescent="0.25">
      <c r="A31" s="33" t="s">
        <v>151</v>
      </c>
      <c r="B31" s="594" t="s">
        <v>152</v>
      </c>
      <c r="C31" s="599" t="s">
        <v>127</v>
      </c>
      <c r="D31" s="599" t="s">
        <v>127</v>
      </c>
      <c r="E31" s="599" t="s">
        <v>127</v>
      </c>
      <c r="F31" s="599" t="s">
        <v>127</v>
      </c>
      <c r="G31" s="599" t="s">
        <v>127</v>
      </c>
      <c r="H31" s="599" t="s">
        <v>127</v>
      </c>
      <c r="I31" s="599" t="s">
        <v>127</v>
      </c>
      <c r="J31" s="599" t="s">
        <v>127</v>
      </c>
      <c r="K31" s="599" t="s">
        <v>127</v>
      </c>
      <c r="L31" s="599" t="s">
        <v>127</v>
      </c>
      <c r="M31" s="599" t="s">
        <v>127</v>
      </c>
      <c r="N31" s="599" t="s">
        <v>127</v>
      </c>
      <c r="O31" s="599" t="s">
        <v>127</v>
      </c>
      <c r="P31" s="599" t="s">
        <v>127</v>
      </c>
      <c r="Q31" s="599" t="s">
        <v>127</v>
      </c>
      <c r="R31" s="599" t="s">
        <v>127</v>
      </c>
      <c r="S31" s="599" t="s">
        <v>127</v>
      </c>
      <c r="T31" s="599" t="s">
        <v>127</v>
      </c>
      <c r="U31" s="599" t="s">
        <v>127</v>
      </c>
      <c r="V31" s="599" t="s">
        <v>127</v>
      </c>
      <c r="W31" s="599" t="s">
        <v>127</v>
      </c>
      <c r="X31" s="599" t="s">
        <v>127</v>
      </c>
      <c r="Y31" s="599" t="s">
        <v>127</v>
      </c>
      <c r="Z31" s="599" t="s">
        <v>127</v>
      </c>
      <c r="AA31" s="599" t="s">
        <v>127</v>
      </c>
      <c r="AB31" s="599" t="s">
        <v>127</v>
      </c>
      <c r="AC31" s="599" t="s">
        <v>127</v>
      </c>
      <c r="AD31" s="599" t="s">
        <v>127</v>
      </c>
      <c r="AE31" s="599" t="s">
        <v>127</v>
      </c>
      <c r="AF31" s="599" t="s">
        <v>127</v>
      </c>
      <c r="AG31" s="599" t="s">
        <v>127</v>
      </c>
      <c r="AH31" s="599" t="s">
        <v>127</v>
      </c>
      <c r="AI31" s="599" t="s">
        <v>127</v>
      </c>
      <c r="AJ31" s="599" t="s">
        <v>127</v>
      </c>
      <c r="AK31" s="599" t="s">
        <v>127</v>
      </c>
      <c r="AL31" s="599" t="s">
        <v>127</v>
      </c>
      <c r="AM31" s="599" t="s">
        <v>127</v>
      </c>
      <c r="AN31" s="599" t="s">
        <v>127</v>
      </c>
      <c r="AO31" s="599" t="s">
        <v>127</v>
      </c>
      <c r="AP31" s="599" t="s">
        <v>127</v>
      </c>
      <c r="AQ31" s="599" t="s">
        <v>127</v>
      </c>
      <c r="AR31" s="599" t="s">
        <v>127</v>
      </c>
      <c r="AS31" s="599" t="s">
        <v>127</v>
      </c>
      <c r="AT31" s="599" t="s">
        <v>127</v>
      </c>
      <c r="AU31" s="599" t="s">
        <v>127</v>
      </c>
      <c r="AV31" s="599" t="s">
        <v>127</v>
      </c>
      <c r="AW31" s="599" t="s">
        <v>127</v>
      </c>
      <c r="AX31" s="599" t="s">
        <v>127</v>
      </c>
      <c r="AY31" s="599" t="s">
        <v>127</v>
      </c>
      <c r="AZ31" s="599" t="s">
        <v>127</v>
      </c>
      <c r="BA31" s="599" t="s">
        <v>127</v>
      </c>
      <c r="BB31" s="599" t="s">
        <v>127</v>
      </c>
      <c r="BC31" s="599" t="s">
        <v>127</v>
      </c>
      <c r="BD31" s="599" t="s">
        <v>127</v>
      </c>
      <c r="BE31" s="599" t="s">
        <v>127</v>
      </c>
      <c r="BF31" s="599" t="s">
        <v>127</v>
      </c>
      <c r="BG31" s="599" t="s">
        <v>127</v>
      </c>
      <c r="BH31" s="599" t="s">
        <v>127</v>
      </c>
      <c r="BI31" s="599" t="s">
        <v>127</v>
      </c>
      <c r="BJ31" s="599" t="s">
        <v>127</v>
      </c>
      <c r="BK31" s="599" t="s">
        <v>127</v>
      </c>
      <c r="BL31" s="599" t="s">
        <v>127</v>
      </c>
      <c r="BM31" s="599" t="s">
        <v>127</v>
      </c>
      <c r="BN31" s="599" t="s">
        <v>127</v>
      </c>
      <c r="BO31" s="599" t="s">
        <v>127</v>
      </c>
      <c r="BP31" s="599" t="s">
        <v>127</v>
      </c>
      <c r="BQ31" s="599" t="s">
        <v>127</v>
      </c>
      <c r="BR31" s="599" t="s">
        <v>127</v>
      </c>
      <c r="BS31" s="599" t="s">
        <v>127</v>
      </c>
      <c r="BT31" s="599" t="s">
        <v>127</v>
      </c>
      <c r="BU31" s="599" t="s">
        <v>127</v>
      </c>
      <c r="BV31" s="599" t="s">
        <v>127</v>
      </c>
      <c r="BW31" s="599" t="s">
        <v>127</v>
      </c>
      <c r="BX31" s="599" t="s">
        <v>127</v>
      </c>
      <c r="BY31" s="599" t="s">
        <v>127</v>
      </c>
      <c r="BZ31" s="599" t="s">
        <v>127</v>
      </c>
      <c r="CA31" s="599" t="s">
        <v>127</v>
      </c>
      <c r="CB31" s="599" t="s">
        <v>127</v>
      </c>
      <c r="CC31" s="599" t="s">
        <v>127</v>
      </c>
      <c r="CD31" s="599" t="s">
        <v>127</v>
      </c>
      <c r="CE31" s="599" t="s">
        <v>127</v>
      </c>
      <c r="CF31" s="599" t="s">
        <v>127</v>
      </c>
      <c r="CG31" s="599" t="s">
        <v>127</v>
      </c>
      <c r="CH31" s="599" t="s">
        <v>127</v>
      </c>
      <c r="CI31" s="599" t="s">
        <v>127</v>
      </c>
      <c r="CJ31" s="599" t="s">
        <v>127</v>
      </c>
    </row>
    <row r="32" spans="1:88" ht="47.25" x14ac:dyDescent="0.25">
      <c r="A32" s="33" t="s">
        <v>153</v>
      </c>
      <c r="B32" s="594" t="s">
        <v>154</v>
      </c>
      <c r="C32" s="599" t="s">
        <v>127</v>
      </c>
      <c r="D32" s="599" t="s">
        <v>127</v>
      </c>
      <c r="E32" s="599" t="s">
        <v>127</v>
      </c>
      <c r="F32" s="599" t="s">
        <v>127</v>
      </c>
      <c r="G32" s="599" t="s">
        <v>127</v>
      </c>
      <c r="H32" s="599" t="s">
        <v>127</v>
      </c>
      <c r="I32" s="599" t="s">
        <v>127</v>
      </c>
      <c r="J32" s="599" t="s">
        <v>127</v>
      </c>
      <c r="K32" s="599" t="s">
        <v>127</v>
      </c>
      <c r="L32" s="599" t="s">
        <v>127</v>
      </c>
      <c r="M32" s="599" t="s">
        <v>127</v>
      </c>
      <c r="N32" s="599" t="s">
        <v>127</v>
      </c>
      <c r="O32" s="599" t="s">
        <v>127</v>
      </c>
      <c r="P32" s="599" t="s">
        <v>127</v>
      </c>
      <c r="Q32" s="599" t="s">
        <v>127</v>
      </c>
      <c r="R32" s="599" t="s">
        <v>127</v>
      </c>
      <c r="S32" s="599" t="s">
        <v>127</v>
      </c>
      <c r="T32" s="599" t="s">
        <v>127</v>
      </c>
      <c r="U32" s="599" t="s">
        <v>127</v>
      </c>
      <c r="V32" s="599" t="s">
        <v>127</v>
      </c>
      <c r="W32" s="599" t="s">
        <v>127</v>
      </c>
      <c r="X32" s="599" t="s">
        <v>127</v>
      </c>
      <c r="Y32" s="599" t="s">
        <v>127</v>
      </c>
      <c r="Z32" s="599" t="s">
        <v>127</v>
      </c>
      <c r="AA32" s="599" t="s">
        <v>127</v>
      </c>
      <c r="AB32" s="599" t="s">
        <v>127</v>
      </c>
      <c r="AC32" s="599" t="s">
        <v>127</v>
      </c>
      <c r="AD32" s="599" t="s">
        <v>127</v>
      </c>
      <c r="AE32" s="599" t="s">
        <v>127</v>
      </c>
      <c r="AF32" s="599" t="s">
        <v>127</v>
      </c>
      <c r="AG32" s="599" t="s">
        <v>127</v>
      </c>
      <c r="AH32" s="599" t="s">
        <v>127</v>
      </c>
      <c r="AI32" s="599" t="s">
        <v>127</v>
      </c>
      <c r="AJ32" s="599" t="s">
        <v>127</v>
      </c>
      <c r="AK32" s="599" t="s">
        <v>127</v>
      </c>
      <c r="AL32" s="599" t="s">
        <v>127</v>
      </c>
      <c r="AM32" s="599" t="s">
        <v>127</v>
      </c>
      <c r="AN32" s="599" t="s">
        <v>127</v>
      </c>
      <c r="AO32" s="599" t="s">
        <v>127</v>
      </c>
      <c r="AP32" s="599" t="s">
        <v>127</v>
      </c>
      <c r="AQ32" s="599" t="s">
        <v>127</v>
      </c>
      <c r="AR32" s="599" t="s">
        <v>127</v>
      </c>
      <c r="AS32" s="599" t="s">
        <v>127</v>
      </c>
      <c r="AT32" s="599" t="s">
        <v>127</v>
      </c>
      <c r="AU32" s="599" t="s">
        <v>127</v>
      </c>
      <c r="AV32" s="599" t="s">
        <v>127</v>
      </c>
      <c r="AW32" s="599" t="s">
        <v>127</v>
      </c>
      <c r="AX32" s="599" t="s">
        <v>127</v>
      </c>
      <c r="AY32" s="599" t="s">
        <v>127</v>
      </c>
      <c r="AZ32" s="599" t="s">
        <v>127</v>
      </c>
      <c r="BA32" s="599" t="s">
        <v>127</v>
      </c>
      <c r="BB32" s="599" t="s">
        <v>127</v>
      </c>
      <c r="BC32" s="599" t="s">
        <v>127</v>
      </c>
      <c r="BD32" s="599" t="s">
        <v>127</v>
      </c>
      <c r="BE32" s="599" t="s">
        <v>127</v>
      </c>
      <c r="BF32" s="599" t="s">
        <v>127</v>
      </c>
      <c r="BG32" s="599" t="s">
        <v>127</v>
      </c>
      <c r="BH32" s="599" t="s">
        <v>127</v>
      </c>
      <c r="BI32" s="599" t="s">
        <v>127</v>
      </c>
      <c r="BJ32" s="599" t="s">
        <v>127</v>
      </c>
      <c r="BK32" s="599" t="s">
        <v>127</v>
      </c>
      <c r="BL32" s="599" t="s">
        <v>127</v>
      </c>
      <c r="BM32" s="599" t="s">
        <v>127</v>
      </c>
      <c r="BN32" s="599" t="s">
        <v>127</v>
      </c>
      <c r="BO32" s="599" t="s">
        <v>127</v>
      </c>
      <c r="BP32" s="599" t="s">
        <v>127</v>
      </c>
      <c r="BQ32" s="599" t="s">
        <v>127</v>
      </c>
      <c r="BR32" s="599" t="s">
        <v>127</v>
      </c>
      <c r="BS32" s="599" t="s">
        <v>127</v>
      </c>
      <c r="BT32" s="599" t="s">
        <v>127</v>
      </c>
      <c r="BU32" s="599" t="s">
        <v>127</v>
      </c>
      <c r="BV32" s="599" t="s">
        <v>127</v>
      </c>
      <c r="BW32" s="599" t="s">
        <v>127</v>
      </c>
      <c r="BX32" s="599" t="s">
        <v>127</v>
      </c>
      <c r="BY32" s="599" t="s">
        <v>127</v>
      </c>
      <c r="BZ32" s="599" t="s">
        <v>127</v>
      </c>
      <c r="CA32" s="599" t="s">
        <v>127</v>
      </c>
      <c r="CB32" s="599" t="s">
        <v>127</v>
      </c>
      <c r="CC32" s="599" t="s">
        <v>127</v>
      </c>
      <c r="CD32" s="599" t="s">
        <v>127</v>
      </c>
      <c r="CE32" s="599" t="s">
        <v>127</v>
      </c>
      <c r="CF32" s="599" t="s">
        <v>127</v>
      </c>
      <c r="CG32" s="599" t="s">
        <v>127</v>
      </c>
      <c r="CH32" s="599" t="s">
        <v>127</v>
      </c>
      <c r="CI32" s="599" t="s">
        <v>127</v>
      </c>
      <c r="CJ32" s="599" t="s">
        <v>127</v>
      </c>
    </row>
    <row r="33" spans="1:90" ht="31.5" x14ac:dyDescent="0.25">
      <c r="A33" s="33" t="s">
        <v>155</v>
      </c>
      <c r="B33" s="594" t="s">
        <v>156</v>
      </c>
      <c r="C33" s="599" t="s">
        <v>127</v>
      </c>
      <c r="D33" s="599" t="s">
        <v>127</v>
      </c>
      <c r="E33" s="599" t="s">
        <v>127</v>
      </c>
      <c r="F33" s="599" t="s">
        <v>127</v>
      </c>
      <c r="G33" s="599" t="s">
        <v>127</v>
      </c>
      <c r="H33" s="599" t="s">
        <v>127</v>
      </c>
      <c r="I33" s="599" t="s">
        <v>127</v>
      </c>
      <c r="J33" s="599" t="s">
        <v>127</v>
      </c>
      <c r="K33" s="599" t="s">
        <v>127</v>
      </c>
      <c r="L33" s="599" t="s">
        <v>127</v>
      </c>
      <c r="M33" s="599" t="s">
        <v>127</v>
      </c>
      <c r="N33" s="599" t="s">
        <v>127</v>
      </c>
      <c r="O33" s="599" t="s">
        <v>127</v>
      </c>
      <c r="P33" s="599" t="s">
        <v>127</v>
      </c>
      <c r="Q33" s="599" t="s">
        <v>127</v>
      </c>
      <c r="R33" s="599" t="s">
        <v>127</v>
      </c>
      <c r="S33" s="599" t="s">
        <v>127</v>
      </c>
      <c r="T33" s="599" t="s">
        <v>127</v>
      </c>
      <c r="U33" s="599" t="s">
        <v>127</v>
      </c>
      <c r="V33" s="599" t="s">
        <v>127</v>
      </c>
      <c r="W33" s="599" t="s">
        <v>127</v>
      </c>
      <c r="X33" s="599" t="s">
        <v>127</v>
      </c>
      <c r="Y33" s="599" t="s">
        <v>127</v>
      </c>
      <c r="Z33" s="599" t="s">
        <v>127</v>
      </c>
      <c r="AA33" s="599" t="s">
        <v>127</v>
      </c>
      <c r="AB33" s="599" t="s">
        <v>127</v>
      </c>
      <c r="AC33" s="599" t="s">
        <v>127</v>
      </c>
      <c r="AD33" s="599" t="s">
        <v>127</v>
      </c>
      <c r="AE33" s="599" t="s">
        <v>127</v>
      </c>
      <c r="AF33" s="599" t="s">
        <v>127</v>
      </c>
      <c r="AG33" s="599" t="s">
        <v>127</v>
      </c>
      <c r="AH33" s="599" t="s">
        <v>127</v>
      </c>
      <c r="AI33" s="599" t="s">
        <v>127</v>
      </c>
      <c r="AJ33" s="599" t="s">
        <v>127</v>
      </c>
      <c r="AK33" s="599" t="s">
        <v>127</v>
      </c>
      <c r="AL33" s="599" t="s">
        <v>127</v>
      </c>
      <c r="AM33" s="599" t="s">
        <v>127</v>
      </c>
      <c r="AN33" s="599" t="s">
        <v>127</v>
      </c>
      <c r="AO33" s="599" t="s">
        <v>127</v>
      </c>
      <c r="AP33" s="599" t="s">
        <v>127</v>
      </c>
      <c r="AQ33" s="599" t="s">
        <v>127</v>
      </c>
      <c r="AR33" s="599" t="s">
        <v>127</v>
      </c>
      <c r="AS33" s="599" t="s">
        <v>127</v>
      </c>
      <c r="AT33" s="599" t="s">
        <v>127</v>
      </c>
      <c r="AU33" s="599" t="s">
        <v>127</v>
      </c>
      <c r="AV33" s="599" t="s">
        <v>127</v>
      </c>
      <c r="AW33" s="599" t="s">
        <v>127</v>
      </c>
      <c r="AX33" s="599" t="s">
        <v>127</v>
      </c>
      <c r="AY33" s="599" t="s">
        <v>127</v>
      </c>
      <c r="AZ33" s="599" t="s">
        <v>127</v>
      </c>
      <c r="BA33" s="599" t="s">
        <v>127</v>
      </c>
      <c r="BB33" s="599" t="s">
        <v>127</v>
      </c>
      <c r="BC33" s="599" t="s">
        <v>127</v>
      </c>
      <c r="BD33" s="599" t="s">
        <v>127</v>
      </c>
      <c r="BE33" s="599" t="s">
        <v>127</v>
      </c>
      <c r="BF33" s="599" t="s">
        <v>127</v>
      </c>
      <c r="BG33" s="599" t="s">
        <v>127</v>
      </c>
      <c r="BH33" s="599" t="s">
        <v>127</v>
      </c>
      <c r="BI33" s="599" t="s">
        <v>127</v>
      </c>
      <c r="BJ33" s="599" t="s">
        <v>127</v>
      </c>
      <c r="BK33" s="599" t="s">
        <v>127</v>
      </c>
      <c r="BL33" s="599" t="s">
        <v>127</v>
      </c>
      <c r="BM33" s="599" t="s">
        <v>127</v>
      </c>
      <c r="BN33" s="599" t="s">
        <v>127</v>
      </c>
      <c r="BO33" s="599" t="s">
        <v>127</v>
      </c>
      <c r="BP33" s="599" t="s">
        <v>127</v>
      </c>
      <c r="BQ33" s="599" t="s">
        <v>127</v>
      </c>
      <c r="BR33" s="599" t="s">
        <v>127</v>
      </c>
      <c r="BS33" s="599" t="s">
        <v>127</v>
      </c>
      <c r="BT33" s="599" t="s">
        <v>127</v>
      </c>
      <c r="BU33" s="599" t="s">
        <v>127</v>
      </c>
      <c r="BV33" s="599" t="s">
        <v>127</v>
      </c>
      <c r="BW33" s="599" t="s">
        <v>127</v>
      </c>
      <c r="BX33" s="599" t="s">
        <v>127</v>
      </c>
      <c r="BY33" s="599" t="s">
        <v>127</v>
      </c>
      <c r="BZ33" s="599" t="s">
        <v>127</v>
      </c>
      <c r="CA33" s="599" t="s">
        <v>127</v>
      </c>
      <c r="CB33" s="599" t="s">
        <v>127</v>
      </c>
      <c r="CC33" s="599" t="s">
        <v>127</v>
      </c>
      <c r="CD33" s="599" t="s">
        <v>127</v>
      </c>
      <c r="CE33" s="599" t="s">
        <v>127</v>
      </c>
      <c r="CF33" s="599" t="s">
        <v>127</v>
      </c>
      <c r="CG33" s="599" t="s">
        <v>127</v>
      </c>
      <c r="CH33" s="599" t="s">
        <v>127</v>
      </c>
      <c r="CI33" s="599" t="s">
        <v>127</v>
      </c>
      <c r="CJ33" s="599" t="s">
        <v>127</v>
      </c>
    </row>
    <row r="34" spans="1:90" ht="31.5" x14ac:dyDescent="0.25">
      <c r="A34" s="33" t="s">
        <v>157</v>
      </c>
      <c r="B34" s="594" t="s">
        <v>158</v>
      </c>
      <c r="C34" s="599" t="s">
        <v>127</v>
      </c>
      <c r="D34" s="599">
        <v>0</v>
      </c>
      <c r="E34" s="599" t="s">
        <v>127</v>
      </c>
      <c r="F34" s="599" t="s">
        <v>127</v>
      </c>
      <c r="G34" s="599" t="s">
        <v>127</v>
      </c>
      <c r="H34" s="599" t="s">
        <v>127</v>
      </c>
      <c r="I34" s="599" t="s">
        <v>127</v>
      </c>
      <c r="J34" s="599" t="s">
        <v>127</v>
      </c>
      <c r="K34" s="599" t="s">
        <v>127</v>
      </c>
      <c r="L34" s="599" t="s">
        <v>127</v>
      </c>
      <c r="M34" s="599" t="s">
        <v>127</v>
      </c>
      <c r="N34" s="599" t="s">
        <v>127</v>
      </c>
      <c r="O34" s="599" t="s">
        <v>127</v>
      </c>
      <c r="P34" s="599" t="s">
        <v>127</v>
      </c>
      <c r="Q34" s="599" t="s">
        <v>127</v>
      </c>
      <c r="R34" s="599" t="s">
        <v>127</v>
      </c>
      <c r="S34" s="599" t="s">
        <v>127</v>
      </c>
      <c r="T34" s="599" t="s">
        <v>127</v>
      </c>
      <c r="U34" s="599" t="s">
        <v>127</v>
      </c>
      <c r="V34" s="599" t="s">
        <v>127</v>
      </c>
      <c r="W34" s="599" t="s">
        <v>127</v>
      </c>
      <c r="X34" s="599" t="s">
        <v>127</v>
      </c>
      <c r="Y34" s="599" t="s">
        <v>127</v>
      </c>
      <c r="Z34" s="599" t="s">
        <v>127</v>
      </c>
      <c r="AA34" s="599" t="s">
        <v>127</v>
      </c>
      <c r="AB34" s="599" t="s">
        <v>127</v>
      </c>
      <c r="AC34" s="599" t="s">
        <v>127</v>
      </c>
      <c r="AD34" s="599" t="s">
        <v>127</v>
      </c>
      <c r="AE34" s="599" t="s">
        <v>127</v>
      </c>
      <c r="AF34" s="599" t="s">
        <v>127</v>
      </c>
      <c r="AG34" s="599" t="s">
        <v>127</v>
      </c>
      <c r="AH34" s="599" t="s">
        <v>127</v>
      </c>
      <c r="AI34" s="599" t="s">
        <v>127</v>
      </c>
      <c r="AJ34" s="599" t="s">
        <v>127</v>
      </c>
      <c r="AK34" s="599" t="s">
        <v>127</v>
      </c>
      <c r="AL34" s="599" t="s">
        <v>127</v>
      </c>
      <c r="AM34" s="599" t="s">
        <v>127</v>
      </c>
      <c r="AN34" s="599" t="s">
        <v>127</v>
      </c>
      <c r="AO34" s="599" t="s">
        <v>127</v>
      </c>
      <c r="AP34" s="599" t="s">
        <v>127</v>
      </c>
      <c r="AQ34" s="599" t="s">
        <v>127</v>
      </c>
      <c r="AR34" s="599" t="s">
        <v>127</v>
      </c>
      <c r="AS34" s="599" t="s">
        <v>127</v>
      </c>
      <c r="AT34" s="599" t="s">
        <v>127</v>
      </c>
      <c r="AU34" s="599" t="s">
        <v>127</v>
      </c>
      <c r="AV34" s="599" t="s">
        <v>127</v>
      </c>
      <c r="AW34" s="599" t="s">
        <v>127</v>
      </c>
      <c r="AX34" s="599" t="s">
        <v>127</v>
      </c>
      <c r="AY34" s="599" t="s">
        <v>127</v>
      </c>
      <c r="AZ34" s="599" t="s">
        <v>127</v>
      </c>
      <c r="BA34" s="599" t="s">
        <v>127</v>
      </c>
      <c r="BB34" s="599" t="s">
        <v>127</v>
      </c>
      <c r="BC34" s="599" t="s">
        <v>127</v>
      </c>
      <c r="BD34" s="599" t="s">
        <v>127</v>
      </c>
      <c r="BE34" s="599" t="s">
        <v>127</v>
      </c>
      <c r="BF34" s="599" t="s">
        <v>127</v>
      </c>
      <c r="BG34" s="599" t="s">
        <v>127</v>
      </c>
      <c r="BH34" s="599" t="s">
        <v>127</v>
      </c>
      <c r="BI34" s="599" t="s">
        <v>127</v>
      </c>
      <c r="BJ34" s="599" t="s">
        <v>127</v>
      </c>
      <c r="BK34" s="599" t="s">
        <v>127</v>
      </c>
      <c r="BL34" s="599" t="s">
        <v>127</v>
      </c>
      <c r="BM34" s="599" t="s">
        <v>127</v>
      </c>
      <c r="BN34" s="599" t="s">
        <v>127</v>
      </c>
      <c r="BO34" s="599" t="s">
        <v>127</v>
      </c>
      <c r="BP34" s="599" t="s">
        <v>127</v>
      </c>
      <c r="BQ34" s="599" t="s">
        <v>127</v>
      </c>
      <c r="BR34" s="599" t="s">
        <v>127</v>
      </c>
      <c r="BS34" s="599" t="s">
        <v>127</v>
      </c>
      <c r="BT34" s="599" t="s">
        <v>127</v>
      </c>
      <c r="BU34" s="599" t="s">
        <v>127</v>
      </c>
      <c r="BV34" s="599" t="s">
        <v>127</v>
      </c>
      <c r="BW34" s="599" t="s">
        <v>127</v>
      </c>
      <c r="BX34" s="599" t="s">
        <v>127</v>
      </c>
      <c r="BY34" s="599" t="s">
        <v>127</v>
      </c>
      <c r="BZ34" s="599" t="s">
        <v>127</v>
      </c>
      <c r="CA34" s="599" t="s">
        <v>127</v>
      </c>
      <c r="CB34" s="599" t="s">
        <v>127</v>
      </c>
      <c r="CC34" s="599" t="s">
        <v>127</v>
      </c>
      <c r="CD34" s="599" t="s">
        <v>127</v>
      </c>
      <c r="CE34" s="599" t="s">
        <v>127</v>
      </c>
      <c r="CF34" s="599" t="s">
        <v>127</v>
      </c>
      <c r="CG34" s="599" t="s">
        <v>127</v>
      </c>
      <c r="CH34" s="599" t="s">
        <v>127</v>
      </c>
      <c r="CI34" s="599" t="s">
        <v>127</v>
      </c>
      <c r="CJ34" s="599" t="s">
        <v>127</v>
      </c>
    </row>
    <row r="35" spans="1:90" s="39" customFormat="1" x14ac:dyDescent="0.25">
      <c r="A35" s="35" t="s">
        <v>159</v>
      </c>
      <c r="B35" s="36" t="s">
        <v>160</v>
      </c>
      <c r="C35" s="119" t="s">
        <v>127</v>
      </c>
      <c r="D35" s="120">
        <v>0</v>
      </c>
      <c r="E35" s="120">
        <v>0</v>
      </c>
      <c r="F35" s="120">
        <v>12.334999999999999</v>
      </c>
      <c r="G35" s="120">
        <v>0</v>
      </c>
      <c r="H35" s="120">
        <v>0</v>
      </c>
      <c r="I35" s="120">
        <v>0</v>
      </c>
      <c r="J35" s="120">
        <v>518</v>
      </c>
      <c r="K35" s="119" t="s">
        <v>127</v>
      </c>
      <c r="L35" s="119" t="s">
        <v>127</v>
      </c>
      <c r="M35" s="119" t="str">
        <f>M39</f>
        <v>нд</v>
      </c>
      <c r="N35" s="119" t="s">
        <v>127</v>
      </c>
      <c r="O35" s="119" t="s">
        <v>127</v>
      </c>
      <c r="P35" s="119" t="s">
        <v>127</v>
      </c>
      <c r="Q35" s="119" t="s">
        <v>127</v>
      </c>
      <c r="R35" s="119" t="s">
        <v>127</v>
      </c>
      <c r="S35" s="119" t="s">
        <v>127</v>
      </c>
      <c r="T35" s="119" t="s">
        <v>127</v>
      </c>
      <c r="U35" s="119" t="s">
        <v>127</v>
      </c>
      <c r="V35" s="119" t="s">
        <v>127</v>
      </c>
      <c r="W35" s="119" t="s">
        <v>127</v>
      </c>
      <c r="X35" s="119" t="s">
        <v>127</v>
      </c>
      <c r="Y35" s="119" t="s">
        <v>127</v>
      </c>
      <c r="Z35" s="119" t="s">
        <v>127</v>
      </c>
      <c r="AA35" s="119" t="s">
        <v>127</v>
      </c>
      <c r="AB35" s="119" t="s">
        <v>127</v>
      </c>
      <c r="AC35" s="119" t="s">
        <v>127</v>
      </c>
      <c r="AD35" s="119" t="s">
        <v>127</v>
      </c>
      <c r="AE35" s="119" t="s">
        <v>127</v>
      </c>
      <c r="AF35" s="120">
        <v>0</v>
      </c>
      <c r="AG35" s="120">
        <v>0</v>
      </c>
      <c r="AH35" s="120">
        <v>4.9349999999999996</v>
      </c>
      <c r="AI35" s="120">
        <v>0</v>
      </c>
      <c r="AJ35" s="120">
        <v>0</v>
      </c>
      <c r="AK35" s="120">
        <v>0</v>
      </c>
      <c r="AL35" s="120">
        <v>147</v>
      </c>
      <c r="AM35" s="119" t="s">
        <v>127</v>
      </c>
      <c r="AN35" s="119" t="s">
        <v>127</v>
      </c>
      <c r="AO35" s="119" t="s">
        <v>127</v>
      </c>
      <c r="AP35" s="119" t="s">
        <v>127</v>
      </c>
      <c r="AQ35" s="119" t="s">
        <v>127</v>
      </c>
      <c r="AR35" s="119" t="s">
        <v>127</v>
      </c>
      <c r="AS35" s="119" t="s">
        <v>127</v>
      </c>
      <c r="AT35" s="120">
        <v>0</v>
      </c>
      <c r="AU35" s="120">
        <v>0</v>
      </c>
      <c r="AV35" s="120">
        <v>3.7800000000000002</v>
      </c>
      <c r="AW35" s="120">
        <v>0</v>
      </c>
      <c r="AX35" s="120">
        <v>0</v>
      </c>
      <c r="AY35" s="120">
        <v>0</v>
      </c>
      <c r="AZ35" s="120">
        <v>152</v>
      </c>
      <c r="BA35" s="119" t="s">
        <v>127</v>
      </c>
      <c r="BB35" s="119" t="s">
        <v>127</v>
      </c>
      <c r="BC35" s="119" t="s">
        <v>127</v>
      </c>
      <c r="BD35" s="119" t="s">
        <v>127</v>
      </c>
      <c r="BE35" s="119" t="s">
        <v>127</v>
      </c>
      <c r="BF35" s="119" t="s">
        <v>127</v>
      </c>
      <c r="BG35" s="119" t="s">
        <v>127</v>
      </c>
      <c r="BH35" s="120">
        <v>0</v>
      </c>
      <c r="BI35" s="120">
        <v>0</v>
      </c>
      <c r="BJ35" s="120">
        <f>BJ39</f>
        <v>4.32</v>
      </c>
      <c r="BK35" s="120">
        <v>0</v>
      </c>
      <c r="BL35" s="120">
        <v>0</v>
      </c>
      <c r="BM35" s="120">
        <v>0</v>
      </c>
      <c r="BN35" s="120">
        <v>219</v>
      </c>
      <c r="BO35" s="119" t="s">
        <v>127</v>
      </c>
      <c r="BP35" s="119" t="s">
        <v>127</v>
      </c>
      <c r="BQ35" s="119">
        <f>BQ39</f>
        <v>0.55000000000000004</v>
      </c>
      <c r="BR35" s="119" t="s">
        <v>127</v>
      </c>
      <c r="BS35" s="119" t="s">
        <v>127</v>
      </c>
      <c r="BT35" s="119" t="s">
        <v>127</v>
      </c>
      <c r="BU35" s="119" t="s">
        <v>127</v>
      </c>
      <c r="BV35" s="120">
        <v>0</v>
      </c>
      <c r="BW35" s="120">
        <v>0</v>
      </c>
      <c r="BX35" s="120">
        <f>BX39</f>
        <v>13.034999999999998</v>
      </c>
      <c r="BY35" s="120">
        <v>0</v>
      </c>
      <c r="BZ35" s="120">
        <v>0</v>
      </c>
      <c r="CA35" s="120">
        <f>CA39</f>
        <v>0</v>
      </c>
      <c r="CB35" s="120">
        <v>518</v>
      </c>
      <c r="CC35" s="119">
        <v>0</v>
      </c>
      <c r="CD35" s="119">
        <v>0</v>
      </c>
      <c r="CE35" s="120">
        <f>CE39</f>
        <v>13.584999999999999</v>
      </c>
      <c r="CF35" s="119">
        <v>0</v>
      </c>
      <c r="CG35" s="119">
        <v>0</v>
      </c>
      <c r="CH35" s="119">
        <v>0</v>
      </c>
      <c r="CI35" s="119">
        <f>CI59</f>
        <v>518</v>
      </c>
      <c r="CJ35" s="119" t="s">
        <v>127</v>
      </c>
    </row>
    <row r="36" spans="1:90" s="45" customFormat="1" ht="31.5" x14ac:dyDescent="0.25">
      <c r="A36" s="40" t="s">
        <v>162</v>
      </c>
      <c r="B36" s="41" t="s">
        <v>163</v>
      </c>
      <c r="C36" s="122" t="s">
        <v>127</v>
      </c>
      <c r="D36" s="122" t="s">
        <v>127</v>
      </c>
      <c r="E36" s="122" t="s">
        <v>127</v>
      </c>
      <c r="F36" s="122" t="s">
        <v>127</v>
      </c>
      <c r="G36" s="122" t="s">
        <v>127</v>
      </c>
      <c r="H36" s="122" t="s">
        <v>127</v>
      </c>
      <c r="I36" s="122" t="s">
        <v>127</v>
      </c>
      <c r="J36" s="122" t="s">
        <v>127</v>
      </c>
      <c r="K36" s="122" t="s">
        <v>127</v>
      </c>
      <c r="L36" s="122" t="s">
        <v>127</v>
      </c>
      <c r="M36" s="122" t="s">
        <v>127</v>
      </c>
      <c r="N36" s="122" t="s">
        <v>127</v>
      </c>
      <c r="O36" s="122" t="s">
        <v>127</v>
      </c>
      <c r="P36" s="122" t="s">
        <v>127</v>
      </c>
      <c r="Q36" s="122" t="s">
        <v>127</v>
      </c>
      <c r="R36" s="122" t="s">
        <v>127</v>
      </c>
      <c r="S36" s="122" t="s">
        <v>127</v>
      </c>
      <c r="T36" s="122" t="s">
        <v>127</v>
      </c>
      <c r="U36" s="122" t="s">
        <v>127</v>
      </c>
      <c r="V36" s="122" t="s">
        <v>127</v>
      </c>
      <c r="W36" s="122" t="s">
        <v>127</v>
      </c>
      <c r="X36" s="122" t="s">
        <v>127</v>
      </c>
      <c r="Y36" s="122" t="s">
        <v>127</v>
      </c>
      <c r="Z36" s="122" t="s">
        <v>127</v>
      </c>
      <c r="AA36" s="122" t="s">
        <v>127</v>
      </c>
      <c r="AB36" s="122" t="s">
        <v>127</v>
      </c>
      <c r="AC36" s="122" t="s">
        <v>127</v>
      </c>
      <c r="AD36" s="122" t="s">
        <v>127</v>
      </c>
      <c r="AE36" s="122" t="s">
        <v>127</v>
      </c>
      <c r="AF36" s="123" t="s">
        <v>127</v>
      </c>
      <c r="AG36" s="123" t="s">
        <v>127</v>
      </c>
      <c r="AH36" s="123" t="s">
        <v>127</v>
      </c>
      <c r="AI36" s="123" t="s">
        <v>127</v>
      </c>
      <c r="AJ36" s="123" t="s">
        <v>127</v>
      </c>
      <c r="AK36" s="123" t="s">
        <v>127</v>
      </c>
      <c r="AL36" s="123" t="s">
        <v>127</v>
      </c>
      <c r="AM36" s="122" t="s">
        <v>127</v>
      </c>
      <c r="AN36" s="122" t="s">
        <v>127</v>
      </c>
      <c r="AO36" s="122" t="s">
        <v>127</v>
      </c>
      <c r="AP36" s="122" t="s">
        <v>127</v>
      </c>
      <c r="AQ36" s="122" t="s">
        <v>127</v>
      </c>
      <c r="AR36" s="122" t="s">
        <v>127</v>
      </c>
      <c r="AS36" s="122" t="s">
        <v>127</v>
      </c>
      <c r="AT36" s="123" t="s">
        <v>127</v>
      </c>
      <c r="AU36" s="123" t="s">
        <v>127</v>
      </c>
      <c r="AV36" s="123" t="s">
        <v>127</v>
      </c>
      <c r="AW36" s="123" t="s">
        <v>127</v>
      </c>
      <c r="AX36" s="123" t="s">
        <v>127</v>
      </c>
      <c r="AY36" s="123" t="s">
        <v>127</v>
      </c>
      <c r="AZ36" s="123" t="s">
        <v>127</v>
      </c>
      <c r="BA36" s="122" t="s">
        <v>127</v>
      </c>
      <c r="BB36" s="122" t="s">
        <v>127</v>
      </c>
      <c r="BC36" s="122" t="s">
        <v>127</v>
      </c>
      <c r="BD36" s="122" t="s">
        <v>127</v>
      </c>
      <c r="BE36" s="122" t="s">
        <v>127</v>
      </c>
      <c r="BF36" s="122" t="s">
        <v>127</v>
      </c>
      <c r="BG36" s="122" t="s">
        <v>127</v>
      </c>
      <c r="BH36" s="123" t="s">
        <v>127</v>
      </c>
      <c r="BI36" s="123" t="s">
        <v>127</v>
      </c>
      <c r="BJ36" s="123" t="s">
        <v>127</v>
      </c>
      <c r="BK36" s="123" t="s">
        <v>127</v>
      </c>
      <c r="BL36" s="123" t="s">
        <v>127</v>
      </c>
      <c r="BM36" s="123" t="s">
        <v>127</v>
      </c>
      <c r="BN36" s="123" t="s">
        <v>127</v>
      </c>
      <c r="BO36" s="122" t="s">
        <v>127</v>
      </c>
      <c r="BP36" s="122" t="s">
        <v>127</v>
      </c>
      <c r="BQ36" s="122" t="s">
        <v>127</v>
      </c>
      <c r="BR36" s="122" t="s">
        <v>127</v>
      </c>
      <c r="BS36" s="122" t="s">
        <v>127</v>
      </c>
      <c r="BT36" s="122" t="s">
        <v>127</v>
      </c>
      <c r="BU36" s="122" t="s">
        <v>127</v>
      </c>
      <c r="BV36" s="123" t="s">
        <v>127</v>
      </c>
      <c r="BW36" s="123" t="s">
        <v>127</v>
      </c>
      <c r="BX36" s="123" t="s">
        <v>127</v>
      </c>
      <c r="BY36" s="123" t="s">
        <v>127</v>
      </c>
      <c r="BZ36" s="123" t="s">
        <v>127</v>
      </c>
      <c r="CA36" s="123" t="s">
        <v>127</v>
      </c>
      <c r="CB36" s="123" t="s">
        <v>127</v>
      </c>
      <c r="CC36" s="122" t="s">
        <v>127</v>
      </c>
      <c r="CD36" s="123" t="s">
        <v>127</v>
      </c>
      <c r="CE36" s="123" t="s">
        <v>127</v>
      </c>
      <c r="CF36" s="122" t="s">
        <v>127</v>
      </c>
      <c r="CG36" s="122" t="s">
        <v>127</v>
      </c>
      <c r="CH36" s="122" t="s">
        <v>127</v>
      </c>
      <c r="CI36" s="122" t="s">
        <v>127</v>
      </c>
      <c r="CJ36" s="122" t="s">
        <v>127</v>
      </c>
    </row>
    <row r="37" spans="1:90" s="51" customFormat="1" x14ac:dyDescent="0.25">
      <c r="A37" s="46" t="s">
        <v>164</v>
      </c>
      <c r="B37" s="47" t="s">
        <v>165</v>
      </c>
      <c r="C37" s="85" t="s">
        <v>127</v>
      </c>
      <c r="D37" s="85" t="s">
        <v>127</v>
      </c>
      <c r="E37" s="85" t="s">
        <v>127</v>
      </c>
      <c r="F37" s="85" t="s">
        <v>127</v>
      </c>
      <c r="G37" s="85" t="s">
        <v>127</v>
      </c>
      <c r="H37" s="85" t="s">
        <v>127</v>
      </c>
      <c r="I37" s="85" t="s">
        <v>127</v>
      </c>
      <c r="J37" s="85" t="s">
        <v>127</v>
      </c>
      <c r="K37" s="85" t="s">
        <v>127</v>
      </c>
      <c r="L37" s="85" t="s">
        <v>127</v>
      </c>
      <c r="M37" s="85" t="s">
        <v>127</v>
      </c>
      <c r="N37" s="85" t="s">
        <v>127</v>
      </c>
      <c r="O37" s="85" t="s">
        <v>127</v>
      </c>
      <c r="P37" s="85" t="s">
        <v>127</v>
      </c>
      <c r="Q37" s="85" t="s">
        <v>127</v>
      </c>
      <c r="R37" s="85" t="s">
        <v>127</v>
      </c>
      <c r="S37" s="85" t="s">
        <v>127</v>
      </c>
      <c r="T37" s="85" t="s">
        <v>127</v>
      </c>
      <c r="U37" s="85" t="s">
        <v>127</v>
      </c>
      <c r="V37" s="85" t="s">
        <v>127</v>
      </c>
      <c r="W37" s="85" t="s">
        <v>127</v>
      </c>
      <c r="X37" s="85" t="s">
        <v>127</v>
      </c>
      <c r="Y37" s="85" t="s">
        <v>127</v>
      </c>
      <c r="Z37" s="85" t="s">
        <v>127</v>
      </c>
      <c r="AA37" s="85" t="s">
        <v>127</v>
      </c>
      <c r="AB37" s="85" t="s">
        <v>127</v>
      </c>
      <c r="AC37" s="85" t="s">
        <v>127</v>
      </c>
      <c r="AD37" s="85" t="s">
        <v>127</v>
      </c>
      <c r="AE37" s="85" t="s">
        <v>127</v>
      </c>
      <c r="AF37" s="85" t="s">
        <v>127</v>
      </c>
      <c r="AG37" s="85" t="s">
        <v>127</v>
      </c>
      <c r="AH37" s="85" t="s">
        <v>127</v>
      </c>
      <c r="AI37" s="85" t="s">
        <v>127</v>
      </c>
      <c r="AJ37" s="85" t="s">
        <v>127</v>
      </c>
      <c r="AK37" s="85" t="s">
        <v>127</v>
      </c>
      <c r="AL37" s="125" t="s">
        <v>127</v>
      </c>
      <c r="AM37" s="85" t="s">
        <v>127</v>
      </c>
      <c r="AN37" s="85" t="s">
        <v>127</v>
      </c>
      <c r="AO37" s="85" t="s">
        <v>127</v>
      </c>
      <c r="AP37" s="85" t="s">
        <v>127</v>
      </c>
      <c r="AQ37" s="85" t="s">
        <v>127</v>
      </c>
      <c r="AR37" s="85" t="s">
        <v>127</v>
      </c>
      <c r="AS37" s="85" t="s">
        <v>127</v>
      </c>
      <c r="AT37" s="85" t="s">
        <v>127</v>
      </c>
      <c r="AU37" s="85" t="s">
        <v>127</v>
      </c>
      <c r="AV37" s="85" t="s">
        <v>127</v>
      </c>
      <c r="AW37" s="85" t="s">
        <v>127</v>
      </c>
      <c r="AX37" s="85" t="s">
        <v>127</v>
      </c>
      <c r="AY37" s="85" t="s">
        <v>127</v>
      </c>
      <c r="AZ37" s="85" t="s">
        <v>127</v>
      </c>
      <c r="BA37" s="85" t="s">
        <v>127</v>
      </c>
      <c r="BB37" s="85" t="s">
        <v>127</v>
      </c>
      <c r="BC37" s="85" t="s">
        <v>127</v>
      </c>
      <c r="BD37" s="85" t="s">
        <v>127</v>
      </c>
      <c r="BE37" s="85" t="s">
        <v>127</v>
      </c>
      <c r="BF37" s="85" t="s">
        <v>127</v>
      </c>
      <c r="BG37" s="85" t="s">
        <v>127</v>
      </c>
      <c r="BH37" s="85" t="s">
        <v>127</v>
      </c>
      <c r="BI37" s="85" t="s">
        <v>127</v>
      </c>
      <c r="BJ37" s="85" t="s">
        <v>127</v>
      </c>
      <c r="BK37" s="85" t="s">
        <v>127</v>
      </c>
      <c r="BL37" s="85" t="s">
        <v>127</v>
      </c>
      <c r="BM37" s="85" t="s">
        <v>127</v>
      </c>
      <c r="BN37" s="85" t="s">
        <v>127</v>
      </c>
      <c r="BO37" s="85" t="s">
        <v>127</v>
      </c>
      <c r="BP37" s="85" t="s">
        <v>127</v>
      </c>
      <c r="BQ37" s="85" t="s">
        <v>127</v>
      </c>
      <c r="BR37" s="85" t="s">
        <v>127</v>
      </c>
      <c r="BS37" s="85" t="s">
        <v>127</v>
      </c>
      <c r="BT37" s="85" t="s">
        <v>127</v>
      </c>
      <c r="BU37" s="85" t="s">
        <v>127</v>
      </c>
      <c r="BV37" s="85" t="s">
        <v>127</v>
      </c>
      <c r="BW37" s="85" t="s">
        <v>127</v>
      </c>
      <c r="BX37" s="85" t="s">
        <v>127</v>
      </c>
      <c r="BY37" s="85" t="s">
        <v>127</v>
      </c>
      <c r="BZ37" s="85" t="s">
        <v>127</v>
      </c>
      <c r="CA37" s="85" t="s">
        <v>127</v>
      </c>
      <c r="CB37" s="85" t="s">
        <v>127</v>
      </c>
      <c r="CC37" s="85" t="s">
        <v>127</v>
      </c>
      <c r="CD37" s="85" t="s">
        <v>127</v>
      </c>
      <c r="CE37" s="85" t="s">
        <v>127</v>
      </c>
      <c r="CF37" s="85" t="s">
        <v>127</v>
      </c>
      <c r="CG37" s="85" t="s">
        <v>127</v>
      </c>
      <c r="CH37" s="85" t="s">
        <v>127</v>
      </c>
      <c r="CI37" s="85" t="s">
        <v>127</v>
      </c>
      <c r="CJ37" s="85" t="s">
        <v>127</v>
      </c>
    </row>
    <row r="38" spans="1:90" s="86" customFormat="1" ht="31.5" x14ac:dyDescent="0.25">
      <c r="A38" s="46" t="s">
        <v>166</v>
      </c>
      <c r="B38" s="47" t="s">
        <v>167</v>
      </c>
      <c r="C38" s="85" t="s">
        <v>127</v>
      </c>
      <c r="D38" s="85" t="s">
        <v>127</v>
      </c>
      <c r="E38" s="85" t="s">
        <v>127</v>
      </c>
      <c r="F38" s="85" t="s">
        <v>127</v>
      </c>
      <c r="G38" s="85" t="s">
        <v>127</v>
      </c>
      <c r="H38" s="85" t="s">
        <v>127</v>
      </c>
      <c r="I38" s="85" t="s">
        <v>127</v>
      </c>
      <c r="J38" s="85" t="s">
        <v>127</v>
      </c>
      <c r="K38" s="85" t="s">
        <v>127</v>
      </c>
      <c r="L38" s="85" t="s">
        <v>127</v>
      </c>
      <c r="M38" s="85" t="s">
        <v>127</v>
      </c>
      <c r="N38" s="85" t="s">
        <v>127</v>
      </c>
      <c r="O38" s="85" t="s">
        <v>127</v>
      </c>
      <c r="P38" s="85" t="s">
        <v>127</v>
      </c>
      <c r="Q38" s="85" t="s">
        <v>127</v>
      </c>
      <c r="R38" s="85" t="s">
        <v>127</v>
      </c>
      <c r="S38" s="85" t="s">
        <v>127</v>
      </c>
      <c r="T38" s="85" t="s">
        <v>127</v>
      </c>
      <c r="U38" s="85" t="s">
        <v>127</v>
      </c>
      <c r="V38" s="85" t="s">
        <v>127</v>
      </c>
      <c r="W38" s="85" t="s">
        <v>127</v>
      </c>
      <c r="X38" s="85" t="s">
        <v>127</v>
      </c>
      <c r="Y38" s="85" t="s">
        <v>127</v>
      </c>
      <c r="Z38" s="85" t="s">
        <v>127</v>
      </c>
      <c r="AA38" s="85" t="s">
        <v>127</v>
      </c>
      <c r="AB38" s="85" t="s">
        <v>127</v>
      </c>
      <c r="AC38" s="85" t="s">
        <v>127</v>
      </c>
      <c r="AD38" s="85" t="s">
        <v>127</v>
      </c>
      <c r="AE38" s="85" t="s">
        <v>127</v>
      </c>
      <c r="AF38" s="85" t="s">
        <v>127</v>
      </c>
      <c r="AG38" s="85" t="s">
        <v>127</v>
      </c>
      <c r="AH38" s="85" t="s">
        <v>127</v>
      </c>
      <c r="AI38" s="85" t="s">
        <v>127</v>
      </c>
      <c r="AJ38" s="85" t="s">
        <v>127</v>
      </c>
      <c r="AK38" s="85" t="s">
        <v>127</v>
      </c>
      <c r="AL38" s="85" t="s">
        <v>127</v>
      </c>
      <c r="AM38" s="85" t="s">
        <v>127</v>
      </c>
      <c r="AN38" s="85" t="s">
        <v>127</v>
      </c>
      <c r="AO38" s="85" t="s">
        <v>127</v>
      </c>
      <c r="AP38" s="85" t="s">
        <v>127</v>
      </c>
      <c r="AQ38" s="85" t="s">
        <v>127</v>
      </c>
      <c r="AR38" s="85" t="s">
        <v>127</v>
      </c>
      <c r="AS38" s="85" t="s">
        <v>127</v>
      </c>
      <c r="AT38" s="85" t="s">
        <v>127</v>
      </c>
      <c r="AU38" s="85" t="s">
        <v>127</v>
      </c>
      <c r="AV38" s="85" t="s">
        <v>127</v>
      </c>
      <c r="AW38" s="85" t="s">
        <v>127</v>
      </c>
      <c r="AX38" s="85" t="s">
        <v>127</v>
      </c>
      <c r="AY38" s="85" t="s">
        <v>127</v>
      </c>
      <c r="AZ38" s="85" t="s">
        <v>127</v>
      </c>
      <c r="BA38" s="85" t="s">
        <v>127</v>
      </c>
      <c r="BB38" s="85" t="s">
        <v>127</v>
      </c>
      <c r="BC38" s="85" t="s">
        <v>127</v>
      </c>
      <c r="BD38" s="85" t="s">
        <v>127</v>
      </c>
      <c r="BE38" s="85" t="s">
        <v>127</v>
      </c>
      <c r="BF38" s="85" t="s">
        <v>127</v>
      </c>
      <c r="BG38" s="85" t="s">
        <v>127</v>
      </c>
      <c r="BH38" s="85" t="s">
        <v>127</v>
      </c>
      <c r="BI38" s="85" t="s">
        <v>127</v>
      </c>
      <c r="BJ38" s="85" t="s">
        <v>127</v>
      </c>
      <c r="BK38" s="85" t="s">
        <v>127</v>
      </c>
      <c r="BL38" s="85" t="s">
        <v>127</v>
      </c>
      <c r="BM38" s="85" t="s">
        <v>127</v>
      </c>
      <c r="BN38" s="85" t="s">
        <v>127</v>
      </c>
      <c r="BO38" s="85" t="s">
        <v>127</v>
      </c>
      <c r="BP38" s="85" t="s">
        <v>127</v>
      </c>
      <c r="BQ38" s="85" t="s">
        <v>127</v>
      </c>
      <c r="BR38" s="85" t="s">
        <v>127</v>
      </c>
      <c r="BS38" s="85" t="s">
        <v>127</v>
      </c>
      <c r="BT38" s="85" t="s">
        <v>127</v>
      </c>
      <c r="BU38" s="85" t="s">
        <v>127</v>
      </c>
      <c r="BV38" s="85" t="s">
        <v>127</v>
      </c>
      <c r="BW38" s="85" t="s">
        <v>127</v>
      </c>
      <c r="BX38" s="85" t="s">
        <v>127</v>
      </c>
      <c r="BY38" s="85" t="s">
        <v>127</v>
      </c>
      <c r="BZ38" s="85" t="s">
        <v>127</v>
      </c>
      <c r="CA38" s="85" t="s">
        <v>127</v>
      </c>
      <c r="CB38" s="85" t="s">
        <v>127</v>
      </c>
      <c r="CC38" s="85" t="s">
        <v>127</v>
      </c>
      <c r="CD38" s="85" t="s">
        <v>127</v>
      </c>
      <c r="CE38" s="85" t="s">
        <v>127</v>
      </c>
      <c r="CF38" s="85" t="s">
        <v>127</v>
      </c>
      <c r="CG38" s="85" t="s">
        <v>127</v>
      </c>
      <c r="CH38" s="85" t="s">
        <v>127</v>
      </c>
      <c r="CI38" s="85" t="s">
        <v>127</v>
      </c>
      <c r="CJ38" s="85" t="s">
        <v>127</v>
      </c>
    </row>
    <row r="39" spans="1:90" s="129" customFormat="1" ht="31.5" x14ac:dyDescent="0.25">
      <c r="A39" s="40" t="s">
        <v>168</v>
      </c>
      <c r="B39" s="41" t="s">
        <v>169</v>
      </c>
      <c r="C39" s="122" t="s">
        <v>127</v>
      </c>
      <c r="D39" s="122">
        <v>0</v>
      </c>
      <c r="E39" s="122">
        <v>0</v>
      </c>
      <c r="F39" s="122">
        <v>12.334999999999999</v>
      </c>
      <c r="G39" s="122">
        <v>0</v>
      </c>
      <c r="H39" s="122">
        <v>0</v>
      </c>
      <c r="I39" s="122">
        <v>0</v>
      </c>
      <c r="J39" s="122">
        <v>0</v>
      </c>
      <c r="K39" s="122" t="s">
        <v>127</v>
      </c>
      <c r="L39" s="122" t="s">
        <v>127</v>
      </c>
      <c r="M39" s="122" t="str">
        <f>M40</f>
        <v>нд</v>
      </c>
      <c r="N39" s="122" t="s">
        <v>127</v>
      </c>
      <c r="O39" s="122" t="s">
        <v>127</v>
      </c>
      <c r="P39" s="122" t="s">
        <v>127</v>
      </c>
      <c r="Q39" s="122" t="s">
        <v>127</v>
      </c>
      <c r="R39" s="122" t="s">
        <v>127</v>
      </c>
      <c r="S39" s="122" t="s">
        <v>127</v>
      </c>
      <c r="T39" s="122" t="s">
        <v>127</v>
      </c>
      <c r="U39" s="122" t="s">
        <v>127</v>
      </c>
      <c r="V39" s="122" t="s">
        <v>127</v>
      </c>
      <c r="W39" s="122" t="s">
        <v>127</v>
      </c>
      <c r="X39" s="122" t="s">
        <v>127</v>
      </c>
      <c r="Y39" s="122" t="s">
        <v>127</v>
      </c>
      <c r="Z39" s="122" t="s">
        <v>127</v>
      </c>
      <c r="AA39" s="122" t="s">
        <v>127</v>
      </c>
      <c r="AB39" s="122" t="s">
        <v>127</v>
      </c>
      <c r="AC39" s="122" t="s">
        <v>127</v>
      </c>
      <c r="AD39" s="122" t="s">
        <v>127</v>
      </c>
      <c r="AE39" s="122" t="s">
        <v>127</v>
      </c>
      <c r="AF39" s="122">
        <v>0</v>
      </c>
      <c r="AG39" s="122">
        <v>0</v>
      </c>
      <c r="AH39" s="122">
        <v>4.9349999999999996</v>
      </c>
      <c r="AI39" s="122">
        <v>0</v>
      </c>
      <c r="AJ39" s="122">
        <v>0</v>
      </c>
      <c r="AK39" s="122">
        <v>0</v>
      </c>
      <c r="AL39" s="122">
        <v>0</v>
      </c>
      <c r="AM39" s="122" t="s">
        <v>127</v>
      </c>
      <c r="AN39" s="122" t="s">
        <v>127</v>
      </c>
      <c r="AO39" s="122" t="s">
        <v>127</v>
      </c>
      <c r="AP39" s="122" t="s">
        <v>127</v>
      </c>
      <c r="AQ39" s="122" t="s">
        <v>127</v>
      </c>
      <c r="AR39" s="122" t="s">
        <v>127</v>
      </c>
      <c r="AS39" s="122" t="s">
        <v>127</v>
      </c>
      <c r="AT39" s="122">
        <v>0</v>
      </c>
      <c r="AU39" s="122">
        <v>0</v>
      </c>
      <c r="AV39" s="122">
        <v>3.7800000000000002</v>
      </c>
      <c r="AW39" s="122">
        <v>0</v>
      </c>
      <c r="AX39" s="122">
        <v>0</v>
      </c>
      <c r="AY39" s="122">
        <v>0</v>
      </c>
      <c r="AZ39" s="122">
        <v>0</v>
      </c>
      <c r="BA39" s="122" t="s">
        <v>127</v>
      </c>
      <c r="BB39" s="122" t="s">
        <v>127</v>
      </c>
      <c r="BC39" s="122" t="s">
        <v>127</v>
      </c>
      <c r="BD39" s="122" t="s">
        <v>127</v>
      </c>
      <c r="BE39" s="122" t="s">
        <v>127</v>
      </c>
      <c r="BF39" s="122" t="s">
        <v>127</v>
      </c>
      <c r="BG39" s="122" t="s">
        <v>127</v>
      </c>
      <c r="BH39" s="122">
        <v>0</v>
      </c>
      <c r="BI39" s="122">
        <v>0</v>
      </c>
      <c r="BJ39" s="122">
        <f>BJ40</f>
        <v>4.32</v>
      </c>
      <c r="BK39" s="122">
        <v>0</v>
      </c>
      <c r="BL39" s="122">
        <v>0</v>
      </c>
      <c r="BM39" s="122">
        <v>0</v>
      </c>
      <c r="BN39" s="122">
        <v>0</v>
      </c>
      <c r="BO39" s="122" t="s">
        <v>127</v>
      </c>
      <c r="BP39" s="122" t="s">
        <v>127</v>
      </c>
      <c r="BQ39" s="122">
        <f>BQ40</f>
        <v>0.55000000000000004</v>
      </c>
      <c r="BR39" s="122" t="s">
        <v>127</v>
      </c>
      <c r="BS39" s="122" t="s">
        <v>127</v>
      </c>
      <c r="BT39" s="122" t="s">
        <v>127</v>
      </c>
      <c r="BU39" s="122" t="s">
        <v>127</v>
      </c>
      <c r="BV39" s="122">
        <v>0</v>
      </c>
      <c r="BW39" s="122">
        <v>0</v>
      </c>
      <c r="BX39" s="87">
        <f>BX40</f>
        <v>13.034999999999998</v>
      </c>
      <c r="BY39" s="122">
        <v>0</v>
      </c>
      <c r="BZ39" s="122">
        <v>0</v>
      </c>
      <c r="CA39" s="87">
        <f>CA40</f>
        <v>0</v>
      </c>
      <c r="CB39" s="122">
        <v>0</v>
      </c>
      <c r="CC39" s="122">
        <v>0</v>
      </c>
      <c r="CD39" s="122">
        <v>0</v>
      </c>
      <c r="CE39" s="122">
        <f>CE40</f>
        <v>13.584999999999999</v>
      </c>
      <c r="CF39" s="122">
        <v>0</v>
      </c>
      <c r="CG39" s="122">
        <v>0</v>
      </c>
      <c r="CH39" s="87">
        <f>CH40</f>
        <v>0</v>
      </c>
      <c r="CI39" s="122">
        <v>0</v>
      </c>
      <c r="CJ39" s="122" t="s">
        <v>127</v>
      </c>
      <c r="CK39" s="644">
        <f>CE39-BX39</f>
        <v>0.55000000000000071</v>
      </c>
    </row>
    <row r="40" spans="1:90" s="86" customFormat="1" x14ac:dyDescent="0.25">
      <c r="A40" s="46" t="s">
        <v>170</v>
      </c>
      <c r="B40" s="47" t="s">
        <v>171</v>
      </c>
      <c r="C40" s="85" t="s">
        <v>127</v>
      </c>
      <c r="D40" s="85">
        <v>0</v>
      </c>
      <c r="E40" s="85">
        <v>0</v>
      </c>
      <c r="F40" s="88">
        <v>12.334999999999999</v>
      </c>
      <c r="G40" s="85">
        <v>0</v>
      </c>
      <c r="H40" s="85">
        <v>0</v>
      </c>
      <c r="I40" s="85">
        <v>0</v>
      </c>
      <c r="J40" s="85">
        <v>0</v>
      </c>
      <c r="K40" s="85" t="s">
        <v>127</v>
      </c>
      <c r="L40" s="85" t="s">
        <v>127</v>
      </c>
      <c r="M40" s="85" t="str">
        <f>M56</f>
        <v>нд</v>
      </c>
      <c r="N40" s="85" t="s">
        <v>127</v>
      </c>
      <c r="O40" s="85" t="s">
        <v>127</v>
      </c>
      <c r="P40" s="85" t="s">
        <v>127</v>
      </c>
      <c r="Q40" s="85" t="s">
        <v>127</v>
      </c>
      <c r="R40" s="85" t="s">
        <v>127</v>
      </c>
      <c r="S40" s="85" t="s">
        <v>127</v>
      </c>
      <c r="T40" s="85" t="s">
        <v>127</v>
      </c>
      <c r="U40" s="85" t="s">
        <v>127</v>
      </c>
      <c r="V40" s="85" t="s">
        <v>127</v>
      </c>
      <c r="W40" s="85" t="s">
        <v>127</v>
      </c>
      <c r="X40" s="85" t="s">
        <v>127</v>
      </c>
      <c r="Y40" s="85" t="s">
        <v>127</v>
      </c>
      <c r="Z40" s="85" t="s">
        <v>127</v>
      </c>
      <c r="AA40" s="85" t="s">
        <v>127</v>
      </c>
      <c r="AB40" s="85" t="s">
        <v>127</v>
      </c>
      <c r="AC40" s="85" t="s">
        <v>127</v>
      </c>
      <c r="AD40" s="85" t="s">
        <v>127</v>
      </c>
      <c r="AE40" s="85" t="s">
        <v>127</v>
      </c>
      <c r="AF40" s="85">
        <v>0</v>
      </c>
      <c r="AG40" s="85">
        <v>0</v>
      </c>
      <c r="AH40" s="85">
        <v>4.9349999999999996</v>
      </c>
      <c r="AI40" s="85">
        <v>0</v>
      </c>
      <c r="AJ40" s="85">
        <v>0</v>
      </c>
      <c r="AK40" s="85">
        <v>0</v>
      </c>
      <c r="AL40" s="85">
        <v>0</v>
      </c>
      <c r="AM40" s="85" t="s">
        <v>127</v>
      </c>
      <c r="AN40" s="85" t="s">
        <v>127</v>
      </c>
      <c r="AO40" s="85" t="s">
        <v>127</v>
      </c>
      <c r="AP40" s="85" t="s">
        <v>127</v>
      </c>
      <c r="AQ40" s="85" t="s">
        <v>127</v>
      </c>
      <c r="AR40" s="85" t="s">
        <v>127</v>
      </c>
      <c r="AS40" s="85" t="s">
        <v>127</v>
      </c>
      <c r="AT40" s="85">
        <v>0</v>
      </c>
      <c r="AU40" s="85">
        <v>0</v>
      </c>
      <c r="AV40" s="85">
        <v>3.7800000000000002</v>
      </c>
      <c r="AW40" s="85">
        <v>0</v>
      </c>
      <c r="AX40" s="85">
        <v>0</v>
      </c>
      <c r="AY40" s="85">
        <v>0</v>
      </c>
      <c r="AZ40" s="85">
        <v>0</v>
      </c>
      <c r="BA40" s="85" t="s">
        <v>127</v>
      </c>
      <c r="BB40" s="85" t="s">
        <v>127</v>
      </c>
      <c r="BC40" s="85" t="s">
        <v>127</v>
      </c>
      <c r="BD40" s="85" t="s">
        <v>127</v>
      </c>
      <c r="BE40" s="85" t="s">
        <v>127</v>
      </c>
      <c r="BF40" s="85" t="s">
        <v>127</v>
      </c>
      <c r="BG40" s="85" t="s">
        <v>127</v>
      </c>
      <c r="BH40" s="85">
        <v>0</v>
      </c>
      <c r="BI40" s="85">
        <v>0</v>
      </c>
      <c r="BJ40" s="85">
        <f>SUM(BJ41:BJ56)</f>
        <v>4.32</v>
      </c>
      <c r="BK40" s="85">
        <v>0</v>
      </c>
      <c r="BL40" s="85">
        <v>0</v>
      </c>
      <c r="BM40" s="85">
        <v>0</v>
      </c>
      <c r="BN40" s="85">
        <v>0</v>
      </c>
      <c r="BO40" s="85" t="s">
        <v>127</v>
      </c>
      <c r="BP40" s="85" t="s">
        <v>127</v>
      </c>
      <c r="BQ40" s="85">
        <f>BQ57</f>
        <v>0.55000000000000004</v>
      </c>
      <c r="BR40" s="85" t="s">
        <v>127</v>
      </c>
      <c r="BS40" s="85" t="s">
        <v>127</v>
      </c>
      <c r="BT40" s="85" t="s">
        <v>127</v>
      </c>
      <c r="BU40" s="85" t="s">
        <v>127</v>
      </c>
      <c r="BV40" s="85">
        <v>0</v>
      </c>
      <c r="BW40" s="85">
        <v>0</v>
      </c>
      <c r="BX40" s="88">
        <f>SUM(BX41:BX57)</f>
        <v>13.034999999999998</v>
      </c>
      <c r="BY40" s="85">
        <v>0</v>
      </c>
      <c r="BZ40" s="85">
        <v>0</v>
      </c>
      <c r="CA40" s="88">
        <f>SUM(CA41:CA56)</f>
        <v>0</v>
      </c>
      <c r="CB40" s="85">
        <v>0</v>
      </c>
      <c r="CC40" s="85">
        <v>0</v>
      </c>
      <c r="CD40" s="85">
        <v>0</v>
      </c>
      <c r="CE40" s="85">
        <f>SUM(CE41:CE57)</f>
        <v>13.584999999999999</v>
      </c>
      <c r="CF40" s="85">
        <v>0</v>
      </c>
      <c r="CG40" s="85">
        <v>0</v>
      </c>
      <c r="CH40" s="88">
        <f>SUM(CH41:CH57)</f>
        <v>0</v>
      </c>
      <c r="CI40" s="85">
        <v>0</v>
      </c>
      <c r="CJ40" s="85" t="s">
        <v>127</v>
      </c>
      <c r="CL40" s="643"/>
    </row>
    <row r="41" spans="1:90" s="128" customFormat="1" x14ac:dyDescent="0.25">
      <c r="A41" s="52" t="s">
        <v>170</v>
      </c>
      <c r="B41" s="66" t="s">
        <v>2</v>
      </c>
      <c r="C41" s="66" t="s">
        <v>32</v>
      </c>
      <c r="D41" s="84">
        <v>0</v>
      </c>
      <c r="E41" s="84">
        <v>0</v>
      </c>
      <c r="F41" s="83">
        <v>0.315</v>
      </c>
      <c r="G41" s="84">
        <v>0</v>
      </c>
      <c r="H41" s="84">
        <v>0</v>
      </c>
      <c r="I41" s="84">
        <v>0</v>
      </c>
      <c r="J41" s="84">
        <v>0</v>
      </c>
      <c r="K41" s="84" t="s">
        <v>127</v>
      </c>
      <c r="L41" s="84" t="s">
        <v>127</v>
      </c>
      <c r="M41" s="84" t="s">
        <v>127</v>
      </c>
      <c r="N41" s="84" t="s">
        <v>127</v>
      </c>
      <c r="O41" s="84" t="s">
        <v>127</v>
      </c>
      <c r="P41" s="84" t="s">
        <v>127</v>
      </c>
      <c r="Q41" s="84" t="s">
        <v>127</v>
      </c>
      <c r="R41" s="84" t="s">
        <v>127</v>
      </c>
      <c r="S41" s="84" t="s">
        <v>127</v>
      </c>
      <c r="T41" s="84" t="s">
        <v>127</v>
      </c>
      <c r="U41" s="84" t="s">
        <v>127</v>
      </c>
      <c r="V41" s="84" t="s">
        <v>127</v>
      </c>
      <c r="W41" s="84" t="s">
        <v>127</v>
      </c>
      <c r="X41" s="84" t="s">
        <v>127</v>
      </c>
      <c r="Y41" s="84" t="s">
        <v>127</v>
      </c>
      <c r="Z41" s="84" t="s">
        <v>127</v>
      </c>
      <c r="AA41" s="84" t="s">
        <v>127</v>
      </c>
      <c r="AB41" s="84" t="s">
        <v>127</v>
      </c>
      <c r="AC41" s="84" t="s">
        <v>127</v>
      </c>
      <c r="AD41" s="84" t="s">
        <v>127</v>
      </c>
      <c r="AE41" s="84" t="s">
        <v>127</v>
      </c>
      <c r="AF41" s="84">
        <v>0</v>
      </c>
      <c r="AG41" s="84">
        <v>0</v>
      </c>
      <c r="AH41" s="83">
        <v>0.315</v>
      </c>
      <c r="AI41" s="84">
        <v>0</v>
      </c>
      <c r="AJ41" s="84">
        <v>0</v>
      </c>
      <c r="AK41" s="84">
        <v>0</v>
      </c>
      <c r="AL41" s="84">
        <v>0</v>
      </c>
      <c r="AM41" s="84" t="s">
        <v>127</v>
      </c>
      <c r="AN41" s="84" t="s">
        <v>127</v>
      </c>
      <c r="AO41" s="84" t="s">
        <v>127</v>
      </c>
      <c r="AP41" s="84" t="s">
        <v>127</v>
      </c>
      <c r="AQ41" s="84" t="s">
        <v>127</v>
      </c>
      <c r="AR41" s="84" t="s">
        <v>127</v>
      </c>
      <c r="AS41" s="84" t="s">
        <v>127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0</v>
      </c>
      <c r="BA41" s="84" t="s">
        <v>127</v>
      </c>
      <c r="BB41" s="84" t="s">
        <v>127</v>
      </c>
      <c r="BC41" s="84" t="s">
        <v>127</v>
      </c>
      <c r="BD41" s="84" t="s">
        <v>127</v>
      </c>
      <c r="BE41" s="84" t="s">
        <v>127</v>
      </c>
      <c r="BF41" s="84" t="s">
        <v>127</v>
      </c>
      <c r="BG41" s="84" t="s">
        <v>127</v>
      </c>
      <c r="BH41" s="84">
        <v>0</v>
      </c>
      <c r="BI41" s="84">
        <v>0</v>
      </c>
      <c r="BJ41" s="84">
        <v>0</v>
      </c>
      <c r="BK41" s="84">
        <v>0</v>
      </c>
      <c r="BL41" s="84">
        <v>0</v>
      </c>
      <c r="BM41" s="84">
        <v>0</v>
      </c>
      <c r="BN41" s="84">
        <v>0</v>
      </c>
      <c r="BO41" s="84" t="s">
        <v>127</v>
      </c>
      <c r="BP41" s="84" t="s">
        <v>127</v>
      </c>
      <c r="BQ41" s="84" t="s">
        <v>127</v>
      </c>
      <c r="BR41" s="84" t="s">
        <v>127</v>
      </c>
      <c r="BS41" s="84" t="s">
        <v>127</v>
      </c>
      <c r="BT41" s="84" t="s">
        <v>127</v>
      </c>
      <c r="BU41" s="84" t="s">
        <v>127</v>
      </c>
      <c r="BV41" s="84">
        <v>0</v>
      </c>
      <c r="BW41" s="84">
        <v>0</v>
      </c>
      <c r="BX41" s="84">
        <v>0.315</v>
      </c>
      <c r="BY41" s="84">
        <v>0</v>
      </c>
      <c r="BZ41" s="84">
        <v>0</v>
      </c>
      <c r="CA41" s="84">
        <v>0</v>
      </c>
      <c r="CB41" s="84">
        <v>0</v>
      </c>
      <c r="CC41" s="84">
        <v>0</v>
      </c>
      <c r="CD41" s="84">
        <v>0</v>
      </c>
      <c r="CE41" s="84">
        <f>BX41</f>
        <v>0.315</v>
      </c>
      <c r="CF41" s="84">
        <v>0</v>
      </c>
      <c r="CG41" s="84">
        <v>0</v>
      </c>
      <c r="CH41" s="84">
        <v>0</v>
      </c>
      <c r="CI41" s="84">
        <v>0</v>
      </c>
      <c r="CJ41" s="84" t="s">
        <v>127</v>
      </c>
    </row>
    <row r="42" spans="1:90" s="128" customFormat="1" x14ac:dyDescent="0.25">
      <c r="A42" s="52" t="s">
        <v>170</v>
      </c>
      <c r="B42" s="66" t="s">
        <v>3</v>
      </c>
      <c r="C42" s="66" t="s">
        <v>33</v>
      </c>
      <c r="D42" s="84">
        <v>0</v>
      </c>
      <c r="E42" s="84">
        <v>0</v>
      </c>
      <c r="F42" s="83">
        <v>0.45500000000000002</v>
      </c>
      <c r="G42" s="84">
        <v>0</v>
      </c>
      <c r="H42" s="84">
        <v>0</v>
      </c>
      <c r="I42" s="84">
        <v>0</v>
      </c>
      <c r="J42" s="84">
        <v>0</v>
      </c>
      <c r="K42" s="84" t="s">
        <v>127</v>
      </c>
      <c r="L42" s="84" t="s">
        <v>127</v>
      </c>
      <c r="M42" s="84" t="s">
        <v>127</v>
      </c>
      <c r="N42" s="84" t="s">
        <v>127</v>
      </c>
      <c r="O42" s="84" t="s">
        <v>127</v>
      </c>
      <c r="P42" s="84" t="s">
        <v>127</v>
      </c>
      <c r="Q42" s="84" t="s">
        <v>127</v>
      </c>
      <c r="R42" s="84" t="s">
        <v>127</v>
      </c>
      <c r="S42" s="84" t="s">
        <v>127</v>
      </c>
      <c r="T42" s="84" t="s">
        <v>127</v>
      </c>
      <c r="U42" s="84" t="s">
        <v>127</v>
      </c>
      <c r="V42" s="84" t="s">
        <v>127</v>
      </c>
      <c r="W42" s="84" t="s">
        <v>127</v>
      </c>
      <c r="X42" s="84" t="s">
        <v>127</v>
      </c>
      <c r="Y42" s="84" t="s">
        <v>127</v>
      </c>
      <c r="Z42" s="84" t="s">
        <v>127</v>
      </c>
      <c r="AA42" s="84" t="s">
        <v>127</v>
      </c>
      <c r="AB42" s="84" t="s">
        <v>127</v>
      </c>
      <c r="AC42" s="84" t="s">
        <v>127</v>
      </c>
      <c r="AD42" s="84" t="s">
        <v>127</v>
      </c>
      <c r="AE42" s="84" t="s">
        <v>127</v>
      </c>
      <c r="AF42" s="84">
        <v>0</v>
      </c>
      <c r="AG42" s="84">
        <v>0</v>
      </c>
      <c r="AH42" s="83">
        <v>0.45500000000000002</v>
      </c>
      <c r="AI42" s="84">
        <v>0</v>
      </c>
      <c r="AJ42" s="84">
        <v>0</v>
      </c>
      <c r="AK42" s="84">
        <v>0</v>
      </c>
      <c r="AL42" s="84">
        <v>0</v>
      </c>
      <c r="AM42" s="84" t="s">
        <v>127</v>
      </c>
      <c r="AN42" s="84" t="s">
        <v>127</v>
      </c>
      <c r="AO42" s="84" t="s">
        <v>127</v>
      </c>
      <c r="AP42" s="84" t="s">
        <v>127</v>
      </c>
      <c r="AQ42" s="84" t="s">
        <v>127</v>
      </c>
      <c r="AR42" s="84" t="s">
        <v>127</v>
      </c>
      <c r="AS42" s="84" t="s">
        <v>127</v>
      </c>
      <c r="AT42" s="84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4">
        <v>0</v>
      </c>
      <c r="BA42" s="84" t="s">
        <v>127</v>
      </c>
      <c r="BB42" s="84" t="s">
        <v>127</v>
      </c>
      <c r="BC42" s="84" t="s">
        <v>127</v>
      </c>
      <c r="BD42" s="84" t="s">
        <v>127</v>
      </c>
      <c r="BE42" s="84" t="s">
        <v>127</v>
      </c>
      <c r="BF42" s="84" t="s">
        <v>127</v>
      </c>
      <c r="BG42" s="84" t="s">
        <v>127</v>
      </c>
      <c r="BH42" s="84">
        <v>0</v>
      </c>
      <c r="BI42" s="84">
        <v>0</v>
      </c>
      <c r="BJ42" s="84">
        <v>0</v>
      </c>
      <c r="BK42" s="84">
        <v>0</v>
      </c>
      <c r="BL42" s="84">
        <v>0</v>
      </c>
      <c r="BM42" s="84">
        <v>0</v>
      </c>
      <c r="BN42" s="84">
        <v>0</v>
      </c>
      <c r="BO42" s="84" t="s">
        <v>127</v>
      </c>
      <c r="BP42" s="84" t="s">
        <v>127</v>
      </c>
      <c r="BQ42" s="84" t="s">
        <v>127</v>
      </c>
      <c r="BR42" s="84" t="s">
        <v>127</v>
      </c>
      <c r="BS42" s="84" t="s">
        <v>127</v>
      </c>
      <c r="BT42" s="84" t="s">
        <v>127</v>
      </c>
      <c r="BU42" s="84" t="s">
        <v>127</v>
      </c>
      <c r="BV42" s="84">
        <v>0</v>
      </c>
      <c r="BW42" s="84">
        <v>0</v>
      </c>
      <c r="BX42" s="84">
        <v>0.45500000000000002</v>
      </c>
      <c r="BY42" s="84">
        <v>0</v>
      </c>
      <c r="BZ42" s="84">
        <v>0</v>
      </c>
      <c r="CA42" s="84">
        <v>0</v>
      </c>
      <c r="CB42" s="84">
        <v>0</v>
      </c>
      <c r="CC42" s="84">
        <v>0</v>
      </c>
      <c r="CD42" s="84">
        <v>0</v>
      </c>
      <c r="CE42" s="84">
        <f t="shared" ref="CE42:CE56" si="0">BX42</f>
        <v>0.45500000000000002</v>
      </c>
      <c r="CF42" s="84">
        <v>0</v>
      </c>
      <c r="CG42" s="84">
        <v>0</v>
      </c>
      <c r="CH42" s="84">
        <v>0</v>
      </c>
      <c r="CI42" s="84">
        <v>0</v>
      </c>
      <c r="CJ42" s="84" t="s">
        <v>127</v>
      </c>
    </row>
    <row r="43" spans="1:90" s="128" customFormat="1" x14ac:dyDescent="0.25">
      <c r="A43" s="52" t="s">
        <v>170</v>
      </c>
      <c r="B43" s="66" t="s">
        <v>4</v>
      </c>
      <c r="C43" s="66" t="s">
        <v>34</v>
      </c>
      <c r="D43" s="84">
        <v>0</v>
      </c>
      <c r="E43" s="84">
        <v>0</v>
      </c>
      <c r="F43" s="83">
        <v>0.63</v>
      </c>
      <c r="G43" s="84">
        <v>0</v>
      </c>
      <c r="H43" s="84">
        <v>0</v>
      </c>
      <c r="I43" s="84">
        <v>0</v>
      </c>
      <c r="J43" s="84">
        <v>0</v>
      </c>
      <c r="K43" s="84" t="s">
        <v>127</v>
      </c>
      <c r="L43" s="84" t="s">
        <v>127</v>
      </c>
      <c r="M43" s="84" t="s">
        <v>127</v>
      </c>
      <c r="N43" s="84" t="s">
        <v>127</v>
      </c>
      <c r="O43" s="84" t="s">
        <v>127</v>
      </c>
      <c r="P43" s="84" t="s">
        <v>127</v>
      </c>
      <c r="Q43" s="84" t="s">
        <v>127</v>
      </c>
      <c r="R43" s="84" t="s">
        <v>127</v>
      </c>
      <c r="S43" s="84" t="s">
        <v>127</v>
      </c>
      <c r="T43" s="84" t="s">
        <v>127</v>
      </c>
      <c r="U43" s="84" t="s">
        <v>127</v>
      </c>
      <c r="V43" s="84" t="s">
        <v>127</v>
      </c>
      <c r="W43" s="84" t="s">
        <v>127</v>
      </c>
      <c r="X43" s="84" t="s">
        <v>127</v>
      </c>
      <c r="Y43" s="84" t="s">
        <v>127</v>
      </c>
      <c r="Z43" s="84" t="s">
        <v>127</v>
      </c>
      <c r="AA43" s="84" t="s">
        <v>127</v>
      </c>
      <c r="AB43" s="84" t="s">
        <v>127</v>
      </c>
      <c r="AC43" s="84" t="s">
        <v>127</v>
      </c>
      <c r="AD43" s="84" t="s">
        <v>127</v>
      </c>
      <c r="AE43" s="84" t="s">
        <v>127</v>
      </c>
      <c r="AF43" s="84">
        <v>0</v>
      </c>
      <c r="AG43" s="84">
        <v>0</v>
      </c>
      <c r="AH43" s="83">
        <v>0.63</v>
      </c>
      <c r="AI43" s="84">
        <v>0</v>
      </c>
      <c r="AJ43" s="84">
        <v>0</v>
      </c>
      <c r="AK43" s="84">
        <v>0</v>
      </c>
      <c r="AL43" s="84">
        <v>0</v>
      </c>
      <c r="AM43" s="84" t="s">
        <v>127</v>
      </c>
      <c r="AN43" s="84" t="s">
        <v>127</v>
      </c>
      <c r="AO43" s="84" t="s">
        <v>127</v>
      </c>
      <c r="AP43" s="84" t="s">
        <v>127</v>
      </c>
      <c r="AQ43" s="84" t="s">
        <v>127</v>
      </c>
      <c r="AR43" s="84" t="s">
        <v>127</v>
      </c>
      <c r="AS43" s="84" t="s">
        <v>127</v>
      </c>
      <c r="AT43" s="84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4">
        <v>0</v>
      </c>
      <c r="BA43" s="84" t="s">
        <v>127</v>
      </c>
      <c r="BB43" s="84" t="s">
        <v>127</v>
      </c>
      <c r="BC43" s="84" t="s">
        <v>127</v>
      </c>
      <c r="BD43" s="84" t="s">
        <v>127</v>
      </c>
      <c r="BE43" s="84" t="s">
        <v>127</v>
      </c>
      <c r="BF43" s="84" t="s">
        <v>127</v>
      </c>
      <c r="BG43" s="84" t="s">
        <v>127</v>
      </c>
      <c r="BH43" s="84">
        <v>0</v>
      </c>
      <c r="BI43" s="84">
        <v>0</v>
      </c>
      <c r="BJ43" s="84">
        <v>0</v>
      </c>
      <c r="BK43" s="84">
        <v>0</v>
      </c>
      <c r="BL43" s="84">
        <v>0</v>
      </c>
      <c r="BM43" s="84">
        <v>0</v>
      </c>
      <c r="BN43" s="84">
        <v>0</v>
      </c>
      <c r="BO43" s="84" t="s">
        <v>127</v>
      </c>
      <c r="BP43" s="84" t="s">
        <v>127</v>
      </c>
      <c r="BQ43" s="84" t="s">
        <v>127</v>
      </c>
      <c r="BR43" s="84" t="s">
        <v>127</v>
      </c>
      <c r="BS43" s="84" t="s">
        <v>127</v>
      </c>
      <c r="BT43" s="84" t="s">
        <v>127</v>
      </c>
      <c r="BU43" s="84" t="s">
        <v>127</v>
      </c>
      <c r="BV43" s="84">
        <v>0</v>
      </c>
      <c r="BW43" s="84">
        <v>0</v>
      </c>
      <c r="BX43" s="84">
        <v>0.63</v>
      </c>
      <c r="BY43" s="84">
        <v>0</v>
      </c>
      <c r="BZ43" s="84">
        <v>0</v>
      </c>
      <c r="CA43" s="84">
        <v>0</v>
      </c>
      <c r="CB43" s="84">
        <v>0</v>
      </c>
      <c r="CC43" s="84">
        <v>0</v>
      </c>
      <c r="CD43" s="84">
        <v>0</v>
      </c>
      <c r="CE43" s="84">
        <f t="shared" si="0"/>
        <v>0.63</v>
      </c>
      <c r="CF43" s="84">
        <v>0</v>
      </c>
      <c r="CG43" s="84">
        <v>0</v>
      </c>
      <c r="CH43" s="84">
        <v>0</v>
      </c>
      <c r="CI43" s="84">
        <v>0</v>
      </c>
      <c r="CJ43" s="84" t="s">
        <v>127</v>
      </c>
    </row>
    <row r="44" spans="1:90" s="128" customFormat="1" x14ac:dyDescent="0.25">
      <c r="A44" s="52" t="s">
        <v>170</v>
      </c>
      <c r="B44" s="66" t="s">
        <v>5</v>
      </c>
      <c r="C44" s="66" t="s">
        <v>35</v>
      </c>
      <c r="D44" s="84">
        <v>0</v>
      </c>
      <c r="E44" s="84">
        <v>0</v>
      </c>
      <c r="F44" s="83">
        <v>0.59499999999999997</v>
      </c>
      <c r="G44" s="84">
        <v>0</v>
      </c>
      <c r="H44" s="84">
        <v>0</v>
      </c>
      <c r="I44" s="84">
        <v>0</v>
      </c>
      <c r="J44" s="84">
        <v>0</v>
      </c>
      <c r="K44" s="84" t="s">
        <v>127</v>
      </c>
      <c r="L44" s="84" t="s">
        <v>127</v>
      </c>
      <c r="M44" s="84" t="s">
        <v>127</v>
      </c>
      <c r="N44" s="84" t="s">
        <v>127</v>
      </c>
      <c r="O44" s="84" t="s">
        <v>127</v>
      </c>
      <c r="P44" s="84" t="s">
        <v>127</v>
      </c>
      <c r="Q44" s="84" t="s">
        <v>127</v>
      </c>
      <c r="R44" s="84" t="s">
        <v>127</v>
      </c>
      <c r="S44" s="84" t="s">
        <v>127</v>
      </c>
      <c r="T44" s="84" t="s">
        <v>127</v>
      </c>
      <c r="U44" s="84" t="s">
        <v>127</v>
      </c>
      <c r="V44" s="84" t="s">
        <v>127</v>
      </c>
      <c r="W44" s="84" t="s">
        <v>127</v>
      </c>
      <c r="X44" s="84" t="s">
        <v>127</v>
      </c>
      <c r="Y44" s="84" t="s">
        <v>127</v>
      </c>
      <c r="Z44" s="84" t="s">
        <v>127</v>
      </c>
      <c r="AA44" s="84" t="s">
        <v>127</v>
      </c>
      <c r="AB44" s="84" t="s">
        <v>127</v>
      </c>
      <c r="AC44" s="84" t="s">
        <v>127</v>
      </c>
      <c r="AD44" s="84" t="s">
        <v>127</v>
      </c>
      <c r="AE44" s="84" t="s">
        <v>127</v>
      </c>
      <c r="AF44" s="84">
        <v>0</v>
      </c>
      <c r="AG44" s="84">
        <v>0</v>
      </c>
      <c r="AH44" s="83">
        <v>0.59499999999999997</v>
      </c>
      <c r="AI44" s="84">
        <v>0</v>
      </c>
      <c r="AJ44" s="84">
        <v>0</v>
      </c>
      <c r="AK44" s="84">
        <v>0</v>
      </c>
      <c r="AL44" s="84">
        <v>0</v>
      </c>
      <c r="AM44" s="84" t="s">
        <v>127</v>
      </c>
      <c r="AN44" s="84" t="s">
        <v>127</v>
      </c>
      <c r="AO44" s="84" t="s">
        <v>127</v>
      </c>
      <c r="AP44" s="84" t="s">
        <v>127</v>
      </c>
      <c r="AQ44" s="84" t="s">
        <v>127</v>
      </c>
      <c r="AR44" s="84" t="s">
        <v>127</v>
      </c>
      <c r="AS44" s="84" t="s">
        <v>127</v>
      </c>
      <c r="AT44" s="84">
        <v>0</v>
      </c>
      <c r="AU44" s="84">
        <v>0</v>
      </c>
      <c r="AV44" s="84">
        <v>0</v>
      </c>
      <c r="AW44" s="84">
        <v>0</v>
      </c>
      <c r="AX44" s="84">
        <v>0</v>
      </c>
      <c r="AY44" s="84">
        <v>0</v>
      </c>
      <c r="AZ44" s="84">
        <v>0</v>
      </c>
      <c r="BA44" s="84" t="s">
        <v>127</v>
      </c>
      <c r="BB44" s="84" t="s">
        <v>127</v>
      </c>
      <c r="BC44" s="84" t="s">
        <v>127</v>
      </c>
      <c r="BD44" s="84" t="s">
        <v>127</v>
      </c>
      <c r="BE44" s="84" t="s">
        <v>127</v>
      </c>
      <c r="BF44" s="84" t="s">
        <v>127</v>
      </c>
      <c r="BG44" s="84" t="s">
        <v>127</v>
      </c>
      <c r="BH44" s="84">
        <v>0</v>
      </c>
      <c r="BI44" s="84">
        <v>0</v>
      </c>
      <c r="BJ44" s="84">
        <v>0</v>
      </c>
      <c r="BK44" s="84">
        <v>0</v>
      </c>
      <c r="BL44" s="84">
        <v>0</v>
      </c>
      <c r="BM44" s="84">
        <v>0</v>
      </c>
      <c r="BN44" s="84">
        <v>0</v>
      </c>
      <c r="BO44" s="84" t="s">
        <v>127</v>
      </c>
      <c r="BP44" s="84" t="s">
        <v>127</v>
      </c>
      <c r="BQ44" s="84" t="s">
        <v>127</v>
      </c>
      <c r="BR44" s="84" t="s">
        <v>127</v>
      </c>
      <c r="BS44" s="84" t="s">
        <v>127</v>
      </c>
      <c r="BT44" s="84" t="s">
        <v>127</v>
      </c>
      <c r="BU44" s="84" t="s">
        <v>127</v>
      </c>
      <c r="BV44" s="84">
        <v>0</v>
      </c>
      <c r="BW44" s="84">
        <v>0</v>
      </c>
      <c r="BX44" s="84">
        <v>0.59499999999999997</v>
      </c>
      <c r="BY44" s="84">
        <v>0</v>
      </c>
      <c r="BZ44" s="84">
        <v>0</v>
      </c>
      <c r="CA44" s="84">
        <v>0</v>
      </c>
      <c r="CB44" s="84">
        <v>0</v>
      </c>
      <c r="CC44" s="84">
        <v>0</v>
      </c>
      <c r="CD44" s="84">
        <v>0</v>
      </c>
      <c r="CE44" s="84">
        <f t="shared" si="0"/>
        <v>0.59499999999999997</v>
      </c>
      <c r="CF44" s="84">
        <v>0</v>
      </c>
      <c r="CG44" s="84">
        <v>0</v>
      </c>
      <c r="CH44" s="84">
        <v>0</v>
      </c>
      <c r="CI44" s="84">
        <v>0</v>
      </c>
      <c r="CJ44" s="84" t="s">
        <v>127</v>
      </c>
    </row>
    <row r="45" spans="1:90" s="128" customFormat="1" x14ac:dyDescent="0.25">
      <c r="A45" s="52" t="s">
        <v>170</v>
      </c>
      <c r="B45" s="66" t="s">
        <v>6</v>
      </c>
      <c r="C45" s="66" t="s">
        <v>36</v>
      </c>
      <c r="D45" s="84">
        <v>0</v>
      </c>
      <c r="E45" s="84">
        <v>0</v>
      </c>
      <c r="F45" s="83">
        <v>0.38500000000000001</v>
      </c>
      <c r="G45" s="84">
        <v>0</v>
      </c>
      <c r="H45" s="84">
        <v>0</v>
      </c>
      <c r="I45" s="84">
        <v>0</v>
      </c>
      <c r="J45" s="84">
        <v>0</v>
      </c>
      <c r="K45" s="84" t="s">
        <v>127</v>
      </c>
      <c r="L45" s="84" t="s">
        <v>127</v>
      </c>
      <c r="M45" s="84" t="s">
        <v>127</v>
      </c>
      <c r="N45" s="84" t="s">
        <v>127</v>
      </c>
      <c r="O45" s="84" t="s">
        <v>127</v>
      </c>
      <c r="P45" s="84" t="s">
        <v>127</v>
      </c>
      <c r="Q45" s="84" t="s">
        <v>127</v>
      </c>
      <c r="R45" s="84" t="s">
        <v>127</v>
      </c>
      <c r="S45" s="84" t="s">
        <v>127</v>
      </c>
      <c r="T45" s="84" t="s">
        <v>127</v>
      </c>
      <c r="U45" s="84" t="s">
        <v>127</v>
      </c>
      <c r="V45" s="84" t="s">
        <v>127</v>
      </c>
      <c r="W45" s="84" t="s">
        <v>127</v>
      </c>
      <c r="X45" s="84" t="s">
        <v>127</v>
      </c>
      <c r="Y45" s="84" t="s">
        <v>127</v>
      </c>
      <c r="Z45" s="84" t="s">
        <v>127</v>
      </c>
      <c r="AA45" s="84" t="s">
        <v>127</v>
      </c>
      <c r="AB45" s="84" t="s">
        <v>127</v>
      </c>
      <c r="AC45" s="84" t="s">
        <v>127</v>
      </c>
      <c r="AD45" s="84" t="s">
        <v>127</v>
      </c>
      <c r="AE45" s="84" t="s">
        <v>127</v>
      </c>
      <c r="AF45" s="84">
        <v>0</v>
      </c>
      <c r="AG45" s="84">
        <v>0</v>
      </c>
      <c r="AH45" s="83">
        <v>0.38500000000000001</v>
      </c>
      <c r="AI45" s="84">
        <v>0</v>
      </c>
      <c r="AJ45" s="84">
        <v>0</v>
      </c>
      <c r="AK45" s="84">
        <v>0</v>
      </c>
      <c r="AL45" s="84">
        <v>0</v>
      </c>
      <c r="AM45" s="84" t="s">
        <v>127</v>
      </c>
      <c r="AN45" s="84" t="s">
        <v>127</v>
      </c>
      <c r="AO45" s="84" t="s">
        <v>127</v>
      </c>
      <c r="AP45" s="84" t="s">
        <v>127</v>
      </c>
      <c r="AQ45" s="84" t="s">
        <v>127</v>
      </c>
      <c r="AR45" s="84" t="s">
        <v>127</v>
      </c>
      <c r="AS45" s="84" t="s">
        <v>127</v>
      </c>
      <c r="AT45" s="84">
        <v>0</v>
      </c>
      <c r="AU45" s="84">
        <v>0</v>
      </c>
      <c r="AV45" s="84">
        <v>0</v>
      </c>
      <c r="AW45" s="84">
        <v>0</v>
      </c>
      <c r="AX45" s="84">
        <v>0</v>
      </c>
      <c r="AY45" s="84">
        <v>0</v>
      </c>
      <c r="AZ45" s="84">
        <v>0</v>
      </c>
      <c r="BA45" s="84" t="s">
        <v>127</v>
      </c>
      <c r="BB45" s="84" t="s">
        <v>127</v>
      </c>
      <c r="BC45" s="84" t="s">
        <v>127</v>
      </c>
      <c r="BD45" s="84" t="s">
        <v>127</v>
      </c>
      <c r="BE45" s="84" t="s">
        <v>127</v>
      </c>
      <c r="BF45" s="84" t="s">
        <v>127</v>
      </c>
      <c r="BG45" s="84" t="s">
        <v>127</v>
      </c>
      <c r="BH45" s="84">
        <v>0</v>
      </c>
      <c r="BI45" s="84">
        <v>0</v>
      </c>
      <c r="BJ45" s="84">
        <v>0</v>
      </c>
      <c r="BK45" s="84">
        <v>0</v>
      </c>
      <c r="BL45" s="84">
        <v>0</v>
      </c>
      <c r="BM45" s="84">
        <v>0</v>
      </c>
      <c r="BN45" s="84">
        <v>0</v>
      </c>
      <c r="BO45" s="84" t="s">
        <v>127</v>
      </c>
      <c r="BP45" s="84" t="s">
        <v>127</v>
      </c>
      <c r="BQ45" s="84" t="s">
        <v>127</v>
      </c>
      <c r="BR45" s="84" t="s">
        <v>127</v>
      </c>
      <c r="BS45" s="84" t="s">
        <v>127</v>
      </c>
      <c r="BT45" s="84" t="s">
        <v>127</v>
      </c>
      <c r="BU45" s="84" t="s">
        <v>127</v>
      </c>
      <c r="BV45" s="84">
        <v>0</v>
      </c>
      <c r="BW45" s="84">
        <v>0</v>
      </c>
      <c r="BX45" s="84">
        <v>0.38500000000000001</v>
      </c>
      <c r="BY45" s="84">
        <v>0</v>
      </c>
      <c r="BZ45" s="84">
        <v>0</v>
      </c>
      <c r="CA45" s="84">
        <v>0</v>
      </c>
      <c r="CB45" s="84">
        <v>0</v>
      </c>
      <c r="CC45" s="84">
        <v>0</v>
      </c>
      <c r="CD45" s="84">
        <v>0</v>
      </c>
      <c r="CE45" s="84">
        <f t="shared" si="0"/>
        <v>0.38500000000000001</v>
      </c>
      <c r="CF45" s="84">
        <v>0</v>
      </c>
      <c r="CG45" s="84">
        <v>0</v>
      </c>
      <c r="CH45" s="84">
        <v>0</v>
      </c>
      <c r="CI45" s="84">
        <v>0</v>
      </c>
      <c r="CJ45" s="84" t="s">
        <v>127</v>
      </c>
    </row>
    <row r="46" spans="1:90" s="128" customFormat="1" x14ac:dyDescent="0.25">
      <c r="A46" s="52" t="s">
        <v>170</v>
      </c>
      <c r="B46" s="66" t="s">
        <v>7</v>
      </c>
      <c r="C46" s="66" t="s">
        <v>37</v>
      </c>
      <c r="D46" s="84">
        <v>0</v>
      </c>
      <c r="E46" s="84">
        <v>0</v>
      </c>
      <c r="F46" s="83">
        <v>0.52500000000000002</v>
      </c>
      <c r="G46" s="84">
        <v>0</v>
      </c>
      <c r="H46" s="84">
        <v>0</v>
      </c>
      <c r="I46" s="84">
        <v>0</v>
      </c>
      <c r="J46" s="84">
        <v>0</v>
      </c>
      <c r="K46" s="84" t="s">
        <v>127</v>
      </c>
      <c r="L46" s="84" t="s">
        <v>127</v>
      </c>
      <c r="M46" s="84" t="s">
        <v>127</v>
      </c>
      <c r="N46" s="84" t="s">
        <v>127</v>
      </c>
      <c r="O46" s="84" t="s">
        <v>127</v>
      </c>
      <c r="P46" s="84" t="s">
        <v>127</v>
      </c>
      <c r="Q46" s="84" t="s">
        <v>127</v>
      </c>
      <c r="R46" s="84" t="s">
        <v>127</v>
      </c>
      <c r="S46" s="84" t="s">
        <v>127</v>
      </c>
      <c r="T46" s="84" t="s">
        <v>127</v>
      </c>
      <c r="U46" s="84" t="s">
        <v>127</v>
      </c>
      <c r="V46" s="84" t="s">
        <v>127</v>
      </c>
      <c r="W46" s="84" t="s">
        <v>127</v>
      </c>
      <c r="X46" s="84" t="s">
        <v>127</v>
      </c>
      <c r="Y46" s="84" t="s">
        <v>127</v>
      </c>
      <c r="Z46" s="84" t="s">
        <v>127</v>
      </c>
      <c r="AA46" s="84" t="s">
        <v>127</v>
      </c>
      <c r="AB46" s="84" t="s">
        <v>127</v>
      </c>
      <c r="AC46" s="84" t="s">
        <v>127</v>
      </c>
      <c r="AD46" s="84" t="s">
        <v>127</v>
      </c>
      <c r="AE46" s="84" t="s">
        <v>127</v>
      </c>
      <c r="AF46" s="84">
        <v>0</v>
      </c>
      <c r="AG46" s="84">
        <v>0</v>
      </c>
      <c r="AH46" s="83">
        <v>0.52500000000000002</v>
      </c>
      <c r="AI46" s="84">
        <v>0</v>
      </c>
      <c r="AJ46" s="84">
        <v>0</v>
      </c>
      <c r="AK46" s="84">
        <v>0</v>
      </c>
      <c r="AL46" s="84">
        <v>0</v>
      </c>
      <c r="AM46" s="84" t="s">
        <v>127</v>
      </c>
      <c r="AN46" s="84" t="s">
        <v>127</v>
      </c>
      <c r="AO46" s="84" t="s">
        <v>127</v>
      </c>
      <c r="AP46" s="84" t="s">
        <v>127</v>
      </c>
      <c r="AQ46" s="84" t="s">
        <v>127</v>
      </c>
      <c r="AR46" s="84" t="s">
        <v>127</v>
      </c>
      <c r="AS46" s="84" t="s">
        <v>127</v>
      </c>
      <c r="AT46" s="84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4">
        <v>0</v>
      </c>
      <c r="BA46" s="84" t="s">
        <v>127</v>
      </c>
      <c r="BB46" s="84" t="s">
        <v>127</v>
      </c>
      <c r="BC46" s="84" t="s">
        <v>127</v>
      </c>
      <c r="BD46" s="84" t="s">
        <v>127</v>
      </c>
      <c r="BE46" s="84" t="s">
        <v>127</v>
      </c>
      <c r="BF46" s="84" t="s">
        <v>127</v>
      </c>
      <c r="BG46" s="84" t="s">
        <v>127</v>
      </c>
      <c r="BH46" s="84">
        <v>0</v>
      </c>
      <c r="BI46" s="84">
        <v>0</v>
      </c>
      <c r="BJ46" s="84">
        <v>0</v>
      </c>
      <c r="BK46" s="84">
        <v>0</v>
      </c>
      <c r="BL46" s="84">
        <v>0</v>
      </c>
      <c r="BM46" s="84">
        <v>0</v>
      </c>
      <c r="BN46" s="84">
        <v>0</v>
      </c>
      <c r="BO46" s="84" t="s">
        <v>127</v>
      </c>
      <c r="BP46" s="84" t="s">
        <v>127</v>
      </c>
      <c r="BQ46" s="84" t="s">
        <v>127</v>
      </c>
      <c r="BR46" s="84" t="s">
        <v>127</v>
      </c>
      <c r="BS46" s="84" t="s">
        <v>127</v>
      </c>
      <c r="BT46" s="84" t="s">
        <v>127</v>
      </c>
      <c r="BU46" s="84" t="s">
        <v>127</v>
      </c>
      <c r="BV46" s="84">
        <v>0</v>
      </c>
      <c r="BW46" s="84">
        <v>0</v>
      </c>
      <c r="BX46" s="84">
        <v>0.52500000000000002</v>
      </c>
      <c r="BY46" s="84">
        <v>0</v>
      </c>
      <c r="BZ46" s="84">
        <v>0</v>
      </c>
      <c r="CA46" s="84">
        <v>0</v>
      </c>
      <c r="CB46" s="84">
        <v>0</v>
      </c>
      <c r="CC46" s="84">
        <v>0</v>
      </c>
      <c r="CD46" s="84">
        <v>0</v>
      </c>
      <c r="CE46" s="84">
        <f t="shared" si="0"/>
        <v>0.52500000000000002</v>
      </c>
      <c r="CF46" s="84">
        <v>0</v>
      </c>
      <c r="CG46" s="84">
        <v>0</v>
      </c>
      <c r="CH46" s="84">
        <v>0</v>
      </c>
      <c r="CI46" s="84">
        <v>0</v>
      </c>
      <c r="CJ46" s="84" t="s">
        <v>127</v>
      </c>
    </row>
    <row r="47" spans="1:90" s="128" customFormat="1" x14ac:dyDescent="0.25">
      <c r="A47" s="52" t="s">
        <v>170</v>
      </c>
      <c r="B47" s="66" t="s">
        <v>8</v>
      </c>
      <c r="C47" s="66" t="s">
        <v>38</v>
      </c>
      <c r="D47" s="84">
        <v>0</v>
      </c>
      <c r="E47" s="84">
        <v>0</v>
      </c>
      <c r="F47" s="83">
        <v>1.4350000000000001</v>
      </c>
      <c r="G47" s="84">
        <v>0</v>
      </c>
      <c r="H47" s="84">
        <v>0</v>
      </c>
      <c r="I47" s="84">
        <v>0</v>
      </c>
      <c r="J47" s="84">
        <v>0</v>
      </c>
      <c r="K47" s="84" t="s">
        <v>127</v>
      </c>
      <c r="L47" s="84" t="s">
        <v>127</v>
      </c>
      <c r="M47" s="84" t="s">
        <v>127</v>
      </c>
      <c r="N47" s="84" t="s">
        <v>127</v>
      </c>
      <c r="O47" s="84" t="s">
        <v>127</v>
      </c>
      <c r="P47" s="84" t="s">
        <v>127</v>
      </c>
      <c r="Q47" s="84" t="s">
        <v>127</v>
      </c>
      <c r="R47" s="84" t="s">
        <v>127</v>
      </c>
      <c r="S47" s="84" t="s">
        <v>127</v>
      </c>
      <c r="T47" s="84" t="s">
        <v>127</v>
      </c>
      <c r="U47" s="84" t="s">
        <v>127</v>
      </c>
      <c r="V47" s="84" t="s">
        <v>127</v>
      </c>
      <c r="W47" s="84" t="s">
        <v>127</v>
      </c>
      <c r="X47" s="84" t="s">
        <v>127</v>
      </c>
      <c r="Y47" s="84" t="s">
        <v>127</v>
      </c>
      <c r="Z47" s="84" t="s">
        <v>127</v>
      </c>
      <c r="AA47" s="84" t="s">
        <v>127</v>
      </c>
      <c r="AB47" s="84" t="s">
        <v>127</v>
      </c>
      <c r="AC47" s="84" t="s">
        <v>127</v>
      </c>
      <c r="AD47" s="84" t="s">
        <v>127</v>
      </c>
      <c r="AE47" s="84" t="s">
        <v>127</v>
      </c>
      <c r="AF47" s="84">
        <v>0</v>
      </c>
      <c r="AG47" s="84">
        <v>0</v>
      </c>
      <c r="AH47" s="83">
        <v>1.4350000000000001</v>
      </c>
      <c r="AI47" s="84">
        <v>0</v>
      </c>
      <c r="AJ47" s="84">
        <v>0</v>
      </c>
      <c r="AK47" s="84">
        <v>0</v>
      </c>
      <c r="AL47" s="84">
        <v>0</v>
      </c>
      <c r="AM47" s="84" t="s">
        <v>127</v>
      </c>
      <c r="AN47" s="84" t="s">
        <v>127</v>
      </c>
      <c r="AO47" s="84" t="s">
        <v>127</v>
      </c>
      <c r="AP47" s="84" t="s">
        <v>127</v>
      </c>
      <c r="AQ47" s="84" t="s">
        <v>127</v>
      </c>
      <c r="AR47" s="84" t="s">
        <v>127</v>
      </c>
      <c r="AS47" s="84" t="s">
        <v>127</v>
      </c>
      <c r="AT47" s="84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4">
        <v>0</v>
      </c>
      <c r="BA47" s="84" t="s">
        <v>127</v>
      </c>
      <c r="BB47" s="84" t="s">
        <v>127</v>
      </c>
      <c r="BC47" s="84" t="s">
        <v>127</v>
      </c>
      <c r="BD47" s="84" t="s">
        <v>127</v>
      </c>
      <c r="BE47" s="84" t="s">
        <v>127</v>
      </c>
      <c r="BF47" s="84" t="s">
        <v>127</v>
      </c>
      <c r="BG47" s="84" t="s">
        <v>127</v>
      </c>
      <c r="BH47" s="84">
        <v>0</v>
      </c>
      <c r="BI47" s="84">
        <v>0</v>
      </c>
      <c r="BJ47" s="84">
        <v>0</v>
      </c>
      <c r="BK47" s="84">
        <v>0</v>
      </c>
      <c r="BL47" s="84">
        <v>0</v>
      </c>
      <c r="BM47" s="84">
        <v>0</v>
      </c>
      <c r="BN47" s="84">
        <v>0</v>
      </c>
      <c r="BO47" s="84" t="s">
        <v>127</v>
      </c>
      <c r="BP47" s="84" t="s">
        <v>127</v>
      </c>
      <c r="BQ47" s="84" t="s">
        <v>127</v>
      </c>
      <c r="BR47" s="84" t="s">
        <v>127</v>
      </c>
      <c r="BS47" s="84" t="s">
        <v>127</v>
      </c>
      <c r="BT47" s="84" t="s">
        <v>127</v>
      </c>
      <c r="BU47" s="84" t="s">
        <v>127</v>
      </c>
      <c r="BV47" s="84">
        <v>0</v>
      </c>
      <c r="BW47" s="84">
        <v>0</v>
      </c>
      <c r="BX47" s="84">
        <v>1.4350000000000001</v>
      </c>
      <c r="BY47" s="84">
        <v>0</v>
      </c>
      <c r="BZ47" s="84">
        <v>0</v>
      </c>
      <c r="CA47" s="84">
        <v>0</v>
      </c>
      <c r="CB47" s="84">
        <v>0</v>
      </c>
      <c r="CC47" s="84">
        <v>0</v>
      </c>
      <c r="CD47" s="84">
        <v>0</v>
      </c>
      <c r="CE47" s="84">
        <f t="shared" si="0"/>
        <v>1.4350000000000001</v>
      </c>
      <c r="CF47" s="84">
        <v>0</v>
      </c>
      <c r="CG47" s="84">
        <v>0</v>
      </c>
      <c r="CH47" s="84">
        <v>0</v>
      </c>
      <c r="CI47" s="84">
        <v>0</v>
      </c>
      <c r="CJ47" s="84" t="s">
        <v>127</v>
      </c>
    </row>
    <row r="48" spans="1:90" s="128" customFormat="1" x14ac:dyDescent="0.25">
      <c r="A48" s="52" t="s">
        <v>170</v>
      </c>
      <c r="B48" s="66" t="s">
        <v>9</v>
      </c>
      <c r="C48" s="66" t="s">
        <v>39</v>
      </c>
      <c r="D48" s="84">
        <v>0</v>
      </c>
      <c r="E48" s="84">
        <v>0</v>
      </c>
      <c r="F48" s="83">
        <v>0.59499999999999997</v>
      </c>
      <c r="G48" s="84">
        <v>0</v>
      </c>
      <c r="H48" s="84">
        <v>0</v>
      </c>
      <c r="I48" s="84">
        <v>0</v>
      </c>
      <c r="J48" s="84">
        <v>0</v>
      </c>
      <c r="K48" s="84" t="s">
        <v>127</v>
      </c>
      <c r="L48" s="84" t="s">
        <v>127</v>
      </c>
      <c r="M48" s="84" t="s">
        <v>127</v>
      </c>
      <c r="N48" s="84" t="s">
        <v>127</v>
      </c>
      <c r="O48" s="84" t="s">
        <v>127</v>
      </c>
      <c r="P48" s="84" t="s">
        <v>127</v>
      </c>
      <c r="Q48" s="84" t="s">
        <v>127</v>
      </c>
      <c r="R48" s="84" t="s">
        <v>127</v>
      </c>
      <c r="S48" s="84" t="s">
        <v>127</v>
      </c>
      <c r="T48" s="84" t="s">
        <v>127</v>
      </c>
      <c r="U48" s="84" t="s">
        <v>127</v>
      </c>
      <c r="V48" s="84" t="s">
        <v>127</v>
      </c>
      <c r="W48" s="84" t="s">
        <v>127</v>
      </c>
      <c r="X48" s="84" t="s">
        <v>127</v>
      </c>
      <c r="Y48" s="84" t="s">
        <v>127</v>
      </c>
      <c r="Z48" s="84" t="s">
        <v>127</v>
      </c>
      <c r="AA48" s="84" t="s">
        <v>127</v>
      </c>
      <c r="AB48" s="84" t="s">
        <v>127</v>
      </c>
      <c r="AC48" s="84" t="s">
        <v>127</v>
      </c>
      <c r="AD48" s="84" t="s">
        <v>127</v>
      </c>
      <c r="AE48" s="84" t="s">
        <v>127</v>
      </c>
      <c r="AF48" s="84">
        <v>0</v>
      </c>
      <c r="AG48" s="84">
        <v>0</v>
      </c>
      <c r="AH48" s="83">
        <v>0.59499999999999997</v>
      </c>
      <c r="AI48" s="84">
        <v>0</v>
      </c>
      <c r="AJ48" s="84">
        <v>0</v>
      </c>
      <c r="AK48" s="84">
        <v>0</v>
      </c>
      <c r="AL48" s="84">
        <v>0</v>
      </c>
      <c r="AM48" s="84" t="s">
        <v>127</v>
      </c>
      <c r="AN48" s="84" t="s">
        <v>127</v>
      </c>
      <c r="AO48" s="84" t="s">
        <v>127</v>
      </c>
      <c r="AP48" s="84" t="s">
        <v>127</v>
      </c>
      <c r="AQ48" s="84" t="s">
        <v>127</v>
      </c>
      <c r="AR48" s="84" t="s">
        <v>127</v>
      </c>
      <c r="AS48" s="84" t="s">
        <v>127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0</v>
      </c>
      <c r="BA48" s="84" t="s">
        <v>127</v>
      </c>
      <c r="BB48" s="84" t="s">
        <v>127</v>
      </c>
      <c r="BC48" s="84" t="s">
        <v>127</v>
      </c>
      <c r="BD48" s="84" t="s">
        <v>127</v>
      </c>
      <c r="BE48" s="84" t="s">
        <v>127</v>
      </c>
      <c r="BF48" s="84" t="s">
        <v>127</v>
      </c>
      <c r="BG48" s="84" t="s">
        <v>127</v>
      </c>
      <c r="BH48" s="84">
        <v>0</v>
      </c>
      <c r="BI48" s="84">
        <v>0</v>
      </c>
      <c r="BJ48" s="84">
        <v>0</v>
      </c>
      <c r="BK48" s="84">
        <v>0</v>
      </c>
      <c r="BL48" s="84">
        <v>0</v>
      </c>
      <c r="BM48" s="84">
        <v>0</v>
      </c>
      <c r="BN48" s="84">
        <v>0</v>
      </c>
      <c r="BO48" s="84" t="s">
        <v>127</v>
      </c>
      <c r="BP48" s="84" t="s">
        <v>127</v>
      </c>
      <c r="BQ48" s="84" t="s">
        <v>127</v>
      </c>
      <c r="BR48" s="84" t="s">
        <v>127</v>
      </c>
      <c r="BS48" s="84" t="s">
        <v>127</v>
      </c>
      <c r="BT48" s="84" t="s">
        <v>127</v>
      </c>
      <c r="BU48" s="84" t="s">
        <v>127</v>
      </c>
      <c r="BV48" s="84">
        <v>0</v>
      </c>
      <c r="BW48" s="84">
        <v>0</v>
      </c>
      <c r="BX48" s="84">
        <v>0.59499999999999997</v>
      </c>
      <c r="BY48" s="84">
        <v>0</v>
      </c>
      <c r="BZ48" s="84">
        <v>0</v>
      </c>
      <c r="CA48" s="84">
        <v>0</v>
      </c>
      <c r="CB48" s="84">
        <v>0</v>
      </c>
      <c r="CC48" s="84">
        <v>0</v>
      </c>
      <c r="CD48" s="84">
        <v>0</v>
      </c>
      <c r="CE48" s="84">
        <f t="shared" si="0"/>
        <v>0.59499999999999997</v>
      </c>
      <c r="CF48" s="84">
        <v>0</v>
      </c>
      <c r="CG48" s="84">
        <v>0</v>
      </c>
      <c r="CH48" s="84">
        <v>0</v>
      </c>
      <c r="CI48" s="84">
        <v>0</v>
      </c>
      <c r="CJ48" s="84" t="s">
        <v>127</v>
      </c>
    </row>
    <row r="49" spans="1:88" s="128" customFormat="1" x14ac:dyDescent="0.25">
      <c r="A49" s="52" t="s">
        <v>170</v>
      </c>
      <c r="B49" s="66" t="s">
        <v>11</v>
      </c>
      <c r="C49" s="66" t="s">
        <v>41</v>
      </c>
      <c r="D49" s="84">
        <v>0</v>
      </c>
      <c r="E49" s="84">
        <v>0</v>
      </c>
      <c r="F49" s="84">
        <v>1.33</v>
      </c>
      <c r="G49" s="84">
        <v>0</v>
      </c>
      <c r="H49" s="84">
        <v>0</v>
      </c>
      <c r="I49" s="84">
        <v>0</v>
      </c>
      <c r="J49" s="84">
        <v>0</v>
      </c>
      <c r="K49" s="84" t="s">
        <v>127</v>
      </c>
      <c r="L49" s="84" t="s">
        <v>127</v>
      </c>
      <c r="M49" s="84" t="s">
        <v>127</v>
      </c>
      <c r="N49" s="84" t="s">
        <v>127</v>
      </c>
      <c r="O49" s="84" t="s">
        <v>127</v>
      </c>
      <c r="P49" s="84" t="s">
        <v>127</v>
      </c>
      <c r="Q49" s="84" t="s">
        <v>127</v>
      </c>
      <c r="R49" s="84" t="s">
        <v>127</v>
      </c>
      <c r="S49" s="84" t="s">
        <v>127</v>
      </c>
      <c r="T49" s="84" t="s">
        <v>127</v>
      </c>
      <c r="U49" s="84" t="s">
        <v>127</v>
      </c>
      <c r="V49" s="84" t="s">
        <v>127</v>
      </c>
      <c r="W49" s="84" t="s">
        <v>127</v>
      </c>
      <c r="X49" s="84" t="s">
        <v>127</v>
      </c>
      <c r="Y49" s="84" t="s">
        <v>127</v>
      </c>
      <c r="Z49" s="84" t="s">
        <v>127</v>
      </c>
      <c r="AA49" s="84" t="s">
        <v>127</v>
      </c>
      <c r="AB49" s="84" t="s">
        <v>127</v>
      </c>
      <c r="AC49" s="84" t="s">
        <v>127</v>
      </c>
      <c r="AD49" s="84" t="s">
        <v>127</v>
      </c>
      <c r="AE49" s="84" t="s">
        <v>127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 t="s">
        <v>127</v>
      </c>
      <c r="AN49" s="84" t="s">
        <v>127</v>
      </c>
      <c r="AO49" s="84" t="s">
        <v>127</v>
      </c>
      <c r="AP49" s="84" t="s">
        <v>127</v>
      </c>
      <c r="AQ49" s="84" t="s">
        <v>127</v>
      </c>
      <c r="AR49" s="84" t="s">
        <v>127</v>
      </c>
      <c r="AS49" s="84" t="s">
        <v>127</v>
      </c>
      <c r="AT49" s="84">
        <v>0</v>
      </c>
      <c r="AU49" s="84">
        <v>0</v>
      </c>
      <c r="AV49" s="84">
        <v>1.33</v>
      </c>
      <c r="AW49" s="84">
        <v>0</v>
      </c>
      <c r="AX49" s="84">
        <v>0</v>
      </c>
      <c r="AY49" s="84">
        <v>0</v>
      </c>
      <c r="AZ49" s="84">
        <v>0</v>
      </c>
      <c r="BA49" s="84" t="s">
        <v>127</v>
      </c>
      <c r="BB49" s="84" t="s">
        <v>127</v>
      </c>
      <c r="BC49" s="84" t="s">
        <v>127</v>
      </c>
      <c r="BD49" s="84" t="s">
        <v>127</v>
      </c>
      <c r="BE49" s="84" t="s">
        <v>127</v>
      </c>
      <c r="BF49" s="84" t="s">
        <v>127</v>
      </c>
      <c r="BG49" s="84" t="s">
        <v>127</v>
      </c>
      <c r="BH49" s="84">
        <v>0</v>
      </c>
      <c r="BI49" s="84">
        <v>0</v>
      </c>
      <c r="BJ49" s="84">
        <v>0</v>
      </c>
      <c r="BK49" s="84">
        <v>0</v>
      </c>
      <c r="BL49" s="84">
        <v>0</v>
      </c>
      <c r="BM49" s="84">
        <v>0</v>
      </c>
      <c r="BN49" s="84">
        <v>0</v>
      </c>
      <c r="BO49" s="84" t="s">
        <v>127</v>
      </c>
      <c r="BP49" s="84" t="s">
        <v>127</v>
      </c>
      <c r="BQ49" s="84" t="s">
        <v>127</v>
      </c>
      <c r="BR49" s="84" t="s">
        <v>127</v>
      </c>
      <c r="BS49" s="84" t="s">
        <v>127</v>
      </c>
      <c r="BT49" s="84" t="s">
        <v>127</v>
      </c>
      <c r="BU49" s="84" t="s">
        <v>127</v>
      </c>
      <c r="BV49" s="84">
        <v>0</v>
      </c>
      <c r="BW49" s="84">
        <v>0</v>
      </c>
      <c r="BX49" s="84">
        <v>1.33</v>
      </c>
      <c r="BY49" s="84">
        <v>0</v>
      </c>
      <c r="BZ49" s="84">
        <v>0</v>
      </c>
      <c r="CA49" s="84">
        <v>0</v>
      </c>
      <c r="CB49" s="84">
        <v>0</v>
      </c>
      <c r="CC49" s="84">
        <v>0</v>
      </c>
      <c r="CD49" s="84">
        <v>0</v>
      </c>
      <c r="CE49" s="84">
        <f t="shared" si="0"/>
        <v>1.33</v>
      </c>
      <c r="CF49" s="84">
        <v>0</v>
      </c>
      <c r="CG49" s="84">
        <v>0</v>
      </c>
      <c r="CH49" s="84">
        <v>0</v>
      </c>
      <c r="CI49" s="84">
        <v>0</v>
      </c>
      <c r="CJ49" s="84" t="s">
        <v>127</v>
      </c>
    </row>
    <row r="50" spans="1:88" s="128" customFormat="1" x14ac:dyDescent="0.25">
      <c r="A50" s="52" t="s">
        <v>170</v>
      </c>
      <c r="B50" s="66" t="s">
        <v>12</v>
      </c>
      <c r="C50" s="66" t="s">
        <v>42</v>
      </c>
      <c r="D50" s="84">
        <v>0</v>
      </c>
      <c r="E50" s="84">
        <v>0</v>
      </c>
      <c r="F50" s="84">
        <v>0.98</v>
      </c>
      <c r="G50" s="84">
        <v>0</v>
      </c>
      <c r="H50" s="84">
        <v>0</v>
      </c>
      <c r="I50" s="84">
        <v>0</v>
      </c>
      <c r="J50" s="84">
        <v>0</v>
      </c>
      <c r="K50" s="84" t="s">
        <v>127</v>
      </c>
      <c r="L50" s="84" t="s">
        <v>127</v>
      </c>
      <c r="M50" s="84" t="s">
        <v>127</v>
      </c>
      <c r="N50" s="84" t="s">
        <v>127</v>
      </c>
      <c r="O50" s="84" t="s">
        <v>127</v>
      </c>
      <c r="P50" s="84" t="s">
        <v>127</v>
      </c>
      <c r="Q50" s="84" t="s">
        <v>127</v>
      </c>
      <c r="R50" s="84" t="s">
        <v>127</v>
      </c>
      <c r="S50" s="84" t="s">
        <v>127</v>
      </c>
      <c r="T50" s="84" t="s">
        <v>127</v>
      </c>
      <c r="U50" s="84" t="s">
        <v>127</v>
      </c>
      <c r="V50" s="84" t="s">
        <v>127</v>
      </c>
      <c r="W50" s="84" t="s">
        <v>127</v>
      </c>
      <c r="X50" s="84" t="s">
        <v>127</v>
      </c>
      <c r="Y50" s="84" t="s">
        <v>127</v>
      </c>
      <c r="Z50" s="84" t="s">
        <v>127</v>
      </c>
      <c r="AA50" s="84" t="s">
        <v>127</v>
      </c>
      <c r="AB50" s="84" t="s">
        <v>127</v>
      </c>
      <c r="AC50" s="84" t="s">
        <v>127</v>
      </c>
      <c r="AD50" s="84" t="s">
        <v>127</v>
      </c>
      <c r="AE50" s="84" t="s">
        <v>127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4">
        <v>0</v>
      </c>
      <c r="AL50" s="84">
        <v>0</v>
      </c>
      <c r="AM50" s="84" t="s">
        <v>127</v>
      </c>
      <c r="AN50" s="84" t="s">
        <v>127</v>
      </c>
      <c r="AO50" s="84" t="s">
        <v>127</v>
      </c>
      <c r="AP50" s="84" t="s">
        <v>127</v>
      </c>
      <c r="AQ50" s="84" t="s">
        <v>127</v>
      </c>
      <c r="AR50" s="84" t="s">
        <v>127</v>
      </c>
      <c r="AS50" s="84" t="s">
        <v>127</v>
      </c>
      <c r="AT50" s="84">
        <v>0</v>
      </c>
      <c r="AU50" s="84">
        <v>0</v>
      </c>
      <c r="AV50" s="84">
        <v>0.98</v>
      </c>
      <c r="AW50" s="84">
        <v>0</v>
      </c>
      <c r="AX50" s="84">
        <v>0</v>
      </c>
      <c r="AY50" s="84">
        <v>0</v>
      </c>
      <c r="AZ50" s="84">
        <v>0</v>
      </c>
      <c r="BA50" s="84" t="s">
        <v>127</v>
      </c>
      <c r="BB50" s="84" t="s">
        <v>127</v>
      </c>
      <c r="BC50" s="84" t="s">
        <v>127</v>
      </c>
      <c r="BD50" s="84" t="s">
        <v>127</v>
      </c>
      <c r="BE50" s="84" t="s">
        <v>127</v>
      </c>
      <c r="BF50" s="84" t="s">
        <v>127</v>
      </c>
      <c r="BG50" s="84" t="s">
        <v>127</v>
      </c>
      <c r="BH50" s="84">
        <v>0</v>
      </c>
      <c r="BI50" s="84">
        <v>0</v>
      </c>
      <c r="BJ50" s="84">
        <v>0</v>
      </c>
      <c r="BK50" s="84">
        <v>0</v>
      </c>
      <c r="BL50" s="84">
        <v>0</v>
      </c>
      <c r="BM50" s="84">
        <v>0</v>
      </c>
      <c r="BN50" s="84">
        <v>0</v>
      </c>
      <c r="BO50" s="84" t="s">
        <v>127</v>
      </c>
      <c r="BP50" s="84" t="s">
        <v>127</v>
      </c>
      <c r="BQ50" s="84" t="s">
        <v>127</v>
      </c>
      <c r="BR50" s="84" t="s">
        <v>127</v>
      </c>
      <c r="BS50" s="84" t="s">
        <v>127</v>
      </c>
      <c r="BT50" s="84" t="s">
        <v>127</v>
      </c>
      <c r="BU50" s="84" t="s">
        <v>127</v>
      </c>
      <c r="BV50" s="84">
        <v>0</v>
      </c>
      <c r="BW50" s="84">
        <v>0</v>
      </c>
      <c r="BX50" s="84">
        <v>0.98</v>
      </c>
      <c r="BY50" s="84">
        <v>0</v>
      </c>
      <c r="BZ50" s="84">
        <v>0</v>
      </c>
      <c r="CA50" s="84">
        <v>0</v>
      </c>
      <c r="CB50" s="84">
        <v>0</v>
      </c>
      <c r="CC50" s="84">
        <v>0</v>
      </c>
      <c r="CD50" s="84">
        <v>0</v>
      </c>
      <c r="CE50" s="84">
        <f t="shared" si="0"/>
        <v>0.98</v>
      </c>
      <c r="CF50" s="84">
        <v>0</v>
      </c>
      <c r="CG50" s="84">
        <v>0</v>
      </c>
      <c r="CH50" s="84">
        <v>0</v>
      </c>
      <c r="CI50" s="84">
        <v>0</v>
      </c>
      <c r="CJ50" s="84" t="s">
        <v>127</v>
      </c>
    </row>
    <row r="51" spans="1:88" s="128" customFormat="1" x14ac:dyDescent="0.25">
      <c r="A51" s="52" t="s">
        <v>170</v>
      </c>
      <c r="B51" s="66" t="s">
        <v>13</v>
      </c>
      <c r="C51" s="66" t="s">
        <v>43</v>
      </c>
      <c r="D51" s="84">
        <v>0</v>
      </c>
      <c r="E51" s="84">
        <v>0</v>
      </c>
      <c r="F51" s="84">
        <v>1.47</v>
      </c>
      <c r="G51" s="84">
        <v>0</v>
      </c>
      <c r="H51" s="84">
        <v>0</v>
      </c>
      <c r="I51" s="84">
        <v>0</v>
      </c>
      <c r="J51" s="84">
        <v>0</v>
      </c>
      <c r="K51" s="84" t="s">
        <v>127</v>
      </c>
      <c r="L51" s="84" t="s">
        <v>127</v>
      </c>
      <c r="M51" s="84" t="s">
        <v>127</v>
      </c>
      <c r="N51" s="84" t="s">
        <v>127</v>
      </c>
      <c r="O51" s="84" t="s">
        <v>127</v>
      </c>
      <c r="P51" s="84" t="s">
        <v>127</v>
      </c>
      <c r="Q51" s="84" t="s">
        <v>127</v>
      </c>
      <c r="R51" s="84" t="s">
        <v>127</v>
      </c>
      <c r="S51" s="84" t="s">
        <v>127</v>
      </c>
      <c r="T51" s="84" t="s">
        <v>127</v>
      </c>
      <c r="U51" s="84" t="s">
        <v>127</v>
      </c>
      <c r="V51" s="84" t="s">
        <v>127</v>
      </c>
      <c r="W51" s="84" t="s">
        <v>127</v>
      </c>
      <c r="X51" s="84" t="s">
        <v>127</v>
      </c>
      <c r="Y51" s="84" t="s">
        <v>127</v>
      </c>
      <c r="Z51" s="84" t="s">
        <v>127</v>
      </c>
      <c r="AA51" s="84" t="s">
        <v>127</v>
      </c>
      <c r="AB51" s="84" t="s">
        <v>127</v>
      </c>
      <c r="AC51" s="84" t="s">
        <v>127</v>
      </c>
      <c r="AD51" s="84" t="s">
        <v>127</v>
      </c>
      <c r="AE51" s="84" t="s">
        <v>127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 t="s">
        <v>127</v>
      </c>
      <c r="AN51" s="84" t="s">
        <v>127</v>
      </c>
      <c r="AO51" s="84" t="s">
        <v>127</v>
      </c>
      <c r="AP51" s="84" t="s">
        <v>127</v>
      </c>
      <c r="AQ51" s="84" t="s">
        <v>127</v>
      </c>
      <c r="AR51" s="84" t="s">
        <v>127</v>
      </c>
      <c r="AS51" s="84" t="s">
        <v>127</v>
      </c>
      <c r="AT51" s="84">
        <v>0</v>
      </c>
      <c r="AU51" s="84">
        <v>0</v>
      </c>
      <c r="AV51" s="84">
        <v>1.47</v>
      </c>
      <c r="AW51" s="84">
        <v>0</v>
      </c>
      <c r="AX51" s="84">
        <v>0</v>
      </c>
      <c r="AY51" s="84">
        <v>0</v>
      </c>
      <c r="AZ51" s="84">
        <v>0</v>
      </c>
      <c r="BA51" s="84" t="s">
        <v>127</v>
      </c>
      <c r="BB51" s="84" t="s">
        <v>127</v>
      </c>
      <c r="BC51" s="84" t="s">
        <v>127</v>
      </c>
      <c r="BD51" s="84" t="s">
        <v>127</v>
      </c>
      <c r="BE51" s="84" t="s">
        <v>127</v>
      </c>
      <c r="BF51" s="84" t="s">
        <v>127</v>
      </c>
      <c r="BG51" s="84" t="s">
        <v>127</v>
      </c>
      <c r="BH51" s="84">
        <v>0</v>
      </c>
      <c r="BI51" s="84">
        <v>0</v>
      </c>
      <c r="BJ51" s="84">
        <v>0</v>
      </c>
      <c r="BK51" s="84">
        <v>0</v>
      </c>
      <c r="BL51" s="84">
        <v>0</v>
      </c>
      <c r="BM51" s="84">
        <v>0</v>
      </c>
      <c r="BN51" s="84">
        <v>0</v>
      </c>
      <c r="BO51" s="84" t="s">
        <v>127</v>
      </c>
      <c r="BP51" s="84" t="s">
        <v>127</v>
      </c>
      <c r="BQ51" s="84" t="s">
        <v>127</v>
      </c>
      <c r="BR51" s="84" t="s">
        <v>127</v>
      </c>
      <c r="BS51" s="84" t="s">
        <v>127</v>
      </c>
      <c r="BT51" s="84" t="s">
        <v>127</v>
      </c>
      <c r="BU51" s="84" t="s">
        <v>127</v>
      </c>
      <c r="BV51" s="84">
        <v>0</v>
      </c>
      <c r="BW51" s="84">
        <v>0</v>
      </c>
      <c r="BX51" s="84">
        <v>1.47</v>
      </c>
      <c r="BY51" s="84">
        <v>0</v>
      </c>
      <c r="BZ51" s="84">
        <v>0</v>
      </c>
      <c r="CA51" s="84">
        <v>0</v>
      </c>
      <c r="CB51" s="84">
        <v>0</v>
      </c>
      <c r="CC51" s="84">
        <v>0</v>
      </c>
      <c r="CD51" s="84">
        <v>0</v>
      </c>
      <c r="CE51" s="84">
        <f t="shared" si="0"/>
        <v>1.47</v>
      </c>
      <c r="CF51" s="84">
        <v>0</v>
      </c>
      <c r="CG51" s="84">
        <v>0</v>
      </c>
      <c r="CH51" s="84">
        <v>0</v>
      </c>
      <c r="CI51" s="84">
        <v>0</v>
      </c>
      <c r="CJ51" s="84" t="s">
        <v>127</v>
      </c>
    </row>
    <row r="52" spans="1:88" s="128" customFormat="1" x14ac:dyDescent="0.25">
      <c r="A52" s="52" t="s">
        <v>170</v>
      </c>
      <c r="B52" s="66" t="s">
        <v>15</v>
      </c>
      <c r="C52" s="66" t="s">
        <v>44</v>
      </c>
      <c r="D52" s="84">
        <v>0</v>
      </c>
      <c r="E52" s="84">
        <v>0</v>
      </c>
      <c r="F52" s="84">
        <v>1.54</v>
      </c>
      <c r="G52" s="84">
        <v>0</v>
      </c>
      <c r="H52" s="84">
        <v>0</v>
      </c>
      <c r="I52" s="84">
        <v>0</v>
      </c>
      <c r="J52" s="84">
        <v>0</v>
      </c>
      <c r="K52" s="84" t="s">
        <v>127</v>
      </c>
      <c r="L52" s="84" t="s">
        <v>127</v>
      </c>
      <c r="M52" s="84" t="s">
        <v>127</v>
      </c>
      <c r="N52" s="84" t="s">
        <v>127</v>
      </c>
      <c r="O52" s="84" t="s">
        <v>127</v>
      </c>
      <c r="P52" s="84" t="s">
        <v>127</v>
      </c>
      <c r="Q52" s="84" t="s">
        <v>127</v>
      </c>
      <c r="R52" s="84" t="s">
        <v>127</v>
      </c>
      <c r="S52" s="84" t="s">
        <v>127</v>
      </c>
      <c r="T52" s="84" t="s">
        <v>127</v>
      </c>
      <c r="U52" s="84" t="s">
        <v>127</v>
      </c>
      <c r="V52" s="84" t="s">
        <v>127</v>
      </c>
      <c r="W52" s="84" t="s">
        <v>127</v>
      </c>
      <c r="X52" s="84" t="s">
        <v>127</v>
      </c>
      <c r="Y52" s="84" t="s">
        <v>127</v>
      </c>
      <c r="Z52" s="84" t="s">
        <v>127</v>
      </c>
      <c r="AA52" s="84" t="s">
        <v>127</v>
      </c>
      <c r="AB52" s="84" t="s">
        <v>127</v>
      </c>
      <c r="AC52" s="84" t="s">
        <v>127</v>
      </c>
      <c r="AD52" s="84" t="s">
        <v>127</v>
      </c>
      <c r="AE52" s="84" t="s">
        <v>127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84">
        <v>0</v>
      </c>
      <c r="AL52" s="84">
        <v>0</v>
      </c>
      <c r="AM52" s="84" t="s">
        <v>127</v>
      </c>
      <c r="AN52" s="84" t="s">
        <v>127</v>
      </c>
      <c r="AO52" s="84" t="s">
        <v>127</v>
      </c>
      <c r="AP52" s="84" t="s">
        <v>127</v>
      </c>
      <c r="AQ52" s="84" t="s">
        <v>127</v>
      </c>
      <c r="AR52" s="84" t="s">
        <v>127</v>
      </c>
      <c r="AS52" s="84" t="s">
        <v>127</v>
      </c>
      <c r="AT52" s="84">
        <v>0</v>
      </c>
      <c r="AU52" s="84">
        <v>0</v>
      </c>
      <c r="AV52" s="84">
        <v>0</v>
      </c>
      <c r="AW52" s="84">
        <v>0</v>
      </c>
      <c r="AX52" s="84">
        <v>0</v>
      </c>
      <c r="AY52" s="84">
        <v>0</v>
      </c>
      <c r="AZ52" s="84">
        <v>0</v>
      </c>
      <c r="BA52" s="84" t="s">
        <v>127</v>
      </c>
      <c r="BB52" s="84" t="s">
        <v>127</v>
      </c>
      <c r="BC52" s="84" t="s">
        <v>127</v>
      </c>
      <c r="BD52" s="84" t="s">
        <v>127</v>
      </c>
      <c r="BE52" s="84" t="s">
        <v>127</v>
      </c>
      <c r="BF52" s="84" t="s">
        <v>127</v>
      </c>
      <c r="BG52" s="84" t="s">
        <v>127</v>
      </c>
      <c r="BH52" s="84">
        <v>0</v>
      </c>
      <c r="BI52" s="84">
        <v>0</v>
      </c>
      <c r="BJ52" s="84">
        <v>1.54</v>
      </c>
      <c r="BK52" s="84">
        <v>0</v>
      </c>
      <c r="BL52" s="84">
        <v>0</v>
      </c>
      <c r="BM52" s="84">
        <v>0</v>
      </c>
      <c r="BN52" s="84">
        <v>0</v>
      </c>
      <c r="BO52" s="84" t="s">
        <v>127</v>
      </c>
      <c r="BP52" s="84" t="s">
        <v>127</v>
      </c>
      <c r="BQ52" s="84" t="s">
        <v>127</v>
      </c>
      <c r="BR52" s="84" t="s">
        <v>127</v>
      </c>
      <c r="BS52" s="84" t="s">
        <v>127</v>
      </c>
      <c r="BT52" s="84" t="s">
        <v>127</v>
      </c>
      <c r="BU52" s="84" t="s">
        <v>127</v>
      </c>
      <c r="BV52" s="84">
        <v>0</v>
      </c>
      <c r="BW52" s="84">
        <v>0</v>
      </c>
      <c r="BX52" s="84">
        <v>1.54</v>
      </c>
      <c r="BY52" s="84">
        <v>0</v>
      </c>
      <c r="BZ52" s="84">
        <v>0</v>
      </c>
      <c r="CA52" s="84">
        <v>0</v>
      </c>
      <c r="CB52" s="84">
        <v>0</v>
      </c>
      <c r="CC52" s="84">
        <v>0</v>
      </c>
      <c r="CD52" s="84">
        <v>0</v>
      </c>
      <c r="CE52" s="84">
        <f t="shared" si="0"/>
        <v>1.54</v>
      </c>
      <c r="CF52" s="84">
        <v>0</v>
      </c>
      <c r="CG52" s="84">
        <v>0</v>
      </c>
      <c r="CH52" s="84">
        <v>0</v>
      </c>
      <c r="CI52" s="84">
        <v>0</v>
      </c>
      <c r="CJ52" s="84" t="s">
        <v>127</v>
      </c>
    </row>
    <row r="53" spans="1:88" s="128" customFormat="1" x14ac:dyDescent="0.25">
      <c r="A53" s="52" t="s">
        <v>170</v>
      </c>
      <c r="B53" s="66" t="s">
        <v>16</v>
      </c>
      <c r="C53" s="66" t="s">
        <v>45</v>
      </c>
      <c r="D53" s="84">
        <v>0</v>
      </c>
      <c r="E53" s="84">
        <v>0</v>
      </c>
      <c r="F53" s="84">
        <v>0.73499999999999999</v>
      </c>
      <c r="G53" s="84">
        <v>0</v>
      </c>
      <c r="H53" s="84">
        <v>0</v>
      </c>
      <c r="I53" s="84">
        <v>0</v>
      </c>
      <c r="J53" s="84">
        <v>0</v>
      </c>
      <c r="K53" s="84" t="s">
        <v>127</v>
      </c>
      <c r="L53" s="84" t="s">
        <v>127</v>
      </c>
      <c r="M53" s="84" t="s">
        <v>127</v>
      </c>
      <c r="N53" s="84" t="s">
        <v>127</v>
      </c>
      <c r="O53" s="84" t="s">
        <v>127</v>
      </c>
      <c r="P53" s="84" t="s">
        <v>127</v>
      </c>
      <c r="Q53" s="84" t="s">
        <v>127</v>
      </c>
      <c r="R53" s="84" t="s">
        <v>127</v>
      </c>
      <c r="S53" s="84" t="s">
        <v>127</v>
      </c>
      <c r="T53" s="84" t="s">
        <v>127</v>
      </c>
      <c r="U53" s="84" t="s">
        <v>127</v>
      </c>
      <c r="V53" s="84" t="s">
        <v>127</v>
      </c>
      <c r="W53" s="84" t="s">
        <v>127</v>
      </c>
      <c r="X53" s="84" t="s">
        <v>127</v>
      </c>
      <c r="Y53" s="84" t="s">
        <v>127</v>
      </c>
      <c r="Z53" s="84" t="s">
        <v>127</v>
      </c>
      <c r="AA53" s="84" t="s">
        <v>127</v>
      </c>
      <c r="AB53" s="84" t="s">
        <v>127</v>
      </c>
      <c r="AC53" s="84" t="s">
        <v>127</v>
      </c>
      <c r="AD53" s="84" t="s">
        <v>127</v>
      </c>
      <c r="AE53" s="84" t="s">
        <v>127</v>
      </c>
      <c r="AF53" s="84">
        <v>0</v>
      </c>
      <c r="AG53" s="84">
        <v>0</v>
      </c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84" t="s">
        <v>127</v>
      </c>
      <c r="AN53" s="84" t="s">
        <v>127</v>
      </c>
      <c r="AO53" s="84" t="s">
        <v>127</v>
      </c>
      <c r="AP53" s="84" t="s">
        <v>127</v>
      </c>
      <c r="AQ53" s="84" t="s">
        <v>127</v>
      </c>
      <c r="AR53" s="84" t="s">
        <v>127</v>
      </c>
      <c r="AS53" s="84" t="s">
        <v>127</v>
      </c>
      <c r="AT53" s="84">
        <v>0</v>
      </c>
      <c r="AU53" s="84">
        <v>0</v>
      </c>
      <c r="AV53" s="84">
        <v>0</v>
      </c>
      <c r="AW53" s="84">
        <v>0</v>
      </c>
      <c r="AX53" s="84">
        <v>0</v>
      </c>
      <c r="AY53" s="84">
        <v>0</v>
      </c>
      <c r="AZ53" s="84">
        <v>0</v>
      </c>
      <c r="BA53" s="84" t="s">
        <v>127</v>
      </c>
      <c r="BB53" s="84" t="s">
        <v>127</v>
      </c>
      <c r="BC53" s="84" t="s">
        <v>127</v>
      </c>
      <c r="BD53" s="84" t="s">
        <v>127</v>
      </c>
      <c r="BE53" s="84" t="s">
        <v>127</v>
      </c>
      <c r="BF53" s="84" t="s">
        <v>127</v>
      </c>
      <c r="BG53" s="84" t="s">
        <v>127</v>
      </c>
      <c r="BH53" s="84">
        <v>0</v>
      </c>
      <c r="BI53" s="84">
        <v>0</v>
      </c>
      <c r="BJ53" s="84">
        <v>0.73499999999999999</v>
      </c>
      <c r="BK53" s="84">
        <v>0</v>
      </c>
      <c r="BL53" s="84">
        <v>0</v>
      </c>
      <c r="BM53" s="84">
        <v>0</v>
      </c>
      <c r="BN53" s="84">
        <v>0</v>
      </c>
      <c r="BO53" s="84" t="s">
        <v>127</v>
      </c>
      <c r="BP53" s="84" t="s">
        <v>127</v>
      </c>
      <c r="BQ53" s="84" t="s">
        <v>127</v>
      </c>
      <c r="BR53" s="84" t="s">
        <v>127</v>
      </c>
      <c r="BS53" s="84" t="s">
        <v>127</v>
      </c>
      <c r="BT53" s="84" t="s">
        <v>127</v>
      </c>
      <c r="BU53" s="84" t="s">
        <v>127</v>
      </c>
      <c r="BV53" s="84">
        <v>0</v>
      </c>
      <c r="BW53" s="84">
        <v>0</v>
      </c>
      <c r="BX53" s="84">
        <v>0.73499999999999999</v>
      </c>
      <c r="BY53" s="84">
        <v>0</v>
      </c>
      <c r="BZ53" s="84">
        <v>0</v>
      </c>
      <c r="CA53" s="84">
        <v>0</v>
      </c>
      <c r="CB53" s="84">
        <v>0</v>
      </c>
      <c r="CC53" s="84">
        <v>0</v>
      </c>
      <c r="CD53" s="84">
        <v>0</v>
      </c>
      <c r="CE53" s="84">
        <f t="shared" si="0"/>
        <v>0.73499999999999999</v>
      </c>
      <c r="CF53" s="84">
        <v>0</v>
      </c>
      <c r="CG53" s="84">
        <v>0</v>
      </c>
      <c r="CH53" s="84">
        <v>0</v>
      </c>
      <c r="CI53" s="84">
        <v>0</v>
      </c>
      <c r="CJ53" s="84" t="s">
        <v>127</v>
      </c>
    </row>
    <row r="54" spans="1:88" s="128" customFormat="1" x14ac:dyDescent="0.25">
      <c r="A54" s="52" t="s">
        <v>170</v>
      </c>
      <c r="B54" s="66" t="s">
        <v>17</v>
      </c>
      <c r="C54" s="66" t="s">
        <v>46</v>
      </c>
      <c r="D54" s="84">
        <v>0</v>
      </c>
      <c r="E54" s="84">
        <v>0</v>
      </c>
      <c r="F54" s="84">
        <v>0.59499999999999997</v>
      </c>
      <c r="G54" s="84">
        <v>0</v>
      </c>
      <c r="H54" s="84">
        <v>0</v>
      </c>
      <c r="I54" s="84">
        <v>0</v>
      </c>
      <c r="J54" s="84">
        <v>0</v>
      </c>
      <c r="K54" s="84" t="s">
        <v>127</v>
      </c>
      <c r="L54" s="84" t="s">
        <v>127</v>
      </c>
      <c r="M54" s="84" t="s">
        <v>127</v>
      </c>
      <c r="N54" s="84" t="s">
        <v>127</v>
      </c>
      <c r="O54" s="84" t="s">
        <v>127</v>
      </c>
      <c r="P54" s="84" t="s">
        <v>127</v>
      </c>
      <c r="Q54" s="84" t="s">
        <v>127</v>
      </c>
      <c r="R54" s="84" t="s">
        <v>127</v>
      </c>
      <c r="S54" s="84" t="s">
        <v>127</v>
      </c>
      <c r="T54" s="84" t="s">
        <v>127</v>
      </c>
      <c r="U54" s="84" t="s">
        <v>127</v>
      </c>
      <c r="V54" s="84" t="s">
        <v>127</v>
      </c>
      <c r="W54" s="84" t="s">
        <v>127</v>
      </c>
      <c r="X54" s="84" t="s">
        <v>127</v>
      </c>
      <c r="Y54" s="84" t="s">
        <v>127</v>
      </c>
      <c r="Z54" s="84" t="s">
        <v>127</v>
      </c>
      <c r="AA54" s="84" t="s">
        <v>127</v>
      </c>
      <c r="AB54" s="84" t="s">
        <v>127</v>
      </c>
      <c r="AC54" s="84" t="s">
        <v>127</v>
      </c>
      <c r="AD54" s="84" t="s">
        <v>127</v>
      </c>
      <c r="AE54" s="84" t="s">
        <v>127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4">
        <v>0</v>
      </c>
      <c r="AL54" s="84">
        <v>0</v>
      </c>
      <c r="AM54" s="84" t="s">
        <v>127</v>
      </c>
      <c r="AN54" s="84" t="s">
        <v>127</v>
      </c>
      <c r="AO54" s="84" t="s">
        <v>127</v>
      </c>
      <c r="AP54" s="84" t="s">
        <v>127</v>
      </c>
      <c r="AQ54" s="84" t="s">
        <v>127</v>
      </c>
      <c r="AR54" s="84" t="s">
        <v>127</v>
      </c>
      <c r="AS54" s="84" t="s">
        <v>127</v>
      </c>
      <c r="AT54" s="84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0</v>
      </c>
      <c r="BA54" s="84" t="s">
        <v>127</v>
      </c>
      <c r="BB54" s="84" t="s">
        <v>127</v>
      </c>
      <c r="BC54" s="84" t="s">
        <v>127</v>
      </c>
      <c r="BD54" s="84" t="s">
        <v>127</v>
      </c>
      <c r="BE54" s="84" t="s">
        <v>127</v>
      </c>
      <c r="BF54" s="84" t="s">
        <v>127</v>
      </c>
      <c r="BG54" s="84" t="s">
        <v>127</v>
      </c>
      <c r="BH54" s="84">
        <v>0</v>
      </c>
      <c r="BI54" s="84">
        <v>0</v>
      </c>
      <c r="BJ54" s="84">
        <v>0.59499999999999997</v>
      </c>
      <c r="BK54" s="84">
        <v>0</v>
      </c>
      <c r="BL54" s="84">
        <v>0</v>
      </c>
      <c r="BM54" s="84">
        <v>0</v>
      </c>
      <c r="BN54" s="84">
        <v>0</v>
      </c>
      <c r="BO54" s="84" t="s">
        <v>127</v>
      </c>
      <c r="BP54" s="84" t="s">
        <v>127</v>
      </c>
      <c r="BQ54" s="84" t="s">
        <v>127</v>
      </c>
      <c r="BR54" s="84" t="s">
        <v>127</v>
      </c>
      <c r="BS54" s="84" t="s">
        <v>127</v>
      </c>
      <c r="BT54" s="84" t="s">
        <v>127</v>
      </c>
      <c r="BU54" s="84" t="s">
        <v>127</v>
      </c>
      <c r="BV54" s="84">
        <v>0</v>
      </c>
      <c r="BW54" s="84">
        <v>0</v>
      </c>
      <c r="BX54" s="84">
        <v>0.59499999999999997</v>
      </c>
      <c r="BY54" s="84">
        <v>0</v>
      </c>
      <c r="BZ54" s="84">
        <v>0</v>
      </c>
      <c r="CA54" s="84">
        <v>0</v>
      </c>
      <c r="CB54" s="84">
        <v>0</v>
      </c>
      <c r="CC54" s="84">
        <v>0</v>
      </c>
      <c r="CD54" s="84">
        <v>0</v>
      </c>
      <c r="CE54" s="84">
        <f t="shared" si="0"/>
        <v>0.59499999999999997</v>
      </c>
      <c r="CF54" s="84">
        <v>0</v>
      </c>
      <c r="CG54" s="84">
        <v>0</v>
      </c>
      <c r="CH54" s="84">
        <v>0</v>
      </c>
      <c r="CI54" s="84">
        <v>0</v>
      </c>
      <c r="CJ54" s="84" t="s">
        <v>127</v>
      </c>
    </row>
    <row r="55" spans="1:88" s="128" customFormat="1" x14ac:dyDescent="0.25">
      <c r="A55" s="52" t="s">
        <v>170</v>
      </c>
      <c r="B55" s="66" t="s">
        <v>18</v>
      </c>
      <c r="C55" s="66" t="s">
        <v>47</v>
      </c>
      <c r="D55" s="84">
        <v>0</v>
      </c>
      <c r="E55" s="84">
        <v>0</v>
      </c>
      <c r="F55" s="84">
        <v>0.75</v>
      </c>
      <c r="G55" s="84">
        <v>0</v>
      </c>
      <c r="H55" s="84">
        <v>0</v>
      </c>
      <c r="I55" s="84">
        <v>0</v>
      </c>
      <c r="J55" s="84">
        <v>0</v>
      </c>
      <c r="K55" s="84" t="s">
        <v>127</v>
      </c>
      <c r="L55" s="84" t="s">
        <v>127</v>
      </c>
      <c r="M55" s="84" t="s">
        <v>127</v>
      </c>
      <c r="N55" s="84" t="s">
        <v>127</v>
      </c>
      <c r="O55" s="84" t="s">
        <v>127</v>
      </c>
      <c r="P55" s="84" t="s">
        <v>127</v>
      </c>
      <c r="Q55" s="84" t="s">
        <v>127</v>
      </c>
      <c r="R55" s="84" t="s">
        <v>127</v>
      </c>
      <c r="S55" s="84" t="s">
        <v>127</v>
      </c>
      <c r="T55" s="84" t="s">
        <v>127</v>
      </c>
      <c r="U55" s="84" t="s">
        <v>127</v>
      </c>
      <c r="V55" s="84" t="s">
        <v>127</v>
      </c>
      <c r="W55" s="84" t="s">
        <v>127</v>
      </c>
      <c r="X55" s="84" t="s">
        <v>127</v>
      </c>
      <c r="Y55" s="84" t="s">
        <v>127</v>
      </c>
      <c r="Z55" s="84" t="s">
        <v>127</v>
      </c>
      <c r="AA55" s="84" t="s">
        <v>127</v>
      </c>
      <c r="AB55" s="84" t="s">
        <v>127</v>
      </c>
      <c r="AC55" s="84" t="s">
        <v>127</v>
      </c>
      <c r="AD55" s="84" t="s">
        <v>127</v>
      </c>
      <c r="AE55" s="84" t="s">
        <v>127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4">
        <v>0</v>
      </c>
      <c r="AL55" s="84">
        <v>0</v>
      </c>
      <c r="AM55" s="84" t="s">
        <v>127</v>
      </c>
      <c r="AN55" s="84" t="s">
        <v>127</v>
      </c>
      <c r="AO55" s="84" t="s">
        <v>127</v>
      </c>
      <c r="AP55" s="84" t="s">
        <v>127</v>
      </c>
      <c r="AQ55" s="84" t="s">
        <v>127</v>
      </c>
      <c r="AR55" s="84" t="s">
        <v>127</v>
      </c>
      <c r="AS55" s="84" t="s">
        <v>127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0</v>
      </c>
      <c r="BA55" s="84" t="s">
        <v>127</v>
      </c>
      <c r="BB55" s="84" t="s">
        <v>127</v>
      </c>
      <c r="BC55" s="84" t="s">
        <v>127</v>
      </c>
      <c r="BD55" s="84" t="s">
        <v>127</v>
      </c>
      <c r="BE55" s="84" t="s">
        <v>127</v>
      </c>
      <c r="BF55" s="84" t="s">
        <v>127</v>
      </c>
      <c r="BG55" s="84" t="s">
        <v>127</v>
      </c>
      <c r="BH55" s="84">
        <v>0</v>
      </c>
      <c r="BI55" s="84">
        <v>0</v>
      </c>
      <c r="BJ55" s="84">
        <v>0.75</v>
      </c>
      <c r="BK55" s="84">
        <v>0</v>
      </c>
      <c r="BL55" s="84">
        <v>0</v>
      </c>
      <c r="BM55" s="84">
        <v>0</v>
      </c>
      <c r="BN55" s="84">
        <v>0</v>
      </c>
      <c r="BO55" s="84" t="s">
        <v>127</v>
      </c>
      <c r="BP55" s="84" t="s">
        <v>127</v>
      </c>
      <c r="BQ55" s="84" t="s">
        <v>127</v>
      </c>
      <c r="BR55" s="84" t="s">
        <v>127</v>
      </c>
      <c r="BS55" s="84" t="s">
        <v>127</v>
      </c>
      <c r="BT55" s="84" t="s">
        <v>127</v>
      </c>
      <c r="BU55" s="84" t="s">
        <v>127</v>
      </c>
      <c r="BV55" s="84">
        <v>0</v>
      </c>
      <c r="BW55" s="84">
        <v>0</v>
      </c>
      <c r="BX55" s="84">
        <v>0.75</v>
      </c>
      <c r="BY55" s="84">
        <v>0</v>
      </c>
      <c r="BZ55" s="84">
        <v>0</v>
      </c>
      <c r="CA55" s="84">
        <v>0</v>
      </c>
      <c r="CB55" s="84">
        <v>0</v>
      </c>
      <c r="CC55" s="84">
        <v>0</v>
      </c>
      <c r="CD55" s="84">
        <v>0</v>
      </c>
      <c r="CE55" s="84">
        <f>BX55</f>
        <v>0.75</v>
      </c>
      <c r="CF55" s="84">
        <v>0</v>
      </c>
      <c r="CG55" s="84">
        <v>0</v>
      </c>
      <c r="CH55" s="84">
        <v>0</v>
      </c>
      <c r="CI55" s="84">
        <v>0</v>
      </c>
      <c r="CJ55" s="84" t="s">
        <v>127</v>
      </c>
    </row>
    <row r="56" spans="1:88" s="128" customFormat="1" x14ac:dyDescent="0.25">
      <c r="A56" s="52" t="s">
        <v>170</v>
      </c>
      <c r="B56" s="66" t="s">
        <v>1548</v>
      </c>
      <c r="C56" s="66" t="s">
        <v>1579</v>
      </c>
      <c r="D56" s="84">
        <v>0</v>
      </c>
      <c r="E56" s="84">
        <v>0</v>
      </c>
      <c r="F56" s="84">
        <v>0.7</v>
      </c>
      <c r="G56" s="84">
        <v>0</v>
      </c>
      <c r="H56" s="84">
        <v>0</v>
      </c>
      <c r="I56" s="84">
        <v>0</v>
      </c>
      <c r="J56" s="84">
        <v>0</v>
      </c>
      <c r="K56" s="84" t="s">
        <v>127</v>
      </c>
      <c r="L56" s="84" t="s">
        <v>127</v>
      </c>
      <c r="M56" s="84" t="s">
        <v>127</v>
      </c>
      <c r="N56" s="84" t="s">
        <v>127</v>
      </c>
      <c r="O56" s="84" t="s">
        <v>127</v>
      </c>
      <c r="P56" s="84" t="s">
        <v>127</v>
      </c>
      <c r="Q56" s="84" t="s">
        <v>127</v>
      </c>
      <c r="R56" s="84" t="s">
        <v>127</v>
      </c>
      <c r="S56" s="84" t="s">
        <v>127</v>
      </c>
      <c r="T56" s="84" t="s">
        <v>127</v>
      </c>
      <c r="U56" s="84" t="s">
        <v>127</v>
      </c>
      <c r="V56" s="84" t="s">
        <v>127</v>
      </c>
      <c r="W56" s="84" t="s">
        <v>127</v>
      </c>
      <c r="X56" s="84" t="s">
        <v>127</v>
      </c>
      <c r="Y56" s="84" t="s">
        <v>127</v>
      </c>
      <c r="Z56" s="84" t="s">
        <v>127</v>
      </c>
      <c r="AA56" s="84" t="s">
        <v>127</v>
      </c>
      <c r="AB56" s="84" t="s">
        <v>127</v>
      </c>
      <c r="AC56" s="84" t="s">
        <v>127</v>
      </c>
      <c r="AD56" s="84" t="s">
        <v>127</v>
      </c>
      <c r="AE56" s="84" t="s">
        <v>127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4">
        <v>0</v>
      </c>
      <c r="AL56" s="84">
        <v>0</v>
      </c>
      <c r="AM56" s="84" t="s">
        <v>127</v>
      </c>
      <c r="AN56" s="84" t="s">
        <v>127</v>
      </c>
      <c r="AO56" s="84" t="s">
        <v>127</v>
      </c>
      <c r="AP56" s="84" t="s">
        <v>127</v>
      </c>
      <c r="AQ56" s="84" t="s">
        <v>127</v>
      </c>
      <c r="AR56" s="84" t="s">
        <v>127</v>
      </c>
      <c r="AS56" s="84" t="s">
        <v>127</v>
      </c>
      <c r="AT56" s="84">
        <v>0</v>
      </c>
      <c r="AU56" s="84">
        <v>0</v>
      </c>
      <c r="AV56" s="84">
        <v>0</v>
      </c>
      <c r="AW56" s="84">
        <v>0</v>
      </c>
      <c r="AX56" s="84">
        <v>0</v>
      </c>
      <c r="AY56" s="84">
        <v>0</v>
      </c>
      <c r="AZ56" s="84">
        <v>0</v>
      </c>
      <c r="BA56" s="84" t="s">
        <v>127</v>
      </c>
      <c r="BB56" s="84" t="s">
        <v>127</v>
      </c>
      <c r="BC56" s="84" t="s">
        <v>127</v>
      </c>
      <c r="BD56" s="84" t="s">
        <v>127</v>
      </c>
      <c r="BE56" s="84" t="s">
        <v>127</v>
      </c>
      <c r="BF56" s="84" t="s">
        <v>127</v>
      </c>
      <c r="BG56" s="84" t="s">
        <v>127</v>
      </c>
      <c r="BH56" s="84">
        <v>0</v>
      </c>
      <c r="BI56" s="84">
        <v>0</v>
      </c>
      <c r="BJ56" s="84">
        <v>0.7</v>
      </c>
      <c r="BK56" s="84">
        <v>0</v>
      </c>
      <c r="BL56" s="84">
        <v>0</v>
      </c>
      <c r="BM56" s="84">
        <v>0</v>
      </c>
      <c r="BN56" s="84">
        <v>0</v>
      </c>
      <c r="BO56" s="84" t="s">
        <v>127</v>
      </c>
      <c r="BP56" s="84" t="s">
        <v>127</v>
      </c>
      <c r="BQ56" s="84" t="s">
        <v>127</v>
      </c>
      <c r="BR56" s="84" t="s">
        <v>127</v>
      </c>
      <c r="BS56" s="84" t="s">
        <v>127</v>
      </c>
      <c r="BT56" s="84" t="s">
        <v>127</v>
      </c>
      <c r="BU56" s="84" t="s">
        <v>127</v>
      </c>
      <c r="BV56" s="84">
        <v>0</v>
      </c>
      <c r="BW56" s="84">
        <v>0</v>
      </c>
      <c r="BX56" s="641">
        <v>0.7</v>
      </c>
      <c r="BY56" s="84">
        <v>0</v>
      </c>
      <c r="BZ56" s="84">
        <v>0</v>
      </c>
      <c r="CA56" s="97">
        <v>0</v>
      </c>
      <c r="CB56" s="84">
        <v>0</v>
      </c>
      <c r="CC56" s="84">
        <v>0</v>
      </c>
      <c r="CD56" s="84">
        <v>0</v>
      </c>
      <c r="CE56" s="83">
        <f t="shared" si="0"/>
        <v>0.7</v>
      </c>
      <c r="CF56" s="84">
        <v>0</v>
      </c>
      <c r="CG56" s="84">
        <v>0</v>
      </c>
      <c r="CH56" s="97">
        <f>CA56</f>
        <v>0</v>
      </c>
      <c r="CI56" s="84">
        <v>0</v>
      </c>
      <c r="CJ56" s="84" t="s">
        <v>127</v>
      </c>
    </row>
    <row r="57" spans="1:88" s="128" customFormat="1" x14ac:dyDescent="0.25">
      <c r="A57" s="52" t="s">
        <v>170</v>
      </c>
      <c r="B57" s="66" t="s">
        <v>1558</v>
      </c>
      <c r="C57" s="66" t="s">
        <v>1580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 t="s">
        <v>127</v>
      </c>
      <c r="L57" s="84" t="s">
        <v>127</v>
      </c>
      <c r="M57" s="84" t="s">
        <v>127</v>
      </c>
      <c r="N57" s="84" t="s">
        <v>127</v>
      </c>
      <c r="O57" s="84" t="s">
        <v>127</v>
      </c>
      <c r="P57" s="84" t="s">
        <v>127</v>
      </c>
      <c r="Q57" s="84" t="s">
        <v>127</v>
      </c>
      <c r="R57" s="84" t="s">
        <v>127</v>
      </c>
      <c r="S57" s="84" t="s">
        <v>127</v>
      </c>
      <c r="T57" s="84" t="s">
        <v>127</v>
      </c>
      <c r="U57" s="84" t="s">
        <v>127</v>
      </c>
      <c r="V57" s="84" t="s">
        <v>127</v>
      </c>
      <c r="W57" s="84" t="s">
        <v>127</v>
      </c>
      <c r="X57" s="84" t="s">
        <v>127</v>
      </c>
      <c r="Y57" s="84" t="s">
        <v>127</v>
      </c>
      <c r="Z57" s="84" t="s">
        <v>127</v>
      </c>
      <c r="AA57" s="84" t="s">
        <v>127</v>
      </c>
      <c r="AB57" s="84" t="s">
        <v>127</v>
      </c>
      <c r="AC57" s="84" t="s">
        <v>127</v>
      </c>
      <c r="AD57" s="84" t="s">
        <v>127</v>
      </c>
      <c r="AE57" s="84" t="s">
        <v>127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4">
        <v>0</v>
      </c>
      <c r="AL57" s="84">
        <v>0</v>
      </c>
      <c r="AM57" s="84" t="s">
        <v>127</v>
      </c>
      <c r="AN57" s="84" t="s">
        <v>127</v>
      </c>
      <c r="AO57" s="84" t="s">
        <v>127</v>
      </c>
      <c r="AP57" s="84" t="s">
        <v>127</v>
      </c>
      <c r="AQ57" s="84" t="s">
        <v>127</v>
      </c>
      <c r="AR57" s="84" t="s">
        <v>127</v>
      </c>
      <c r="AS57" s="84" t="s">
        <v>127</v>
      </c>
      <c r="AT57" s="84">
        <v>0</v>
      </c>
      <c r="AU57" s="84">
        <v>0</v>
      </c>
      <c r="AV57" s="84">
        <v>0</v>
      </c>
      <c r="AW57" s="84">
        <v>0</v>
      </c>
      <c r="AX57" s="84">
        <v>0</v>
      </c>
      <c r="AY57" s="84">
        <v>0</v>
      </c>
      <c r="AZ57" s="84">
        <v>0</v>
      </c>
      <c r="BA57" s="84" t="s">
        <v>127</v>
      </c>
      <c r="BB57" s="84" t="s">
        <v>127</v>
      </c>
      <c r="BC57" s="84" t="s">
        <v>127</v>
      </c>
      <c r="BD57" s="84" t="s">
        <v>127</v>
      </c>
      <c r="BE57" s="84" t="s">
        <v>127</v>
      </c>
      <c r="BF57" s="84" t="s">
        <v>127</v>
      </c>
      <c r="BG57" s="84" t="s">
        <v>127</v>
      </c>
      <c r="BH57" s="84">
        <v>0</v>
      </c>
      <c r="BI57" s="84">
        <v>0</v>
      </c>
      <c r="BJ57" s="84">
        <v>0</v>
      </c>
      <c r="BK57" s="84">
        <v>0</v>
      </c>
      <c r="BL57" s="84">
        <v>0</v>
      </c>
      <c r="BM57" s="84">
        <v>0</v>
      </c>
      <c r="BN57" s="84">
        <v>0</v>
      </c>
      <c r="BO57" s="84" t="s">
        <v>127</v>
      </c>
      <c r="BP57" s="84" t="s">
        <v>127</v>
      </c>
      <c r="BQ57" s="84">
        <v>0.55000000000000004</v>
      </c>
      <c r="BR57" s="84" t="s">
        <v>127</v>
      </c>
      <c r="BS57" s="84" t="s">
        <v>127</v>
      </c>
      <c r="BT57" s="84" t="s">
        <v>127</v>
      </c>
      <c r="BU57" s="84" t="s">
        <v>127</v>
      </c>
      <c r="BV57" s="84">
        <v>0</v>
      </c>
      <c r="BW57" s="84">
        <v>0</v>
      </c>
      <c r="BX57" s="84">
        <v>0</v>
      </c>
      <c r="BY57" s="84">
        <v>0</v>
      </c>
      <c r="BZ57" s="84">
        <v>0</v>
      </c>
      <c r="CA57" s="84">
        <v>0</v>
      </c>
      <c r="CB57" s="84">
        <v>0</v>
      </c>
      <c r="CC57" s="84">
        <v>0</v>
      </c>
      <c r="CD57" s="84">
        <v>0</v>
      </c>
      <c r="CE57" s="84">
        <v>0.55000000000000004</v>
      </c>
      <c r="CF57" s="84">
        <v>0</v>
      </c>
      <c r="CG57" s="84">
        <v>0</v>
      </c>
      <c r="CH57" s="84">
        <v>0</v>
      </c>
      <c r="CI57" s="84">
        <v>0</v>
      </c>
      <c r="CJ57" s="84" t="s">
        <v>127</v>
      </c>
    </row>
    <row r="58" spans="1:88" s="86" customFormat="1" x14ac:dyDescent="0.25">
      <c r="A58" s="46" t="s">
        <v>172</v>
      </c>
      <c r="B58" s="47" t="s">
        <v>173</v>
      </c>
      <c r="C58" s="85" t="s">
        <v>127</v>
      </c>
      <c r="D58" s="85" t="s">
        <v>127</v>
      </c>
      <c r="E58" s="85" t="s">
        <v>127</v>
      </c>
      <c r="F58" s="85" t="s">
        <v>127</v>
      </c>
      <c r="G58" s="85" t="s">
        <v>127</v>
      </c>
      <c r="H58" s="85" t="s">
        <v>127</v>
      </c>
      <c r="I58" s="85" t="s">
        <v>127</v>
      </c>
      <c r="J58" s="85" t="s">
        <v>127</v>
      </c>
      <c r="K58" s="84" t="s">
        <v>127</v>
      </c>
      <c r="L58" s="84" t="s">
        <v>127</v>
      </c>
      <c r="M58" s="84" t="s">
        <v>127</v>
      </c>
      <c r="N58" s="84" t="s">
        <v>127</v>
      </c>
      <c r="O58" s="84" t="s">
        <v>127</v>
      </c>
      <c r="P58" s="84" t="s">
        <v>127</v>
      </c>
      <c r="Q58" s="84" t="s">
        <v>127</v>
      </c>
      <c r="R58" s="85" t="s">
        <v>127</v>
      </c>
      <c r="S58" s="85" t="s">
        <v>127</v>
      </c>
      <c r="T58" s="85" t="s">
        <v>127</v>
      </c>
      <c r="U58" s="85" t="s">
        <v>127</v>
      </c>
      <c r="V58" s="85" t="s">
        <v>127</v>
      </c>
      <c r="W58" s="85" t="s">
        <v>127</v>
      </c>
      <c r="X58" s="85" t="s">
        <v>127</v>
      </c>
      <c r="Y58" s="85" t="s">
        <v>127</v>
      </c>
      <c r="Z58" s="85" t="s">
        <v>127</v>
      </c>
      <c r="AA58" s="85" t="s">
        <v>127</v>
      </c>
      <c r="AB58" s="85" t="s">
        <v>127</v>
      </c>
      <c r="AC58" s="85" t="s">
        <v>127</v>
      </c>
      <c r="AD58" s="85" t="s">
        <v>127</v>
      </c>
      <c r="AE58" s="85" t="s">
        <v>127</v>
      </c>
      <c r="AF58" s="85" t="s">
        <v>127</v>
      </c>
      <c r="AG58" s="85" t="s">
        <v>127</v>
      </c>
      <c r="AH58" s="85" t="s">
        <v>127</v>
      </c>
      <c r="AI58" s="85" t="s">
        <v>127</v>
      </c>
      <c r="AJ58" s="85" t="s">
        <v>127</v>
      </c>
      <c r="AK58" s="85" t="s">
        <v>127</v>
      </c>
      <c r="AL58" s="85" t="s">
        <v>127</v>
      </c>
      <c r="AM58" s="85" t="s">
        <v>127</v>
      </c>
      <c r="AN58" s="85" t="s">
        <v>127</v>
      </c>
      <c r="AO58" s="85" t="s">
        <v>127</v>
      </c>
      <c r="AP58" s="85" t="s">
        <v>127</v>
      </c>
      <c r="AQ58" s="85" t="s">
        <v>127</v>
      </c>
      <c r="AR58" s="85" t="s">
        <v>127</v>
      </c>
      <c r="AS58" s="85" t="s">
        <v>127</v>
      </c>
      <c r="AT58" s="85" t="s">
        <v>127</v>
      </c>
      <c r="AU58" s="85" t="s">
        <v>127</v>
      </c>
      <c r="AV58" s="85" t="s">
        <v>127</v>
      </c>
      <c r="AW58" s="85" t="s">
        <v>127</v>
      </c>
      <c r="AX58" s="85" t="s">
        <v>127</v>
      </c>
      <c r="AY58" s="85" t="s">
        <v>127</v>
      </c>
      <c r="AZ58" s="85" t="s">
        <v>127</v>
      </c>
      <c r="BA58" s="85" t="s">
        <v>127</v>
      </c>
      <c r="BB58" s="85" t="s">
        <v>127</v>
      </c>
      <c r="BC58" s="85" t="s">
        <v>127</v>
      </c>
      <c r="BD58" s="85" t="s">
        <v>127</v>
      </c>
      <c r="BE58" s="85" t="s">
        <v>127</v>
      </c>
      <c r="BF58" s="85" t="s">
        <v>127</v>
      </c>
      <c r="BG58" s="85" t="s">
        <v>127</v>
      </c>
      <c r="BH58" s="85" t="s">
        <v>127</v>
      </c>
      <c r="BI58" s="85" t="s">
        <v>127</v>
      </c>
      <c r="BJ58" s="85" t="s">
        <v>127</v>
      </c>
      <c r="BK58" s="85" t="s">
        <v>127</v>
      </c>
      <c r="BL58" s="85" t="s">
        <v>127</v>
      </c>
      <c r="BM58" s="85" t="s">
        <v>127</v>
      </c>
      <c r="BN58" s="85" t="s">
        <v>127</v>
      </c>
      <c r="BO58" s="85" t="s">
        <v>127</v>
      </c>
      <c r="BP58" s="85" t="s">
        <v>127</v>
      </c>
      <c r="BQ58" s="85" t="s">
        <v>127</v>
      </c>
      <c r="BR58" s="85" t="s">
        <v>127</v>
      </c>
      <c r="BS58" s="85" t="s">
        <v>127</v>
      </c>
      <c r="BT58" s="85" t="s">
        <v>127</v>
      </c>
      <c r="BU58" s="85" t="s">
        <v>127</v>
      </c>
      <c r="BV58" s="85" t="s">
        <v>127</v>
      </c>
      <c r="BW58" s="85" t="s">
        <v>127</v>
      </c>
      <c r="BX58" s="85" t="s">
        <v>127</v>
      </c>
      <c r="BY58" s="85" t="s">
        <v>127</v>
      </c>
      <c r="BZ58" s="85" t="s">
        <v>127</v>
      </c>
      <c r="CA58" s="85" t="s">
        <v>127</v>
      </c>
      <c r="CB58" s="85" t="s">
        <v>127</v>
      </c>
      <c r="CC58" s="85" t="s">
        <v>127</v>
      </c>
      <c r="CD58" s="85" t="s">
        <v>127</v>
      </c>
      <c r="CE58" s="85" t="s">
        <v>127</v>
      </c>
      <c r="CF58" s="85" t="s">
        <v>127</v>
      </c>
      <c r="CG58" s="85" t="s">
        <v>127</v>
      </c>
      <c r="CH58" s="85" t="s">
        <v>127</v>
      </c>
      <c r="CI58" s="85" t="s">
        <v>127</v>
      </c>
      <c r="CJ58" s="85" t="s">
        <v>127</v>
      </c>
    </row>
    <row r="59" spans="1:88" s="129" customFormat="1" x14ac:dyDescent="0.25">
      <c r="A59" s="40" t="s">
        <v>174</v>
      </c>
      <c r="B59" s="41" t="s">
        <v>175</v>
      </c>
      <c r="C59" s="122" t="s">
        <v>127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518</v>
      </c>
      <c r="K59" s="122" t="s">
        <v>127</v>
      </c>
      <c r="L59" s="122" t="s">
        <v>127</v>
      </c>
      <c r="M59" s="122" t="s">
        <v>127</v>
      </c>
      <c r="N59" s="122" t="s">
        <v>127</v>
      </c>
      <c r="O59" s="122" t="s">
        <v>127</v>
      </c>
      <c r="P59" s="122" t="s">
        <v>127</v>
      </c>
      <c r="Q59" s="122" t="s">
        <v>127</v>
      </c>
      <c r="R59" s="122" t="s">
        <v>127</v>
      </c>
      <c r="S59" s="122" t="s">
        <v>127</v>
      </c>
      <c r="T59" s="122" t="s">
        <v>127</v>
      </c>
      <c r="U59" s="122" t="s">
        <v>127</v>
      </c>
      <c r="V59" s="122" t="s">
        <v>127</v>
      </c>
      <c r="W59" s="122" t="s">
        <v>127</v>
      </c>
      <c r="X59" s="122" t="s">
        <v>127</v>
      </c>
      <c r="Y59" s="122" t="s">
        <v>127</v>
      </c>
      <c r="Z59" s="122" t="s">
        <v>127</v>
      </c>
      <c r="AA59" s="122" t="s">
        <v>127</v>
      </c>
      <c r="AB59" s="122" t="s">
        <v>127</v>
      </c>
      <c r="AC59" s="122" t="s">
        <v>127</v>
      </c>
      <c r="AD59" s="122" t="s">
        <v>127</v>
      </c>
      <c r="AE59" s="122" t="s">
        <v>127</v>
      </c>
      <c r="AF59" s="122">
        <v>0</v>
      </c>
      <c r="AG59" s="122">
        <v>0</v>
      </c>
      <c r="AH59" s="122">
        <v>0</v>
      </c>
      <c r="AI59" s="122">
        <v>0</v>
      </c>
      <c r="AJ59" s="122">
        <v>0</v>
      </c>
      <c r="AK59" s="122">
        <v>0</v>
      </c>
      <c r="AL59" s="122">
        <v>147</v>
      </c>
      <c r="AM59" s="122" t="s">
        <v>127</v>
      </c>
      <c r="AN59" s="122" t="s">
        <v>127</v>
      </c>
      <c r="AO59" s="122" t="s">
        <v>127</v>
      </c>
      <c r="AP59" s="122" t="s">
        <v>127</v>
      </c>
      <c r="AQ59" s="122" t="s">
        <v>127</v>
      </c>
      <c r="AR59" s="122" t="s">
        <v>127</v>
      </c>
      <c r="AS59" s="122" t="s">
        <v>127</v>
      </c>
      <c r="AT59" s="122">
        <v>0</v>
      </c>
      <c r="AU59" s="122">
        <v>0</v>
      </c>
      <c r="AV59" s="122">
        <v>0</v>
      </c>
      <c r="AW59" s="122">
        <v>0</v>
      </c>
      <c r="AX59" s="122">
        <v>0</v>
      </c>
      <c r="AY59" s="122">
        <v>0</v>
      </c>
      <c r="AZ59" s="122">
        <v>152</v>
      </c>
      <c r="BA59" s="122" t="s">
        <v>127</v>
      </c>
      <c r="BB59" s="122" t="s">
        <v>127</v>
      </c>
      <c r="BC59" s="122" t="s">
        <v>127</v>
      </c>
      <c r="BD59" s="122" t="s">
        <v>127</v>
      </c>
      <c r="BE59" s="122" t="s">
        <v>127</v>
      </c>
      <c r="BF59" s="122" t="s">
        <v>127</v>
      </c>
      <c r="BG59" s="122" t="s">
        <v>127</v>
      </c>
      <c r="BH59" s="122">
        <v>0</v>
      </c>
      <c r="BI59" s="122">
        <v>0</v>
      </c>
      <c r="BJ59" s="122">
        <v>0</v>
      </c>
      <c r="BK59" s="122">
        <v>0</v>
      </c>
      <c r="BL59" s="122">
        <v>0</v>
      </c>
      <c r="BM59" s="122">
        <v>0</v>
      </c>
      <c r="BN59" s="122">
        <v>219</v>
      </c>
      <c r="BO59" s="122" t="s">
        <v>127</v>
      </c>
      <c r="BP59" s="122" t="s">
        <v>127</v>
      </c>
      <c r="BQ59" s="122" t="s">
        <v>127</v>
      </c>
      <c r="BR59" s="122" t="s">
        <v>127</v>
      </c>
      <c r="BS59" s="122" t="s">
        <v>127</v>
      </c>
      <c r="BT59" s="122" t="s">
        <v>127</v>
      </c>
      <c r="BU59" s="122" t="s">
        <v>127</v>
      </c>
      <c r="BV59" s="122">
        <v>0</v>
      </c>
      <c r="BW59" s="122">
        <v>0</v>
      </c>
      <c r="BX59" s="122">
        <v>0</v>
      </c>
      <c r="BY59" s="122">
        <v>0</v>
      </c>
      <c r="BZ59" s="122">
        <v>0</v>
      </c>
      <c r="CA59" s="122">
        <v>0</v>
      </c>
      <c r="CB59" s="122">
        <v>518</v>
      </c>
      <c r="CC59" s="122" t="s">
        <v>127</v>
      </c>
      <c r="CD59" s="122" t="s">
        <v>127</v>
      </c>
      <c r="CE59" s="122" t="s">
        <v>127</v>
      </c>
      <c r="CF59" s="122" t="s">
        <v>127</v>
      </c>
      <c r="CG59" s="122" t="s">
        <v>127</v>
      </c>
      <c r="CH59" s="122" t="s">
        <v>127</v>
      </c>
      <c r="CI59" s="122">
        <f>CB59</f>
        <v>518</v>
      </c>
      <c r="CJ59" s="122" t="s">
        <v>127</v>
      </c>
    </row>
    <row r="60" spans="1:88" s="86" customFormat="1" x14ac:dyDescent="0.25">
      <c r="A60" s="46" t="s">
        <v>176</v>
      </c>
      <c r="B60" s="47" t="s">
        <v>177</v>
      </c>
      <c r="C60" s="85" t="s">
        <v>127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518</v>
      </c>
      <c r="K60" s="85" t="s">
        <v>127</v>
      </c>
      <c r="L60" s="85" t="s">
        <v>127</v>
      </c>
      <c r="M60" s="85" t="s">
        <v>127</v>
      </c>
      <c r="N60" s="85" t="s">
        <v>127</v>
      </c>
      <c r="O60" s="85" t="s">
        <v>127</v>
      </c>
      <c r="P60" s="85" t="s">
        <v>127</v>
      </c>
      <c r="Q60" s="85" t="s">
        <v>127</v>
      </c>
      <c r="R60" s="85" t="s">
        <v>127</v>
      </c>
      <c r="S60" s="85" t="s">
        <v>127</v>
      </c>
      <c r="T60" s="85" t="s">
        <v>127</v>
      </c>
      <c r="U60" s="85" t="s">
        <v>127</v>
      </c>
      <c r="V60" s="85" t="s">
        <v>127</v>
      </c>
      <c r="W60" s="85" t="s">
        <v>127</v>
      </c>
      <c r="X60" s="85" t="s">
        <v>127</v>
      </c>
      <c r="Y60" s="85" t="s">
        <v>127</v>
      </c>
      <c r="Z60" s="85" t="s">
        <v>127</v>
      </c>
      <c r="AA60" s="85" t="s">
        <v>127</v>
      </c>
      <c r="AB60" s="85" t="s">
        <v>127</v>
      </c>
      <c r="AC60" s="85" t="s">
        <v>127</v>
      </c>
      <c r="AD60" s="85" t="s">
        <v>127</v>
      </c>
      <c r="AE60" s="85" t="s">
        <v>127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0</v>
      </c>
      <c r="AL60" s="85">
        <v>147</v>
      </c>
      <c r="AM60" s="85" t="s">
        <v>127</v>
      </c>
      <c r="AN60" s="85" t="s">
        <v>127</v>
      </c>
      <c r="AO60" s="85" t="s">
        <v>127</v>
      </c>
      <c r="AP60" s="85" t="s">
        <v>127</v>
      </c>
      <c r="AQ60" s="85" t="s">
        <v>127</v>
      </c>
      <c r="AR60" s="85" t="s">
        <v>127</v>
      </c>
      <c r="AS60" s="85" t="s">
        <v>127</v>
      </c>
      <c r="AT60" s="85">
        <v>0</v>
      </c>
      <c r="AU60" s="85">
        <v>0</v>
      </c>
      <c r="AV60" s="85">
        <v>0</v>
      </c>
      <c r="AW60" s="85">
        <v>0</v>
      </c>
      <c r="AX60" s="85">
        <v>0</v>
      </c>
      <c r="AY60" s="85">
        <v>0</v>
      </c>
      <c r="AZ60" s="85">
        <v>152</v>
      </c>
      <c r="BA60" s="85" t="s">
        <v>127</v>
      </c>
      <c r="BB60" s="85" t="s">
        <v>127</v>
      </c>
      <c r="BC60" s="85" t="s">
        <v>127</v>
      </c>
      <c r="BD60" s="85" t="s">
        <v>127</v>
      </c>
      <c r="BE60" s="85" t="s">
        <v>127</v>
      </c>
      <c r="BF60" s="85" t="s">
        <v>127</v>
      </c>
      <c r="BG60" s="85" t="s">
        <v>127</v>
      </c>
      <c r="BH60" s="85">
        <v>0</v>
      </c>
      <c r="BI60" s="85">
        <v>0</v>
      </c>
      <c r="BJ60" s="85">
        <v>0</v>
      </c>
      <c r="BK60" s="85">
        <v>0</v>
      </c>
      <c r="BL60" s="85">
        <v>0</v>
      </c>
      <c r="BM60" s="85">
        <v>0</v>
      </c>
      <c r="BN60" s="85">
        <v>219</v>
      </c>
      <c r="BO60" s="85" t="s">
        <v>127</v>
      </c>
      <c r="BP60" s="85" t="s">
        <v>127</v>
      </c>
      <c r="BQ60" s="85" t="s">
        <v>127</v>
      </c>
      <c r="BR60" s="85" t="s">
        <v>127</v>
      </c>
      <c r="BS60" s="85" t="s">
        <v>127</v>
      </c>
      <c r="BT60" s="85" t="s">
        <v>127</v>
      </c>
      <c r="BU60" s="85" t="s">
        <v>127</v>
      </c>
      <c r="BV60" s="85">
        <v>0</v>
      </c>
      <c r="BW60" s="85">
        <v>0</v>
      </c>
      <c r="BX60" s="85">
        <v>0</v>
      </c>
      <c r="BY60" s="85">
        <v>0</v>
      </c>
      <c r="BZ60" s="85">
        <v>0</v>
      </c>
      <c r="CA60" s="85">
        <v>0</v>
      </c>
      <c r="CB60" s="85">
        <v>518</v>
      </c>
      <c r="CC60" s="85" t="s">
        <v>127</v>
      </c>
      <c r="CD60" s="85" t="s">
        <v>127</v>
      </c>
      <c r="CE60" s="85" t="s">
        <v>127</v>
      </c>
      <c r="CF60" s="85" t="s">
        <v>127</v>
      </c>
      <c r="CG60" s="85" t="s">
        <v>127</v>
      </c>
      <c r="CH60" s="85" t="s">
        <v>127</v>
      </c>
      <c r="CI60" s="85">
        <f>CB60</f>
        <v>518</v>
      </c>
      <c r="CJ60" s="85" t="s">
        <v>127</v>
      </c>
    </row>
    <row r="61" spans="1:88" s="128" customFormat="1" x14ac:dyDescent="0.25">
      <c r="A61" s="89" t="s">
        <v>176</v>
      </c>
      <c r="B61" s="67" t="s">
        <v>1454</v>
      </c>
      <c r="C61" s="53" t="s">
        <v>40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518</v>
      </c>
      <c r="K61" s="84" t="s">
        <v>127</v>
      </c>
      <c r="L61" s="84" t="s">
        <v>127</v>
      </c>
      <c r="M61" s="84" t="s">
        <v>127</v>
      </c>
      <c r="N61" s="84" t="s">
        <v>127</v>
      </c>
      <c r="O61" s="84" t="s">
        <v>127</v>
      </c>
      <c r="P61" s="84" t="s">
        <v>127</v>
      </c>
      <c r="Q61" s="84" t="s">
        <v>127</v>
      </c>
      <c r="R61" s="84" t="s">
        <v>127</v>
      </c>
      <c r="S61" s="84" t="s">
        <v>127</v>
      </c>
      <c r="T61" s="84" t="s">
        <v>127</v>
      </c>
      <c r="U61" s="84" t="s">
        <v>127</v>
      </c>
      <c r="V61" s="84" t="s">
        <v>127</v>
      </c>
      <c r="W61" s="84" t="s">
        <v>127</v>
      </c>
      <c r="X61" s="84" t="s">
        <v>127</v>
      </c>
      <c r="Y61" s="84" t="s">
        <v>127</v>
      </c>
      <c r="Z61" s="84" t="s">
        <v>127</v>
      </c>
      <c r="AA61" s="84" t="s">
        <v>127</v>
      </c>
      <c r="AB61" s="84" t="s">
        <v>127</v>
      </c>
      <c r="AC61" s="84" t="s">
        <v>127</v>
      </c>
      <c r="AD61" s="84" t="s">
        <v>127</v>
      </c>
      <c r="AE61" s="84" t="s">
        <v>127</v>
      </c>
      <c r="AF61" s="84">
        <v>0</v>
      </c>
      <c r="AG61" s="84">
        <v>0</v>
      </c>
      <c r="AH61" s="84">
        <v>0</v>
      </c>
      <c r="AI61" s="84">
        <v>0</v>
      </c>
      <c r="AJ61" s="84">
        <v>0</v>
      </c>
      <c r="AK61" s="84">
        <v>0</v>
      </c>
      <c r="AL61" s="84">
        <v>147</v>
      </c>
      <c r="AM61" s="84" t="s">
        <v>127</v>
      </c>
      <c r="AN61" s="84" t="s">
        <v>127</v>
      </c>
      <c r="AO61" s="84" t="s">
        <v>127</v>
      </c>
      <c r="AP61" s="84" t="s">
        <v>127</v>
      </c>
      <c r="AQ61" s="84" t="s">
        <v>127</v>
      </c>
      <c r="AR61" s="84" t="s">
        <v>127</v>
      </c>
      <c r="AS61" s="84" t="s">
        <v>127</v>
      </c>
      <c r="AT61" s="84">
        <v>0</v>
      </c>
      <c r="AU61" s="84">
        <v>0</v>
      </c>
      <c r="AV61" s="84">
        <v>0</v>
      </c>
      <c r="AW61" s="84">
        <v>0</v>
      </c>
      <c r="AX61" s="84">
        <v>0</v>
      </c>
      <c r="AY61" s="84">
        <v>0</v>
      </c>
      <c r="AZ61" s="84">
        <v>152</v>
      </c>
      <c r="BA61" s="84" t="s">
        <v>127</v>
      </c>
      <c r="BB61" s="84" t="s">
        <v>127</v>
      </c>
      <c r="BC61" s="84" t="s">
        <v>127</v>
      </c>
      <c r="BD61" s="84" t="s">
        <v>127</v>
      </c>
      <c r="BE61" s="84" t="s">
        <v>127</v>
      </c>
      <c r="BF61" s="84" t="s">
        <v>127</v>
      </c>
      <c r="BG61" s="84" t="s">
        <v>127</v>
      </c>
      <c r="BH61" s="84">
        <v>0</v>
      </c>
      <c r="BI61" s="84">
        <v>0</v>
      </c>
      <c r="BJ61" s="84">
        <v>0</v>
      </c>
      <c r="BK61" s="84">
        <v>0</v>
      </c>
      <c r="BL61" s="84">
        <v>0</v>
      </c>
      <c r="BM61" s="84">
        <v>0</v>
      </c>
      <c r="BN61" s="84">
        <v>219</v>
      </c>
      <c r="BO61" s="84" t="s">
        <v>127</v>
      </c>
      <c r="BP61" s="84" t="s">
        <v>127</v>
      </c>
      <c r="BQ61" s="84" t="s">
        <v>127</v>
      </c>
      <c r="BR61" s="84" t="s">
        <v>127</v>
      </c>
      <c r="BS61" s="84" t="s">
        <v>127</v>
      </c>
      <c r="BT61" s="84" t="s">
        <v>127</v>
      </c>
      <c r="BU61" s="84" t="s">
        <v>127</v>
      </c>
      <c r="BV61" s="84">
        <v>0</v>
      </c>
      <c r="BW61" s="84">
        <v>0</v>
      </c>
      <c r="BX61" s="84">
        <v>0</v>
      </c>
      <c r="BY61" s="84">
        <v>0</v>
      </c>
      <c r="BZ61" s="84">
        <v>0</v>
      </c>
      <c r="CA61" s="84">
        <v>0</v>
      </c>
      <c r="CB61" s="84">
        <v>518</v>
      </c>
      <c r="CC61" s="84" t="s">
        <v>127</v>
      </c>
      <c r="CD61" s="84" t="s">
        <v>127</v>
      </c>
      <c r="CE61" s="84" t="s">
        <v>127</v>
      </c>
      <c r="CF61" s="84" t="s">
        <v>127</v>
      </c>
      <c r="CG61" s="84" t="s">
        <v>127</v>
      </c>
      <c r="CH61" s="84" t="s">
        <v>127</v>
      </c>
      <c r="CI61" s="84">
        <f>CB61</f>
        <v>518</v>
      </c>
      <c r="CJ61" s="84" t="s">
        <v>127</v>
      </c>
    </row>
    <row r="62" spans="1:88" s="603" customFormat="1" x14ac:dyDescent="0.25">
      <c r="A62" s="33" t="s">
        <v>178</v>
      </c>
      <c r="B62" s="594" t="s">
        <v>179</v>
      </c>
      <c r="C62" s="599" t="s">
        <v>127</v>
      </c>
      <c r="D62" s="599" t="s">
        <v>127</v>
      </c>
      <c r="E62" s="599" t="s">
        <v>127</v>
      </c>
      <c r="F62" s="599" t="s">
        <v>127</v>
      </c>
      <c r="G62" s="599" t="s">
        <v>127</v>
      </c>
      <c r="H62" s="599" t="s">
        <v>127</v>
      </c>
      <c r="I62" s="599" t="s">
        <v>127</v>
      </c>
      <c r="J62" s="599" t="s">
        <v>127</v>
      </c>
      <c r="K62" s="599" t="s">
        <v>127</v>
      </c>
      <c r="L62" s="599" t="s">
        <v>127</v>
      </c>
      <c r="M62" s="599" t="s">
        <v>127</v>
      </c>
      <c r="N62" s="599" t="s">
        <v>127</v>
      </c>
      <c r="O62" s="599" t="s">
        <v>127</v>
      </c>
      <c r="P62" s="599" t="s">
        <v>127</v>
      </c>
      <c r="Q62" s="599" t="s">
        <v>127</v>
      </c>
      <c r="R62" s="599" t="s">
        <v>127</v>
      </c>
      <c r="S62" s="599" t="s">
        <v>127</v>
      </c>
      <c r="T62" s="599" t="s">
        <v>127</v>
      </c>
      <c r="U62" s="599" t="s">
        <v>127</v>
      </c>
      <c r="V62" s="599" t="s">
        <v>127</v>
      </c>
      <c r="W62" s="599" t="s">
        <v>127</v>
      </c>
      <c r="X62" s="599" t="s">
        <v>127</v>
      </c>
      <c r="Y62" s="599" t="s">
        <v>127</v>
      </c>
      <c r="Z62" s="599" t="s">
        <v>127</v>
      </c>
      <c r="AA62" s="599" t="s">
        <v>127</v>
      </c>
      <c r="AB62" s="599" t="s">
        <v>127</v>
      </c>
      <c r="AC62" s="599" t="s">
        <v>127</v>
      </c>
      <c r="AD62" s="599" t="s">
        <v>127</v>
      </c>
      <c r="AE62" s="599" t="s">
        <v>127</v>
      </c>
      <c r="AF62" s="599" t="s">
        <v>127</v>
      </c>
      <c r="AG62" s="599" t="s">
        <v>127</v>
      </c>
      <c r="AH62" s="599" t="s">
        <v>127</v>
      </c>
      <c r="AI62" s="599" t="s">
        <v>127</v>
      </c>
      <c r="AJ62" s="599" t="s">
        <v>127</v>
      </c>
      <c r="AK62" s="599" t="s">
        <v>127</v>
      </c>
      <c r="AL62" s="599" t="s">
        <v>127</v>
      </c>
      <c r="AM62" s="599" t="s">
        <v>127</v>
      </c>
      <c r="AN62" s="599" t="s">
        <v>127</v>
      </c>
      <c r="AO62" s="599" t="s">
        <v>127</v>
      </c>
      <c r="AP62" s="599" t="s">
        <v>127</v>
      </c>
      <c r="AQ62" s="599" t="s">
        <v>127</v>
      </c>
      <c r="AR62" s="599" t="s">
        <v>127</v>
      </c>
      <c r="AS62" s="599" t="s">
        <v>127</v>
      </c>
      <c r="AT62" s="599" t="s">
        <v>127</v>
      </c>
      <c r="AU62" s="599" t="s">
        <v>127</v>
      </c>
      <c r="AV62" s="599" t="s">
        <v>127</v>
      </c>
      <c r="AW62" s="599" t="s">
        <v>127</v>
      </c>
      <c r="AX62" s="599" t="s">
        <v>127</v>
      </c>
      <c r="AY62" s="599" t="s">
        <v>127</v>
      </c>
      <c r="AZ62" s="599" t="s">
        <v>127</v>
      </c>
      <c r="BA62" s="599" t="s">
        <v>127</v>
      </c>
      <c r="BB62" s="599" t="s">
        <v>127</v>
      </c>
      <c r="BC62" s="599" t="s">
        <v>127</v>
      </c>
      <c r="BD62" s="599" t="s">
        <v>127</v>
      </c>
      <c r="BE62" s="599" t="s">
        <v>127</v>
      </c>
      <c r="BF62" s="599" t="s">
        <v>127</v>
      </c>
      <c r="BG62" s="599" t="s">
        <v>127</v>
      </c>
      <c r="BH62" s="599" t="s">
        <v>127</v>
      </c>
      <c r="BI62" s="599" t="s">
        <v>127</v>
      </c>
      <c r="BJ62" s="599" t="s">
        <v>127</v>
      </c>
      <c r="BK62" s="599" t="s">
        <v>127</v>
      </c>
      <c r="BL62" s="599" t="s">
        <v>127</v>
      </c>
      <c r="BM62" s="599" t="s">
        <v>127</v>
      </c>
      <c r="BN62" s="599" t="s">
        <v>127</v>
      </c>
      <c r="BO62" s="599" t="s">
        <v>127</v>
      </c>
      <c r="BP62" s="599" t="s">
        <v>127</v>
      </c>
      <c r="BQ62" s="599" t="s">
        <v>127</v>
      </c>
      <c r="BR62" s="599" t="s">
        <v>127</v>
      </c>
      <c r="BS62" s="599" t="s">
        <v>127</v>
      </c>
      <c r="BT62" s="599" t="s">
        <v>127</v>
      </c>
      <c r="BU62" s="599" t="s">
        <v>127</v>
      </c>
      <c r="BV62" s="599" t="s">
        <v>127</v>
      </c>
      <c r="BW62" s="599" t="s">
        <v>127</v>
      </c>
      <c r="BX62" s="599" t="s">
        <v>127</v>
      </c>
      <c r="BY62" s="599" t="s">
        <v>127</v>
      </c>
      <c r="BZ62" s="599" t="s">
        <v>127</v>
      </c>
      <c r="CA62" s="599" t="s">
        <v>127</v>
      </c>
      <c r="CB62" s="599" t="s">
        <v>127</v>
      </c>
      <c r="CC62" s="599" t="s">
        <v>127</v>
      </c>
      <c r="CD62" s="599" t="s">
        <v>127</v>
      </c>
      <c r="CE62" s="599" t="s">
        <v>127</v>
      </c>
      <c r="CF62" s="599" t="s">
        <v>127</v>
      </c>
      <c r="CG62" s="599" t="s">
        <v>127</v>
      </c>
      <c r="CH62" s="599" t="s">
        <v>127</v>
      </c>
      <c r="CI62" s="599" t="s">
        <v>127</v>
      </c>
      <c r="CJ62" s="599" t="s">
        <v>127</v>
      </c>
    </row>
    <row r="63" spans="1:88" s="603" customFormat="1" x14ac:dyDescent="0.25">
      <c r="A63" s="33" t="s">
        <v>180</v>
      </c>
      <c r="B63" s="594" t="s">
        <v>181</v>
      </c>
      <c r="C63" s="599" t="s">
        <v>127</v>
      </c>
      <c r="D63" s="599" t="s">
        <v>127</v>
      </c>
      <c r="E63" s="599" t="s">
        <v>127</v>
      </c>
      <c r="F63" s="599" t="s">
        <v>127</v>
      </c>
      <c r="G63" s="599" t="s">
        <v>127</v>
      </c>
      <c r="H63" s="599" t="s">
        <v>127</v>
      </c>
      <c r="I63" s="599" t="s">
        <v>127</v>
      </c>
      <c r="J63" s="599" t="s">
        <v>127</v>
      </c>
      <c r="K63" s="599" t="s">
        <v>127</v>
      </c>
      <c r="L63" s="599" t="s">
        <v>127</v>
      </c>
      <c r="M63" s="599" t="s">
        <v>127</v>
      </c>
      <c r="N63" s="599" t="s">
        <v>127</v>
      </c>
      <c r="O63" s="599" t="s">
        <v>127</v>
      </c>
      <c r="P63" s="599" t="s">
        <v>127</v>
      </c>
      <c r="Q63" s="599" t="s">
        <v>127</v>
      </c>
      <c r="R63" s="599" t="s">
        <v>127</v>
      </c>
      <c r="S63" s="599" t="s">
        <v>127</v>
      </c>
      <c r="T63" s="599" t="s">
        <v>127</v>
      </c>
      <c r="U63" s="599" t="s">
        <v>127</v>
      </c>
      <c r="V63" s="599" t="s">
        <v>127</v>
      </c>
      <c r="W63" s="599" t="s">
        <v>127</v>
      </c>
      <c r="X63" s="599" t="s">
        <v>127</v>
      </c>
      <c r="Y63" s="599" t="s">
        <v>127</v>
      </c>
      <c r="Z63" s="599" t="s">
        <v>127</v>
      </c>
      <c r="AA63" s="599" t="s">
        <v>127</v>
      </c>
      <c r="AB63" s="599" t="s">
        <v>127</v>
      </c>
      <c r="AC63" s="599" t="s">
        <v>127</v>
      </c>
      <c r="AD63" s="599" t="s">
        <v>127</v>
      </c>
      <c r="AE63" s="599" t="s">
        <v>127</v>
      </c>
      <c r="AF63" s="599" t="s">
        <v>127</v>
      </c>
      <c r="AG63" s="599" t="s">
        <v>127</v>
      </c>
      <c r="AH63" s="599" t="s">
        <v>127</v>
      </c>
      <c r="AI63" s="599" t="s">
        <v>127</v>
      </c>
      <c r="AJ63" s="599" t="s">
        <v>127</v>
      </c>
      <c r="AK63" s="599" t="s">
        <v>127</v>
      </c>
      <c r="AL63" s="599" t="s">
        <v>127</v>
      </c>
      <c r="AM63" s="599" t="s">
        <v>127</v>
      </c>
      <c r="AN63" s="599" t="s">
        <v>127</v>
      </c>
      <c r="AO63" s="599" t="s">
        <v>127</v>
      </c>
      <c r="AP63" s="599" t="s">
        <v>127</v>
      </c>
      <c r="AQ63" s="599" t="s">
        <v>127</v>
      </c>
      <c r="AR63" s="599" t="s">
        <v>127</v>
      </c>
      <c r="AS63" s="599" t="s">
        <v>127</v>
      </c>
      <c r="AT63" s="599" t="s">
        <v>127</v>
      </c>
      <c r="AU63" s="599" t="s">
        <v>127</v>
      </c>
      <c r="AV63" s="599" t="s">
        <v>127</v>
      </c>
      <c r="AW63" s="599" t="s">
        <v>127</v>
      </c>
      <c r="AX63" s="599" t="s">
        <v>127</v>
      </c>
      <c r="AY63" s="599" t="s">
        <v>127</v>
      </c>
      <c r="AZ63" s="599" t="s">
        <v>127</v>
      </c>
      <c r="BA63" s="599" t="s">
        <v>127</v>
      </c>
      <c r="BB63" s="599" t="s">
        <v>127</v>
      </c>
      <c r="BC63" s="599" t="s">
        <v>127</v>
      </c>
      <c r="BD63" s="599" t="s">
        <v>127</v>
      </c>
      <c r="BE63" s="599" t="s">
        <v>127</v>
      </c>
      <c r="BF63" s="599" t="s">
        <v>127</v>
      </c>
      <c r="BG63" s="599" t="s">
        <v>127</v>
      </c>
      <c r="BH63" s="599" t="s">
        <v>127</v>
      </c>
      <c r="BI63" s="599" t="s">
        <v>127</v>
      </c>
      <c r="BJ63" s="599" t="s">
        <v>127</v>
      </c>
      <c r="BK63" s="599" t="s">
        <v>127</v>
      </c>
      <c r="BL63" s="599" t="s">
        <v>127</v>
      </c>
      <c r="BM63" s="599" t="s">
        <v>127</v>
      </c>
      <c r="BN63" s="599" t="s">
        <v>127</v>
      </c>
      <c r="BO63" s="599" t="s">
        <v>127</v>
      </c>
      <c r="BP63" s="599" t="s">
        <v>127</v>
      </c>
      <c r="BQ63" s="599" t="s">
        <v>127</v>
      </c>
      <c r="BR63" s="599" t="s">
        <v>127</v>
      </c>
      <c r="BS63" s="599" t="s">
        <v>127</v>
      </c>
      <c r="BT63" s="599" t="s">
        <v>127</v>
      </c>
      <c r="BU63" s="599" t="s">
        <v>127</v>
      </c>
      <c r="BV63" s="599" t="s">
        <v>127</v>
      </c>
      <c r="BW63" s="599" t="s">
        <v>127</v>
      </c>
      <c r="BX63" s="599" t="s">
        <v>127</v>
      </c>
      <c r="BY63" s="599" t="s">
        <v>127</v>
      </c>
      <c r="BZ63" s="599" t="s">
        <v>127</v>
      </c>
      <c r="CA63" s="599" t="s">
        <v>127</v>
      </c>
      <c r="CB63" s="599" t="s">
        <v>127</v>
      </c>
      <c r="CC63" s="599" t="s">
        <v>127</v>
      </c>
      <c r="CD63" s="599" t="s">
        <v>127</v>
      </c>
      <c r="CE63" s="599" t="s">
        <v>127</v>
      </c>
      <c r="CF63" s="599" t="s">
        <v>127</v>
      </c>
      <c r="CG63" s="599" t="s">
        <v>127</v>
      </c>
      <c r="CH63" s="599" t="s">
        <v>127</v>
      </c>
      <c r="CI63" s="599" t="s">
        <v>127</v>
      </c>
      <c r="CJ63" s="599" t="s">
        <v>127</v>
      </c>
    </row>
    <row r="64" spans="1:88" s="603" customFormat="1" x14ac:dyDescent="0.25">
      <c r="A64" s="33" t="s">
        <v>182</v>
      </c>
      <c r="B64" s="594" t="s">
        <v>183</v>
      </c>
      <c r="C64" s="599" t="s">
        <v>127</v>
      </c>
      <c r="D64" s="599" t="s">
        <v>127</v>
      </c>
      <c r="E64" s="599" t="s">
        <v>127</v>
      </c>
      <c r="F64" s="599" t="s">
        <v>127</v>
      </c>
      <c r="G64" s="599" t="s">
        <v>127</v>
      </c>
      <c r="H64" s="599" t="s">
        <v>127</v>
      </c>
      <c r="I64" s="599" t="s">
        <v>127</v>
      </c>
      <c r="J64" s="599" t="s">
        <v>127</v>
      </c>
      <c r="K64" s="599" t="s">
        <v>127</v>
      </c>
      <c r="L64" s="599" t="s">
        <v>127</v>
      </c>
      <c r="M64" s="599" t="s">
        <v>127</v>
      </c>
      <c r="N64" s="599" t="s">
        <v>127</v>
      </c>
      <c r="O64" s="599" t="s">
        <v>127</v>
      </c>
      <c r="P64" s="599" t="s">
        <v>127</v>
      </c>
      <c r="Q64" s="599" t="s">
        <v>127</v>
      </c>
      <c r="R64" s="599" t="s">
        <v>127</v>
      </c>
      <c r="S64" s="599" t="s">
        <v>127</v>
      </c>
      <c r="T64" s="599" t="s">
        <v>127</v>
      </c>
      <c r="U64" s="599" t="s">
        <v>127</v>
      </c>
      <c r="V64" s="599" t="s">
        <v>127</v>
      </c>
      <c r="W64" s="599" t="s">
        <v>127</v>
      </c>
      <c r="X64" s="599" t="s">
        <v>127</v>
      </c>
      <c r="Y64" s="599" t="s">
        <v>127</v>
      </c>
      <c r="Z64" s="599" t="s">
        <v>127</v>
      </c>
      <c r="AA64" s="599" t="s">
        <v>127</v>
      </c>
      <c r="AB64" s="599" t="s">
        <v>127</v>
      </c>
      <c r="AC64" s="599" t="s">
        <v>127</v>
      </c>
      <c r="AD64" s="599" t="s">
        <v>127</v>
      </c>
      <c r="AE64" s="599" t="s">
        <v>127</v>
      </c>
      <c r="AF64" s="599" t="s">
        <v>127</v>
      </c>
      <c r="AG64" s="599" t="s">
        <v>127</v>
      </c>
      <c r="AH64" s="599" t="s">
        <v>127</v>
      </c>
      <c r="AI64" s="599" t="s">
        <v>127</v>
      </c>
      <c r="AJ64" s="599" t="s">
        <v>127</v>
      </c>
      <c r="AK64" s="599" t="s">
        <v>127</v>
      </c>
      <c r="AL64" s="599" t="s">
        <v>127</v>
      </c>
      <c r="AM64" s="599" t="s">
        <v>127</v>
      </c>
      <c r="AN64" s="599" t="s">
        <v>127</v>
      </c>
      <c r="AO64" s="599" t="s">
        <v>127</v>
      </c>
      <c r="AP64" s="599" t="s">
        <v>127</v>
      </c>
      <c r="AQ64" s="599" t="s">
        <v>127</v>
      </c>
      <c r="AR64" s="599" t="s">
        <v>127</v>
      </c>
      <c r="AS64" s="599" t="s">
        <v>127</v>
      </c>
      <c r="AT64" s="599" t="s">
        <v>127</v>
      </c>
      <c r="AU64" s="599" t="s">
        <v>127</v>
      </c>
      <c r="AV64" s="599" t="s">
        <v>127</v>
      </c>
      <c r="AW64" s="599" t="s">
        <v>127</v>
      </c>
      <c r="AX64" s="599" t="s">
        <v>127</v>
      </c>
      <c r="AY64" s="599" t="s">
        <v>127</v>
      </c>
      <c r="AZ64" s="599" t="s">
        <v>127</v>
      </c>
      <c r="BA64" s="599" t="s">
        <v>127</v>
      </c>
      <c r="BB64" s="599" t="s">
        <v>127</v>
      </c>
      <c r="BC64" s="599" t="s">
        <v>127</v>
      </c>
      <c r="BD64" s="599" t="s">
        <v>127</v>
      </c>
      <c r="BE64" s="599" t="s">
        <v>127</v>
      </c>
      <c r="BF64" s="599" t="s">
        <v>127</v>
      </c>
      <c r="BG64" s="599" t="s">
        <v>127</v>
      </c>
      <c r="BH64" s="599" t="s">
        <v>127</v>
      </c>
      <c r="BI64" s="599" t="s">
        <v>127</v>
      </c>
      <c r="BJ64" s="599" t="s">
        <v>127</v>
      </c>
      <c r="BK64" s="599" t="s">
        <v>127</v>
      </c>
      <c r="BL64" s="599" t="s">
        <v>127</v>
      </c>
      <c r="BM64" s="599" t="s">
        <v>127</v>
      </c>
      <c r="BN64" s="599" t="s">
        <v>127</v>
      </c>
      <c r="BO64" s="599" t="s">
        <v>127</v>
      </c>
      <c r="BP64" s="599" t="s">
        <v>127</v>
      </c>
      <c r="BQ64" s="599" t="s">
        <v>127</v>
      </c>
      <c r="BR64" s="599" t="s">
        <v>127</v>
      </c>
      <c r="BS64" s="599" t="s">
        <v>127</v>
      </c>
      <c r="BT64" s="599" t="s">
        <v>127</v>
      </c>
      <c r="BU64" s="599" t="s">
        <v>127</v>
      </c>
      <c r="BV64" s="599" t="s">
        <v>127</v>
      </c>
      <c r="BW64" s="599" t="s">
        <v>127</v>
      </c>
      <c r="BX64" s="599" t="s">
        <v>127</v>
      </c>
      <c r="BY64" s="599" t="s">
        <v>127</v>
      </c>
      <c r="BZ64" s="599" t="s">
        <v>127</v>
      </c>
      <c r="CA64" s="599" t="s">
        <v>127</v>
      </c>
      <c r="CB64" s="599" t="s">
        <v>127</v>
      </c>
      <c r="CC64" s="599" t="s">
        <v>127</v>
      </c>
      <c r="CD64" s="599" t="s">
        <v>127</v>
      </c>
      <c r="CE64" s="599" t="s">
        <v>127</v>
      </c>
      <c r="CF64" s="599" t="s">
        <v>127</v>
      </c>
      <c r="CG64" s="599" t="s">
        <v>127</v>
      </c>
      <c r="CH64" s="599" t="s">
        <v>127</v>
      </c>
      <c r="CI64" s="599" t="s">
        <v>127</v>
      </c>
      <c r="CJ64" s="599" t="s">
        <v>127</v>
      </c>
    </row>
    <row r="65" spans="1:88" s="603" customFormat="1" ht="31.5" x14ac:dyDescent="0.25">
      <c r="A65" s="33" t="s">
        <v>184</v>
      </c>
      <c r="B65" s="594" t="s">
        <v>185</v>
      </c>
      <c r="C65" s="599" t="s">
        <v>127</v>
      </c>
      <c r="D65" s="599" t="s">
        <v>127</v>
      </c>
      <c r="E65" s="599" t="s">
        <v>127</v>
      </c>
      <c r="F65" s="599" t="s">
        <v>127</v>
      </c>
      <c r="G65" s="599" t="s">
        <v>127</v>
      </c>
      <c r="H65" s="599" t="s">
        <v>127</v>
      </c>
      <c r="I65" s="599" t="s">
        <v>127</v>
      </c>
      <c r="J65" s="599" t="s">
        <v>127</v>
      </c>
      <c r="K65" s="599" t="s">
        <v>127</v>
      </c>
      <c r="L65" s="599" t="s">
        <v>127</v>
      </c>
      <c r="M65" s="599" t="s">
        <v>127</v>
      </c>
      <c r="N65" s="599" t="s">
        <v>127</v>
      </c>
      <c r="O65" s="599" t="s">
        <v>127</v>
      </c>
      <c r="P65" s="599" t="s">
        <v>127</v>
      </c>
      <c r="Q65" s="599" t="s">
        <v>127</v>
      </c>
      <c r="R65" s="599" t="s">
        <v>127</v>
      </c>
      <c r="S65" s="599" t="s">
        <v>127</v>
      </c>
      <c r="T65" s="599" t="s">
        <v>127</v>
      </c>
      <c r="U65" s="599" t="s">
        <v>127</v>
      </c>
      <c r="V65" s="599" t="s">
        <v>127</v>
      </c>
      <c r="W65" s="599" t="s">
        <v>127</v>
      </c>
      <c r="X65" s="599" t="s">
        <v>127</v>
      </c>
      <c r="Y65" s="599" t="s">
        <v>127</v>
      </c>
      <c r="Z65" s="599" t="s">
        <v>127</v>
      </c>
      <c r="AA65" s="599" t="s">
        <v>127</v>
      </c>
      <c r="AB65" s="599" t="s">
        <v>127</v>
      </c>
      <c r="AC65" s="599" t="s">
        <v>127</v>
      </c>
      <c r="AD65" s="599" t="s">
        <v>127</v>
      </c>
      <c r="AE65" s="599" t="s">
        <v>127</v>
      </c>
      <c r="AF65" s="599" t="s">
        <v>127</v>
      </c>
      <c r="AG65" s="599" t="s">
        <v>127</v>
      </c>
      <c r="AH65" s="599" t="s">
        <v>127</v>
      </c>
      <c r="AI65" s="599" t="s">
        <v>127</v>
      </c>
      <c r="AJ65" s="599" t="s">
        <v>127</v>
      </c>
      <c r="AK65" s="599" t="s">
        <v>127</v>
      </c>
      <c r="AL65" s="599" t="s">
        <v>127</v>
      </c>
      <c r="AM65" s="599" t="s">
        <v>127</v>
      </c>
      <c r="AN65" s="599" t="s">
        <v>127</v>
      </c>
      <c r="AO65" s="599" t="s">
        <v>127</v>
      </c>
      <c r="AP65" s="599" t="s">
        <v>127</v>
      </c>
      <c r="AQ65" s="599" t="s">
        <v>127</v>
      </c>
      <c r="AR65" s="599" t="s">
        <v>127</v>
      </c>
      <c r="AS65" s="599" t="s">
        <v>127</v>
      </c>
      <c r="AT65" s="599" t="s">
        <v>127</v>
      </c>
      <c r="AU65" s="599" t="s">
        <v>127</v>
      </c>
      <c r="AV65" s="599" t="s">
        <v>127</v>
      </c>
      <c r="AW65" s="599" t="s">
        <v>127</v>
      </c>
      <c r="AX65" s="599" t="s">
        <v>127</v>
      </c>
      <c r="AY65" s="599" t="s">
        <v>127</v>
      </c>
      <c r="AZ65" s="599" t="s">
        <v>127</v>
      </c>
      <c r="BA65" s="599" t="s">
        <v>127</v>
      </c>
      <c r="BB65" s="599" t="s">
        <v>127</v>
      </c>
      <c r="BC65" s="599" t="s">
        <v>127</v>
      </c>
      <c r="BD65" s="599" t="s">
        <v>127</v>
      </c>
      <c r="BE65" s="599" t="s">
        <v>127</v>
      </c>
      <c r="BF65" s="599" t="s">
        <v>127</v>
      </c>
      <c r="BG65" s="599" t="s">
        <v>127</v>
      </c>
      <c r="BH65" s="599" t="s">
        <v>127</v>
      </c>
      <c r="BI65" s="599" t="s">
        <v>127</v>
      </c>
      <c r="BJ65" s="599" t="s">
        <v>127</v>
      </c>
      <c r="BK65" s="599" t="s">
        <v>127</v>
      </c>
      <c r="BL65" s="599" t="s">
        <v>127</v>
      </c>
      <c r="BM65" s="599" t="s">
        <v>127</v>
      </c>
      <c r="BN65" s="599" t="s">
        <v>127</v>
      </c>
      <c r="BO65" s="599" t="s">
        <v>127</v>
      </c>
      <c r="BP65" s="599" t="s">
        <v>127</v>
      </c>
      <c r="BQ65" s="599" t="s">
        <v>127</v>
      </c>
      <c r="BR65" s="599" t="s">
        <v>127</v>
      </c>
      <c r="BS65" s="599" t="s">
        <v>127</v>
      </c>
      <c r="BT65" s="599" t="s">
        <v>127</v>
      </c>
      <c r="BU65" s="599" t="s">
        <v>127</v>
      </c>
      <c r="BV65" s="599" t="s">
        <v>127</v>
      </c>
      <c r="BW65" s="599" t="s">
        <v>127</v>
      </c>
      <c r="BX65" s="599" t="s">
        <v>127</v>
      </c>
      <c r="BY65" s="599" t="s">
        <v>127</v>
      </c>
      <c r="BZ65" s="599" t="s">
        <v>127</v>
      </c>
      <c r="CA65" s="599" t="s">
        <v>127</v>
      </c>
      <c r="CB65" s="599" t="s">
        <v>127</v>
      </c>
      <c r="CC65" s="599" t="s">
        <v>127</v>
      </c>
      <c r="CD65" s="599" t="s">
        <v>127</v>
      </c>
      <c r="CE65" s="599" t="s">
        <v>127</v>
      </c>
      <c r="CF65" s="599" t="s">
        <v>127</v>
      </c>
      <c r="CG65" s="599" t="s">
        <v>127</v>
      </c>
      <c r="CH65" s="599" t="s">
        <v>127</v>
      </c>
      <c r="CI65" s="599" t="s">
        <v>127</v>
      </c>
      <c r="CJ65" s="599" t="s">
        <v>127</v>
      </c>
    </row>
    <row r="66" spans="1:88" s="603" customFormat="1" ht="31.5" x14ac:dyDescent="0.25">
      <c r="A66" s="33" t="s">
        <v>186</v>
      </c>
      <c r="B66" s="594" t="s">
        <v>187</v>
      </c>
      <c r="C66" s="599" t="s">
        <v>127</v>
      </c>
      <c r="D66" s="599" t="s">
        <v>127</v>
      </c>
      <c r="E66" s="599" t="s">
        <v>127</v>
      </c>
      <c r="F66" s="599" t="s">
        <v>127</v>
      </c>
      <c r="G66" s="599" t="s">
        <v>127</v>
      </c>
      <c r="H66" s="599" t="s">
        <v>127</v>
      </c>
      <c r="I66" s="599" t="s">
        <v>127</v>
      </c>
      <c r="J66" s="599" t="s">
        <v>127</v>
      </c>
      <c r="K66" s="599" t="s">
        <v>127</v>
      </c>
      <c r="L66" s="599" t="s">
        <v>127</v>
      </c>
      <c r="M66" s="599" t="s">
        <v>127</v>
      </c>
      <c r="N66" s="599" t="s">
        <v>127</v>
      </c>
      <c r="O66" s="599" t="s">
        <v>127</v>
      </c>
      <c r="P66" s="599" t="s">
        <v>127</v>
      </c>
      <c r="Q66" s="599" t="s">
        <v>127</v>
      </c>
      <c r="R66" s="599" t="s">
        <v>127</v>
      </c>
      <c r="S66" s="599" t="s">
        <v>127</v>
      </c>
      <c r="T66" s="599" t="s">
        <v>127</v>
      </c>
      <c r="U66" s="599" t="s">
        <v>127</v>
      </c>
      <c r="V66" s="599" t="s">
        <v>127</v>
      </c>
      <c r="W66" s="599" t="s">
        <v>127</v>
      </c>
      <c r="X66" s="599" t="s">
        <v>127</v>
      </c>
      <c r="Y66" s="599" t="s">
        <v>127</v>
      </c>
      <c r="Z66" s="599" t="s">
        <v>127</v>
      </c>
      <c r="AA66" s="599" t="s">
        <v>127</v>
      </c>
      <c r="AB66" s="599" t="s">
        <v>127</v>
      </c>
      <c r="AC66" s="599" t="s">
        <v>127</v>
      </c>
      <c r="AD66" s="599" t="s">
        <v>127</v>
      </c>
      <c r="AE66" s="599" t="s">
        <v>127</v>
      </c>
      <c r="AF66" s="599" t="s">
        <v>127</v>
      </c>
      <c r="AG66" s="599" t="s">
        <v>127</v>
      </c>
      <c r="AH66" s="599" t="s">
        <v>127</v>
      </c>
      <c r="AI66" s="599" t="s">
        <v>127</v>
      </c>
      <c r="AJ66" s="599" t="s">
        <v>127</v>
      </c>
      <c r="AK66" s="599" t="s">
        <v>127</v>
      </c>
      <c r="AL66" s="599" t="s">
        <v>127</v>
      </c>
      <c r="AM66" s="599" t="s">
        <v>127</v>
      </c>
      <c r="AN66" s="599" t="s">
        <v>127</v>
      </c>
      <c r="AO66" s="599" t="s">
        <v>127</v>
      </c>
      <c r="AP66" s="599" t="s">
        <v>127</v>
      </c>
      <c r="AQ66" s="599" t="s">
        <v>127</v>
      </c>
      <c r="AR66" s="599" t="s">
        <v>127</v>
      </c>
      <c r="AS66" s="599" t="s">
        <v>127</v>
      </c>
      <c r="AT66" s="599" t="s">
        <v>127</v>
      </c>
      <c r="AU66" s="599" t="s">
        <v>127</v>
      </c>
      <c r="AV66" s="599" t="s">
        <v>127</v>
      </c>
      <c r="AW66" s="599" t="s">
        <v>127</v>
      </c>
      <c r="AX66" s="599" t="s">
        <v>127</v>
      </c>
      <c r="AY66" s="599" t="s">
        <v>127</v>
      </c>
      <c r="AZ66" s="599" t="s">
        <v>127</v>
      </c>
      <c r="BA66" s="599" t="s">
        <v>127</v>
      </c>
      <c r="BB66" s="599" t="s">
        <v>127</v>
      </c>
      <c r="BC66" s="599" t="s">
        <v>127</v>
      </c>
      <c r="BD66" s="599" t="s">
        <v>127</v>
      </c>
      <c r="BE66" s="599" t="s">
        <v>127</v>
      </c>
      <c r="BF66" s="599" t="s">
        <v>127</v>
      </c>
      <c r="BG66" s="599" t="s">
        <v>127</v>
      </c>
      <c r="BH66" s="599" t="s">
        <v>127</v>
      </c>
      <c r="BI66" s="599" t="s">
        <v>127</v>
      </c>
      <c r="BJ66" s="599" t="s">
        <v>127</v>
      </c>
      <c r="BK66" s="599" t="s">
        <v>127</v>
      </c>
      <c r="BL66" s="599" t="s">
        <v>127</v>
      </c>
      <c r="BM66" s="599" t="s">
        <v>127</v>
      </c>
      <c r="BN66" s="599" t="s">
        <v>127</v>
      </c>
      <c r="BO66" s="599" t="s">
        <v>127</v>
      </c>
      <c r="BP66" s="599" t="s">
        <v>127</v>
      </c>
      <c r="BQ66" s="599" t="s">
        <v>127</v>
      </c>
      <c r="BR66" s="599" t="s">
        <v>127</v>
      </c>
      <c r="BS66" s="599" t="s">
        <v>127</v>
      </c>
      <c r="BT66" s="599" t="s">
        <v>127</v>
      </c>
      <c r="BU66" s="599" t="s">
        <v>127</v>
      </c>
      <c r="BV66" s="599" t="s">
        <v>127</v>
      </c>
      <c r="BW66" s="599" t="s">
        <v>127</v>
      </c>
      <c r="BX66" s="599" t="s">
        <v>127</v>
      </c>
      <c r="BY66" s="599" t="s">
        <v>127</v>
      </c>
      <c r="BZ66" s="599" t="s">
        <v>127</v>
      </c>
      <c r="CA66" s="599" t="s">
        <v>127</v>
      </c>
      <c r="CB66" s="599" t="s">
        <v>127</v>
      </c>
      <c r="CC66" s="599" t="s">
        <v>127</v>
      </c>
      <c r="CD66" s="599" t="s">
        <v>127</v>
      </c>
      <c r="CE66" s="599" t="s">
        <v>127</v>
      </c>
      <c r="CF66" s="599" t="s">
        <v>127</v>
      </c>
      <c r="CG66" s="599" t="s">
        <v>127</v>
      </c>
      <c r="CH66" s="599" t="s">
        <v>127</v>
      </c>
      <c r="CI66" s="599" t="s">
        <v>127</v>
      </c>
      <c r="CJ66" s="599" t="s">
        <v>127</v>
      </c>
    </row>
    <row r="67" spans="1:88" s="603" customFormat="1" ht="31.5" x14ac:dyDescent="0.25">
      <c r="A67" s="33" t="s">
        <v>188</v>
      </c>
      <c r="B67" s="594" t="s">
        <v>189</v>
      </c>
      <c r="C67" s="599" t="s">
        <v>127</v>
      </c>
      <c r="D67" s="599" t="s">
        <v>127</v>
      </c>
      <c r="E67" s="599" t="s">
        <v>127</v>
      </c>
      <c r="F67" s="599" t="s">
        <v>127</v>
      </c>
      <c r="G67" s="599" t="s">
        <v>127</v>
      </c>
      <c r="H67" s="599" t="s">
        <v>127</v>
      </c>
      <c r="I67" s="599" t="s">
        <v>127</v>
      </c>
      <c r="J67" s="599" t="s">
        <v>127</v>
      </c>
      <c r="K67" s="599" t="s">
        <v>127</v>
      </c>
      <c r="L67" s="599" t="s">
        <v>127</v>
      </c>
      <c r="M67" s="599" t="s">
        <v>127</v>
      </c>
      <c r="N67" s="599" t="s">
        <v>127</v>
      </c>
      <c r="O67" s="599" t="s">
        <v>127</v>
      </c>
      <c r="P67" s="599" t="s">
        <v>127</v>
      </c>
      <c r="Q67" s="599" t="s">
        <v>127</v>
      </c>
      <c r="R67" s="599" t="s">
        <v>127</v>
      </c>
      <c r="S67" s="599" t="s">
        <v>127</v>
      </c>
      <c r="T67" s="599" t="s">
        <v>127</v>
      </c>
      <c r="U67" s="599" t="s">
        <v>127</v>
      </c>
      <c r="V67" s="599" t="s">
        <v>127</v>
      </c>
      <c r="W67" s="599" t="s">
        <v>127</v>
      </c>
      <c r="X67" s="599" t="s">
        <v>127</v>
      </c>
      <c r="Y67" s="599" t="s">
        <v>127</v>
      </c>
      <c r="Z67" s="599" t="s">
        <v>127</v>
      </c>
      <c r="AA67" s="599" t="s">
        <v>127</v>
      </c>
      <c r="AB67" s="599" t="s">
        <v>127</v>
      </c>
      <c r="AC67" s="599" t="s">
        <v>127</v>
      </c>
      <c r="AD67" s="599" t="s">
        <v>127</v>
      </c>
      <c r="AE67" s="599" t="s">
        <v>127</v>
      </c>
      <c r="AF67" s="599" t="s">
        <v>127</v>
      </c>
      <c r="AG67" s="599" t="s">
        <v>127</v>
      </c>
      <c r="AH67" s="599" t="s">
        <v>127</v>
      </c>
      <c r="AI67" s="599" t="s">
        <v>127</v>
      </c>
      <c r="AJ67" s="599" t="s">
        <v>127</v>
      </c>
      <c r="AK67" s="599" t="s">
        <v>127</v>
      </c>
      <c r="AL67" s="599" t="s">
        <v>127</v>
      </c>
      <c r="AM67" s="599" t="s">
        <v>127</v>
      </c>
      <c r="AN67" s="599" t="s">
        <v>127</v>
      </c>
      <c r="AO67" s="599" t="s">
        <v>127</v>
      </c>
      <c r="AP67" s="599" t="s">
        <v>127</v>
      </c>
      <c r="AQ67" s="599" t="s">
        <v>127</v>
      </c>
      <c r="AR67" s="599" t="s">
        <v>127</v>
      </c>
      <c r="AS67" s="599" t="s">
        <v>127</v>
      </c>
      <c r="AT67" s="599" t="s">
        <v>127</v>
      </c>
      <c r="AU67" s="599" t="s">
        <v>127</v>
      </c>
      <c r="AV67" s="599" t="s">
        <v>127</v>
      </c>
      <c r="AW67" s="599" t="s">
        <v>127</v>
      </c>
      <c r="AX67" s="599" t="s">
        <v>127</v>
      </c>
      <c r="AY67" s="599" t="s">
        <v>127</v>
      </c>
      <c r="AZ67" s="599" t="s">
        <v>127</v>
      </c>
      <c r="BA67" s="599" t="s">
        <v>127</v>
      </c>
      <c r="BB67" s="599" t="s">
        <v>127</v>
      </c>
      <c r="BC67" s="599" t="s">
        <v>127</v>
      </c>
      <c r="BD67" s="599" t="s">
        <v>127</v>
      </c>
      <c r="BE67" s="599" t="s">
        <v>127</v>
      </c>
      <c r="BF67" s="599" t="s">
        <v>127</v>
      </c>
      <c r="BG67" s="599" t="s">
        <v>127</v>
      </c>
      <c r="BH67" s="599" t="s">
        <v>127</v>
      </c>
      <c r="BI67" s="599" t="s">
        <v>127</v>
      </c>
      <c r="BJ67" s="599" t="s">
        <v>127</v>
      </c>
      <c r="BK67" s="599" t="s">
        <v>127</v>
      </c>
      <c r="BL67" s="599" t="s">
        <v>127</v>
      </c>
      <c r="BM67" s="599" t="s">
        <v>127</v>
      </c>
      <c r="BN67" s="599" t="s">
        <v>127</v>
      </c>
      <c r="BO67" s="599" t="s">
        <v>127</v>
      </c>
      <c r="BP67" s="599" t="s">
        <v>127</v>
      </c>
      <c r="BQ67" s="599" t="s">
        <v>127</v>
      </c>
      <c r="BR67" s="599" t="s">
        <v>127</v>
      </c>
      <c r="BS67" s="599" t="s">
        <v>127</v>
      </c>
      <c r="BT67" s="599" t="s">
        <v>127</v>
      </c>
      <c r="BU67" s="599" t="s">
        <v>127</v>
      </c>
      <c r="BV67" s="599" t="s">
        <v>127</v>
      </c>
      <c r="BW67" s="599" t="s">
        <v>127</v>
      </c>
      <c r="BX67" s="599" t="s">
        <v>127</v>
      </c>
      <c r="BY67" s="599" t="s">
        <v>127</v>
      </c>
      <c r="BZ67" s="599" t="s">
        <v>127</v>
      </c>
      <c r="CA67" s="599" t="s">
        <v>127</v>
      </c>
      <c r="CB67" s="599" t="s">
        <v>127</v>
      </c>
      <c r="CC67" s="599" t="s">
        <v>127</v>
      </c>
      <c r="CD67" s="599" t="s">
        <v>127</v>
      </c>
      <c r="CE67" s="599" t="s">
        <v>127</v>
      </c>
      <c r="CF67" s="599" t="s">
        <v>127</v>
      </c>
      <c r="CG67" s="599" t="s">
        <v>127</v>
      </c>
      <c r="CH67" s="599" t="s">
        <v>127</v>
      </c>
      <c r="CI67" s="599" t="s">
        <v>127</v>
      </c>
      <c r="CJ67" s="599" t="s">
        <v>127</v>
      </c>
    </row>
    <row r="68" spans="1:88" s="603" customFormat="1" ht="31.5" x14ac:dyDescent="0.25">
      <c r="A68" s="33" t="s">
        <v>190</v>
      </c>
      <c r="B68" s="594" t="s">
        <v>191</v>
      </c>
      <c r="C68" s="599" t="s">
        <v>127</v>
      </c>
      <c r="D68" s="599" t="s">
        <v>127</v>
      </c>
      <c r="E68" s="599" t="s">
        <v>127</v>
      </c>
      <c r="F68" s="599" t="s">
        <v>127</v>
      </c>
      <c r="G68" s="599" t="s">
        <v>127</v>
      </c>
      <c r="H68" s="599" t="s">
        <v>127</v>
      </c>
      <c r="I68" s="599" t="s">
        <v>127</v>
      </c>
      <c r="J68" s="599" t="s">
        <v>127</v>
      </c>
      <c r="K68" s="599" t="s">
        <v>127</v>
      </c>
      <c r="L68" s="599" t="s">
        <v>127</v>
      </c>
      <c r="M68" s="599" t="s">
        <v>127</v>
      </c>
      <c r="N68" s="599" t="s">
        <v>127</v>
      </c>
      <c r="O68" s="599" t="s">
        <v>127</v>
      </c>
      <c r="P68" s="599" t="s">
        <v>127</v>
      </c>
      <c r="Q68" s="599" t="s">
        <v>127</v>
      </c>
      <c r="R68" s="599" t="s">
        <v>127</v>
      </c>
      <c r="S68" s="599" t="s">
        <v>127</v>
      </c>
      <c r="T68" s="599" t="s">
        <v>127</v>
      </c>
      <c r="U68" s="599" t="s">
        <v>127</v>
      </c>
      <c r="V68" s="599" t="s">
        <v>127</v>
      </c>
      <c r="W68" s="599" t="s">
        <v>127</v>
      </c>
      <c r="X68" s="599" t="s">
        <v>127</v>
      </c>
      <c r="Y68" s="599" t="s">
        <v>127</v>
      </c>
      <c r="Z68" s="599" t="s">
        <v>127</v>
      </c>
      <c r="AA68" s="599" t="s">
        <v>127</v>
      </c>
      <c r="AB68" s="599" t="s">
        <v>127</v>
      </c>
      <c r="AC68" s="599" t="s">
        <v>127</v>
      </c>
      <c r="AD68" s="599" t="s">
        <v>127</v>
      </c>
      <c r="AE68" s="599" t="s">
        <v>127</v>
      </c>
      <c r="AF68" s="599" t="s">
        <v>127</v>
      </c>
      <c r="AG68" s="599" t="s">
        <v>127</v>
      </c>
      <c r="AH68" s="599" t="s">
        <v>127</v>
      </c>
      <c r="AI68" s="599" t="s">
        <v>127</v>
      </c>
      <c r="AJ68" s="599" t="s">
        <v>127</v>
      </c>
      <c r="AK68" s="599" t="s">
        <v>127</v>
      </c>
      <c r="AL68" s="599" t="s">
        <v>127</v>
      </c>
      <c r="AM68" s="599" t="s">
        <v>127</v>
      </c>
      <c r="AN68" s="599" t="s">
        <v>127</v>
      </c>
      <c r="AO68" s="599" t="s">
        <v>127</v>
      </c>
      <c r="AP68" s="599" t="s">
        <v>127</v>
      </c>
      <c r="AQ68" s="599" t="s">
        <v>127</v>
      </c>
      <c r="AR68" s="599" t="s">
        <v>127</v>
      </c>
      <c r="AS68" s="599" t="s">
        <v>127</v>
      </c>
      <c r="AT68" s="599" t="s">
        <v>127</v>
      </c>
      <c r="AU68" s="599" t="s">
        <v>127</v>
      </c>
      <c r="AV68" s="599" t="s">
        <v>127</v>
      </c>
      <c r="AW68" s="599" t="s">
        <v>127</v>
      </c>
      <c r="AX68" s="599" t="s">
        <v>127</v>
      </c>
      <c r="AY68" s="599" t="s">
        <v>127</v>
      </c>
      <c r="AZ68" s="599" t="s">
        <v>127</v>
      </c>
      <c r="BA68" s="599" t="s">
        <v>127</v>
      </c>
      <c r="BB68" s="599" t="s">
        <v>127</v>
      </c>
      <c r="BC68" s="599" t="s">
        <v>127</v>
      </c>
      <c r="BD68" s="599" t="s">
        <v>127</v>
      </c>
      <c r="BE68" s="599" t="s">
        <v>127</v>
      </c>
      <c r="BF68" s="599" t="s">
        <v>127</v>
      </c>
      <c r="BG68" s="599" t="s">
        <v>127</v>
      </c>
      <c r="BH68" s="599" t="s">
        <v>127</v>
      </c>
      <c r="BI68" s="599" t="s">
        <v>127</v>
      </c>
      <c r="BJ68" s="599" t="s">
        <v>127</v>
      </c>
      <c r="BK68" s="599" t="s">
        <v>127</v>
      </c>
      <c r="BL68" s="599" t="s">
        <v>127</v>
      </c>
      <c r="BM68" s="599" t="s">
        <v>127</v>
      </c>
      <c r="BN68" s="599" t="s">
        <v>127</v>
      </c>
      <c r="BO68" s="599" t="s">
        <v>127</v>
      </c>
      <c r="BP68" s="599" t="s">
        <v>127</v>
      </c>
      <c r="BQ68" s="599" t="s">
        <v>127</v>
      </c>
      <c r="BR68" s="599" t="s">
        <v>127</v>
      </c>
      <c r="BS68" s="599" t="s">
        <v>127</v>
      </c>
      <c r="BT68" s="599" t="s">
        <v>127</v>
      </c>
      <c r="BU68" s="599" t="s">
        <v>127</v>
      </c>
      <c r="BV68" s="599" t="s">
        <v>127</v>
      </c>
      <c r="BW68" s="599" t="s">
        <v>127</v>
      </c>
      <c r="BX68" s="599" t="s">
        <v>127</v>
      </c>
      <c r="BY68" s="599" t="s">
        <v>127</v>
      </c>
      <c r="BZ68" s="599" t="s">
        <v>127</v>
      </c>
      <c r="CA68" s="599" t="s">
        <v>127</v>
      </c>
      <c r="CB68" s="599" t="s">
        <v>127</v>
      </c>
      <c r="CC68" s="599" t="s">
        <v>127</v>
      </c>
      <c r="CD68" s="599" t="s">
        <v>127</v>
      </c>
      <c r="CE68" s="599" t="s">
        <v>127</v>
      </c>
      <c r="CF68" s="599" t="s">
        <v>127</v>
      </c>
      <c r="CG68" s="599" t="s">
        <v>127</v>
      </c>
      <c r="CH68" s="599" t="s">
        <v>127</v>
      </c>
      <c r="CI68" s="599" t="s">
        <v>127</v>
      </c>
      <c r="CJ68" s="599" t="s">
        <v>127</v>
      </c>
    </row>
    <row r="69" spans="1:88" s="603" customFormat="1" ht="31.5" x14ac:dyDescent="0.25">
      <c r="A69" s="33" t="s">
        <v>192</v>
      </c>
      <c r="B69" s="594" t="s">
        <v>193</v>
      </c>
      <c r="C69" s="599" t="s">
        <v>127</v>
      </c>
      <c r="D69" s="599" t="s">
        <v>127</v>
      </c>
      <c r="E69" s="599" t="s">
        <v>127</v>
      </c>
      <c r="F69" s="599" t="s">
        <v>127</v>
      </c>
      <c r="G69" s="599" t="s">
        <v>127</v>
      </c>
      <c r="H69" s="599" t="s">
        <v>127</v>
      </c>
      <c r="I69" s="599" t="s">
        <v>127</v>
      </c>
      <c r="J69" s="599" t="s">
        <v>127</v>
      </c>
      <c r="K69" s="599" t="s">
        <v>127</v>
      </c>
      <c r="L69" s="599" t="s">
        <v>127</v>
      </c>
      <c r="M69" s="599" t="s">
        <v>127</v>
      </c>
      <c r="N69" s="599" t="s">
        <v>127</v>
      </c>
      <c r="O69" s="599" t="s">
        <v>127</v>
      </c>
      <c r="P69" s="599" t="s">
        <v>127</v>
      </c>
      <c r="Q69" s="599" t="s">
        <v>127</v>
      </c>
      <c r="R69" s="599" t="s">
        <v>127</v>
      </c>
      <c r="S69" s="599" t="s">
        <v>127</v>
      </c>
      <c r="T69" s="599" t="s">
        <v>127</v>
      </c>
      <c r="U69" s="599" t="s">
        <v>127</v>
      </c>
      <c r="V69" s="599" t="s">
        <v>127</v>
      </c>
      <c r="W69" s="599" t="s">
        <v>127</v>
      </c>
      <c r="X69" s="599" t="s">
        <v>127</v>
      </c>
      <c r="Y69" s="599" t="s">
        <v>127</v>
      </c>
      <c r="Z69" s="599" t="s">
        <v>127</v>
      </c>
      <c r="AA69" s="599" t="s">
        <v>127</v>
      </c>
      <c r="AB69" s="599" t="s">
        <v>127</v>
      </c>
      <c r="AC69" s="599" t="s">
        <v>127</v>
      </c>
      <c r="AD69" s="599" t="s">
        <v>127</v>
      </c>
      <c r="AE69" s="599" t="s">
        <v>127</v>
      </c>
      <c r="AF69" s="599" t="s">
        <v>127</v>
      </c>
      <c r="AG69" s="599" t="s">
        <v>127</v>
      </c>
      <c r="AH69" s="599" t="s">
        <v>127</v>
      </c>
      <c r="AI69" s="599" t="s">
        <v>127</v>
      </c>
      <c r="AJ69" s="599" t="s">
        <v>127</v>
      </c>
      <c r="AK69" s="599" t="s">
        <v>127</v>
      </c>
      <c r="AL69" s="599" t="s">
        <v>127</v>
      </c>
      <c r="AM69" s="599" t="s">
        <v>127</v>
      </c>
      <c r="AN69" s="599" t="s">
        <v>127</v>
      </c>
      <c r="AO69" s="599" t="s">
        <v>127</v>
      </c>
      <c r="AP69" s="599" t="s">
        <v>127</v>
      </c>
      <c r="AQ69" s="599" t="s">
        <v>127</v>
      </c>
      <c r="AR69" s="599" t="s">
        <v>127</v>
      </c>
      <c r="AS69" s="599" t="s">
        <v>127</v>
      </c>
      <c r="AT69" s="599" t="s">
        <v>127</v>
      </c>
      <c r="AU69" s="599" t="s">
        <v>127</v>
      </c>
      <c r="AV69" s="599" t="s">
        <v>127</v>
      </c>
      <c r="AW69" s="599" t="s">
        <v>127</v>
      </c>
      <c r="AX69" s="599" t="s">
        <v>127</v>
      </c>
      <c r="AY69" s="599" t="s">
        <v>127</v>
      </c>
      <c r="AZ69" s="599" t="s">
        <v>127</v>
      </c>
      <c r="BA69" s="599" t="s">
        <v>127</v>
      </c>
      <c r="BB69" s="599" t="s">
        <v>127</v>
      </c>
      <c r="BC69" s="599" t="s">
        <v>127</v>
      </c>
      <c r="BD69" s="599" t="s">
        <v>127</v>
      </c>
      <c r="BE69" s="599" t="s">
        <v>127</v>
      </c>
      <c r="BF69" s="599" t="s">
        <v>127</v>
      </c>
      <c r="BG69" s="599" t="s">
        <v>127</v>
      </c>
      <c r="BH69" s="599" t="s">
        <v>127</v>
      </c>
      <c r="BI69" s="599" t="s">
        <v>127</v>
      </c>
      <c r="BJ69" s="599" t="s">
        <v>127</v>
      </c>
      <c r="BK69" s="599" t="s">
        <v>127</v>
      </c>
      <c r="BL69" s="599" t="s">
        <v>127</v>
      </c>
      <c r="BM69" s="599" t="s">
        <v>127</v>
      </c>
      <c r="BN69" s="599" t="s">
        <v>127</v>
      </c>
      <c r="BO69" s="599" t="s">
        <v>127</v>
      </c>
      <c r="BP69" s="599" t="s">
        <v>127</v>
      </c>
      <c r="BQ69" s="599" t="s">
        <v>127</v>
      </c>
      <c r="BR69" s="599" t="s">
        <v>127</v>
      </c>
      <c r="BS69" s="599" t="s">
        <v>127</v>
      </c>
      <c r="BT69" s="599" t="s">
        <v>127</v>
      </c>
      <c r="BU69" s="599" t="s">
        <v>127</v>
      </c>
      <c r="BV69" s="599" t="s">
        <v>127</v>
      </c>
      <c r="BW69" s="599" t="s">
        <v>127</v>
      </c>
      <c r="BX69" s="599" t="s">
        <v>127</v>
      </c>
      <c r="BY69" s="599" t="s">
        <v>127</v>
      </c>
      <c r="BZ69" s="599" t="s">
        <v>127</v>
      </c>
      <c r="CA69" s="599" t="s">
        <v>127</v>
      </c>
      <c r="CB69" s="599" t="s">
        <v>127</v>
      </c>
      <c r="CC69" s="599" t="s">
        <v>127</v>
      </c>
      <c r="CD69" s="599" t="s">
        <v>127</v>
      </c>
      <c r="CE69" s="599" t="s">
        <v>127</v>
      </c>
      <c r="CF69" s="599" t="s">
        <v>127</v>
      </c>
      <c r="CG69" s="599" t="s">
        <v>127</v>
      </c>
      <c r="CH69" s="599" t="s">
        <v>127</v>
      </c>
      <c r="CI69" s="599" t="s">
        <v>127</v>
      </c>
      <c r="CJ69" s="599" t="s">
        <v>127</v>
      </c>
    </row>
    <row r="70" spans="1:88" s="603" customFormat="1" x14ac:dyDescent="0.25">
      <c r="A70" s="33" t="s">
        <v>194</v>
      </c>
      <c r="B70" s="594" t="s">
        <v>195</v>
      </c>
      <c r="C70" s="599" t="s">
        <v>127</v>
      </c>
      <c r="D70" s="599" t="s">
        <v>127</v>
      </c>
      <c r="E70" s="599" t="s">
        <v>127</v>
      </c>
      <c r="F70" s="599" t="s">
        <v>127</v>
      </c>
      <c r="G70" s="599" t="s">
        <v>127</v>
      </c>
      <c r="H70" s="599" t="s">
        <v>127</v>
      </c>
      <c r="I70" s="599" t="s">
        <v>127</v>
      </c>
      <c r="J70" s="599" t="s">
        <v>127</v>
      </c>
      <c r="K70" s="599" t="s">
        <v>127</v>
      </c>
      <c r="L70" s="599" t="s">
        <v>127</v>
      </c>
      <c r="M70" s="599" t="s">
        <v>127</v>
      </c>
      <c r="N70" s="599" t="s">
        <v>127</v>
      </c>
      <c r="O70" s="599" t="s">
        <v>127</v>
      </c>
      <c r="P70" s="599" t="s">
        <v>127</v>
      </c>
      <c r="Q70" s="599" t="s">
        <v>127</v>
      </c>
      <c r="R70" s="599" t="s">
        <v>127</v>
      </c>
      <c r="S70" s="599" t="s">
        <v>127</v>
      </c>
      <c r="T70" s="599" t="s">
        <v>127</v>
      </c>
      <c r="U70" s="599" t="s">
        <v>127</v>
      </c>
      <c r="V70" s="599" t="s">
        <v>127</v>
      </c>
      <c r="W70" s="599" t="s">
        <v>127</v>
      </c>
      <c r="X70" s="599" t="s">
        <v>127</v>
      </c>
      <c r="Y70" s="599" t="s">
        <v>127</v>
      </c>
      <c r="Z70" s="599" t="s">
        <v>127</v>
      </c>
      <c r="AA70" s="599" t="s">
        <v>127</v>
      </c>
      <c r="AB70" s="599" t="s">
        <v>127</v>
      </c>
      <c r="AC70" s="599" t="s">
        <v>127</v>
      </c>
      <c r="AD70" s="599" t="s">
        <v>127</v>
      </c>
      <c r="AE70" s="599" t="s">
        <v>127</v>
      </c>
      <c r="AF70" s="599" t="s">
        <v>127</v>
      </c>
      <c r="AG70" s="599" t="s">
        <v>127</v>
      </c>
      <c r="AH70" s="599" t="s">
        <v>127</v>
      </c>
      <c r="AI70" s="599" t="s">
        <v>127</v>
      </c>
      <c r="AJ70" s="599" t="s">
        <v>127</v>
      </c>
      <c r="AK70" s="599" t="s">
        <v>127</v>
      </c>
      <c r="AL70" s="599" t="s">
        <v>127</v>
      </c>
      <c r="AM70" s="599" t="s">
        <v>127</v>
      </c>
      <c r="AN70" s="599" t="s">
        <v>127</v>
      </c>
      <c r="AO70" s="599" t="s">
        <v>127</v>
      </c>
      <c r="AP70" s="599" t="s">
        <v>127</v>
      </c>
      <c r="AQ70" s="599" t="s">
        <v>127</v>
      </c>
      <c r="AR70" s="599" t="s">
        <v>127</v>
      </c>
      <c r="AS70" s="599" t="s">
        <v>127</v>
      </c>
      <c r="AT70" s="599" t="s">
        <v>127</v>
      </c>
      <c r="AU70" s="599" t="s">
        <v>127</v>
      </c>
      <c r="AV70" s="599" t="s">
        <v>127</v>
      </c>
      <c r="AW70" s="599" t="s">
        <v>127</v>
      </c>
      <c r="AX70" s="599" t="s">
        <v>127</v>
      </c>
      <c r="AY70" s="599" t="s">
        <v>127</v>
      </c>
      <c r="AZ70" s="599" t="s">
        <v>127</v>
      </c>
      <c r="BA70" s="599" t="s">
        <v>127</v>
      </c>
      <c r="BB70" s="599" t="s">
        <v>127</v>
      </c>
      <c r="BC70" s="599" t="s">
        <v>127</v>
      </c>
      <c r="BD70" s="599" t="s">
        <v>127</v>
      </c>
      <c r="BE70" s="599" t="s">
        <v>127</v>
      </c>
      <c r="BF70" s="599" t="s">
        <v>127</v>
      </c>
      <c r="BG70" s="599" t="s">
        <v>127</v>
      </c>
      <c r="BH70" s="599" t="s">
        <v>127</v>
      </c>
      <c r="BI70" s="599" t="s">
        <v>127</v>
      </c>
      <c r="BJ70" s="599" t="s">
        <v>127</v>
      </c>
      <c r="BK70" s="599" t="s">
        <v>127</v>
      </c>
      <c r="BL70" s="599" t="s">
        <v>127</v>
      </c>
      <c r="BM70" s="599" t="s">
        <v>127</v>
      </c>
      <c r="BN70" s="599" t="s">
        <v>127</v>
      </c>
      <c r="BO70" s="599" t="s">
        <v>127</v>
      </c>
      <c r="BP70" s="599" t="s">
        <v>127</v>
      </c>
      <c r="BQ70" s="599" t="s">
        <v>127</v>
      </c>
      <c r="BR70" s="599" t="s">
        <v>127</v>
      </c>
      <c r="BS70" s="599" t="s">
        <v>127</v>
      </c>
      <c r="BT70" s="599" t="s">
        <v>127</v>
      </c>
      <c r="BU70" s="599" t="s">
        <v>127</v>
      </c>
      <c r="BV70" s="599" t="s">
        <v>127</v>
      </c>
      <c r="BW70" s="599" t="s">
        <v>127</v>
      </c>
      <c r="BX70" s="599" t="s">
        <v>127</v>
      </c>
      <c r="BY70" s="599" t="s">
        <v>127</v>
      </c>
      <c r="BZ70" s="599" t="s">
        <v>127</v>
      </c>
      <c r="CA70" s="599" t="s">
        <v>127</v>
      </c>
      <c r="CB70" s="599" t="s">
        <v>127</v>
      </c>
      <c r="CC70" s="599" t="s">
        <v>127</v>
      </c>
      <c r="CD70" s="599" t="s">
        <v>127</v>
      </c>
      <c r="CE70" s="599" t="s">
        <v>127</v>
      </c>
      <c r="CF70" s="599" t="s">
        <v>127</v>
      </c>
      <c r="CG70" s="599" t="s">
        <v>127</v>
      </c>
      <c r="CH70" s="599" t="s">
        <v>127</v>
      </c>
      <c r="CI70" s="599" t="s">
        <v>127</v>
      </c>
      <c r="CJ70" s="599" t="s">
        <v>127</v>
      </c>
    </row>
    <row r="71" spans="1:88" s="603" customFormat="1" ht="31.5" x14ac:dyDescent="0.25">
      <c r="A71" s="33" t="s">
        <v>196</v>
      </c>
      <c r="B71" s="594" t="s">
        <v>197</v>
      </c>
      <c r="C71" s="599" t="s">
        <v>127</v>
      </c>
      <c r="D71" s="599" t="s">
        <v>127</v>
      </c>
      <c r="E71" s="599" t="s">
        <v>127</v>
      </c>
      <c r="F71" s="599" t="s">
        <v>127</v>
      </c>
      <c r="G71" s="599" t="s">
        <v>127</v>
      </c>
      <c r="H71" s="599" t="s">
        <v>127</v>
      </c>
      <c r="I71" s="599" t="s">
        <v>127</v>
      </c>
      <c r="J71" s="599" t="s">
        <v>127</v>
      </c>
      <c r="K71" s="599" t="s">
        <v>127</v>
      </c>
      <c r="L71" s="599" t="s">
        <v>127</v>
      </c>
      <c r="M71" s="599" t="s">
        <v>127</v>
      </c>
      <c r="N71" s="599" t="s">
        <v>127</v>
      </c>
      <c r="O71" s="599" t="s">
        <v>127</v>
      </c>
      <c r="P71" s="599" t="s">
        <v>127</v>
      </c>
      <c r="Q71" s="599" t="s">
        <v>127</v>
      </c>
      <c r="R71" s="599" t="s">
        <v>127</v>
      </c>
      <c r="S71" s="599" t="s">
        <v>127</v>
      </c>
      <c r="T71" s="599" t="s">
        <v>127</v>
      </c>
      <c r="U71" s="599" t="s">
        <v>127</v>
      </c>
      <c r="V71" s="599" t="s">
        <v>127</v>
      </c>
      <c r="W71" s="599" t="s">
        <v>127</v>
      </c>
      <c r="X71" s="599" t="s">
        <v>127</v>
      </c>
      <c r="Y71" s="599" t="s">
        <v>127</v>
      </c>
      <c r="Z71" s="599" t="s">
        <v>127</v>
      </c>
      <c r="AA71" s="599" t="s">
        <v>127</v>
      </c>
      <c r="AB71" s="599" t="s">
        <v>127</v>
      </c>
      <c r="AC71" s="599" t="s">
        <v>127</v>
      </c>
      <c r="AD71" s="599" t="s">
        <v>127</v>
      </c>
      <c r="AE71" s="599" t="s">
        <v>127</v>
      </c>
      <c r="AF71" s="599" t="s">
        <v>127</v>
      </c>
      <c r="AG71" s="599" t="s">
        <v>127</v>
      </c>
      <c r="AH71" s="599" t="s">
        <v>127</v>
      </c>
      <c r="AI71" s="599" t="s">
        <v>127</v>
      </c>
      <c r="AJ71" s="599" t="s">
        <v>127</v>
      </c>
      <c r="AK71" s="599" t="s">
        <v>127</v>
      </c>
      <c r="AL71" s="599" t="s">
        <v>127</v>
      </c>
      <c r="AM71" s="599" t="s">
        <v>127</v>
      </c>
      <c r="AN71" s="599" t="s">
        <v>127</v>
      </c>
      <c r="AO71" s="599" t="s">
        <v>127</v>
      </c>
      <c r="AP71" s="599" t="s">
        <v>127</v>
      </c>
      <c r="AQ71" s="599" t="s">
        <v>127</v>
      </c>
      <c r="AR71" s="599" t="s">
        <v>127</v>
      </c>
      <c r="AS71" s="599" t="s">
        <v>127</v>
      </c>
      <c r="AT71" s="599" t="s">
        <v>127</v>
      </c>
      <c r="AU71" s="599" t="s">
        <v>127</v>
      </c>
      <c r="AV71" s="599" t="s">
        <v>127</v>
      </c>
      <c r="AW71" s="599" t="s">
        <v>127</v>
      </c>
      <c r="AX71" s="599" t="s">
        <v>127</v>
      </c>
      <c r="AY71" s="599" t="s">
        <v>127</v>
      </c>
      <c r="AZ71" s="599" t="s">
        <v>127</v>
      </c>
      <c r="BA71" s="599" t="s">
        <v>127</v>
      </c>
      <c r="BB71" s="599" t="s">
        <v>127</v>
      </c>
      <c r="BC71" s="599" t="s">
        <v>127</v>
      </c>
      <c r="BD71" s="599" t="s">
        <v>127</v>
      </c>
      <c r="BE71" s="599" t="s">
        <v>127</v>
      </c>
      <c r="BF71" s="599" t="s">
        <v>127</v>
      </c>
      <c r="BG71" s="599" t="s">
        <v>127</v>
      </c>
      <c r="BH71" s="599" t="s">
        <v>127</v>
      </c>
      <c r="BI71" s="599" t="s">
        <v>127</v>
      </c>
      <c r="BJ71" s="599" t="s">
        <v>127</v>
      </c>
      <c r="BK71" s="599" t="s">
        <v>127</v>
      </c>
      <c r="BL71" s="599" t="s">
        <v>127</v>
      </c>
      <c r="BM71" s="599" t="s">
        <v>127</v>
      </c>
      <c r="BN71" s="599" t="s">
        <v>127</v>
      </c>
      <c r="BO71" s="599" t="s">
        <v>127</v>
      </c>
      <c r="BP71" s="599" t="s">
        <v>127</v>
      </c>
      <c r="BQ71" s="599" t="s">
        <v>127</v>
      </c>
      <c r="BR71" s="599" t="s">
        <v>127</v>
      </c>
      <c r="BS71" s="599" t="s">
        <v>127</v>
      </c>
      <c r="BT71" s="599" t="s">
        <v>127</v>
      </c>
      <c r="BU71" s="599" t="s">
        <v>127</v>
      </c>
      <c r="BV71" s="599" t="s">
        <v>127</v>
      </c>
      <c r="BW71" s="599" t="s">
        <v>127</v>
      </c>
      <c r="BX71" s="599" t="s">
        <v>127</v>
      </c>
      <c r="BY71" s="599" t="s">
        <v>127</v>
      </c>
      <c r="BZ71" s="599" t="s">
        <v>127</v>
      </c>
      <c r="CA71" s="599" t="s">
        <v>127</v>
      </c>
      <c r="CB71" s="599" t="s">
        <v>127</v>
      </c>
      <c r="CC71" s="599" t="s">
        <v>127</v>
      </c>
      <c r="CD71" s="599" t="s">
        <v>127</v>
      </c>
      <c r="CE71" s="599" t="s">
        <v>127</v>
      </c>
      <c r="CF71" s="599" t="s">
        <v>127</v>
      </c>
      <c r="CG71" s="599" t="s">
        <v>127</v>
      </c>
      <c r="CH71" s="599" t="s">
        <v>127</v>
      </c>
      <c r="CI71" s="599" t="s">
        <v>127</v>
      </c>
      <c r="CJ71" s="599" t="s">
        <v>127</v>
      </c>
    </row>
    <row r="72" spans="1:88" s="603" customFormat="1" ht="31.5" x14ac:dyDescent="0.25">
      <c r="A72" s="33" t="s">
        <v>198</v>
      </c>
      <c r="B72" s="594" t="s">
        <v>199</v>
      </c>
      <c r="C72" s="599" t="s">
        <v>127</v>
      </c>
      <c r="D72" s="599" t="s">
        <v>127</v>
      </c>
      <c r="E72" s="599" t="s">
        <v>127</v>
      </c>
      <c r="F72" s="599" t="s">
        <v>127</v>
      </c>
      <c r="G72" s="599" t="s">
        <v>127</v>
      </c>
      <c r="H72" s="599" t="s">
        <v>127</v>
      </c>
      <c r="I72" s="599" t="s">
        <v>127</v>
      </c>
      <c r="J72" s="599" t="s">
        <v>127</v>
      </c>
      <c r="K72" s="599" t="s">
        <v>127</v>
      </c>
      <c r="L72" s="599" t="s">
        <v>127</v>
      </c>
      <c r="M72" s="599" t="s">
        <v>127</v>
      </c>
      <c r="N72" s="599" t="s">
        <v>127</v>
      </c>
      <c r="O72" s="599" t="s">
        <v>127</v>
      </c>
      <c r="P72" s="599" t="s">
        <v>127</v>
      </c>
      <c r="Q72" s="599" t="s">
        <v>127</v>
      </c>
      <c r="R72" s="599" t="s">
        <v>127</v>
      </c>
      <c r="S72" s="599" t="s">
        <v>127</v>
      </c>
      <c r="T72" s="599" t="s">
        <v>127</v>
      </c>
      <c r="U72" s="599" t="s">
        <v>127</v>
      </c>
      <c r="V72" s="599" t="s">
        <v>127</v>
      </c>
      <c r="W72" s="599" t="s">
        <v>127</v>
      </c>
      <c r="X72" s="599" t="s">
        <v>127</v>
      </c>
      <c r="Y72" s="599" t="s">
        <v>127</v>
      </c>
      <c r="Z72" s="599" t="s">
        <v>127</v>
      </c>
      <c r="AA72" s="599" t="s">
        <v>127</v>
      </c>
      <c r="AB72" s="599" t="s">
        <v>127</v>
      </c>
      <c r="AC72" s="599" t="s">
        <v>127</v>
      </c>
      <c r="AD72" s="599" t="s">
        <v>127</v>
      </c>
      <c r="AE72" s="599" t="s">
        <v>127</v>
      </c>
      <c r="AF72" s="599" t="s">
        <v>127</v>
      </c>
      <c r="AG72" s="599" t="s">
        <v>127</v>
      </c>
      <c r="AH72" s="599" t="s">
        <v>127</v>
      </c>
      <c r="AI72" s="599" t="s">
        <v>127</v>
      </c>
      <c r="AJ72" s="599" t="s">
        <v>127</v>
      </c>
      <c r="AK72" s="599" t="s">
        <v>127</v>
      </c>
      <c r="AL72" s="599" t="s">
        <v>127</v>
      </c>
      <c r="AM72" s="599" t="s">
        <v>127</v>
      </c>
      <c r="AN72" s="599" t="s">
        <v>127</v>
      </c>
      <c r="AO72" s="599" t="s">
        <v>127</v>
      </c>
      <c r="AP72" s="599" t="s">
        <v>127</v>
      </c>
      <c r="AQ72" s="599" t="s">
        <v>127</v>
      </c>
      <c r="AR72" s="599" t="s">
        <v>127</v>
      </c>
      <c r="AS72" s="599" t="s">
        <v>127</v>
      </c>
      <c r="AT72" s="599" t="s">
        <v>127</v>
      </c>
      <c r="AU72" s="599" t="s">
        <v>127</v>
      </c>
      <c r="AV72" s="599" t="s">
        <v>127</v>
      </c>
      <c r="AW72" s="599" t="s">
        <v>127</v>
      </c>
      <c r="AX72" s="599" t="s">
        <v>127</v>
      </c>
      <c r="AY72" s="599" t="s">
        <v>127</v>
      </c>
      <c r="AZ72" s="599" t="s">
        <v>127</v>
      </c>
      <c r="BA72" s="599" t="s">
        <v>127</v>
      </c>
      <c r="BB72" s="599" t="s">
        <v>127</v>
      </c>
      <c r="BC72" s="599" t="s">
        <v>127</v>
      </c>
      <c r="BD72" s="599" t="s">
        <v>127</v>
      </c>
      <c r="BE72" s="599" t="s">
        <v>127</v>
      </c>
      <c r="BF72" s="599" t="s">
        <v>127</v>
      </c>
      <c r="BG72" s="599" t="s">
        <v>127</v>
      </c>
      <c r="BH72" s="599" t="s">
        <v>127</v>
      </c>
      <c r="BI72" s="599" t="s">
        <v>127</v>
      </c>
      <c r="BJ72" s="599" t="s">
        <v>127</v>
      </c>
      <c r="BK72" s="599" t="s">
        <v>127</v>
      </c>
      <c r="BL72" s="599" t="s">
        <v>127</v>
      </c>
      <c r="BM72" s="599" t="s">
        <v>127</v>
      </c>
      <c r="BN72" s="599" t="s">
        <v>127</v>
      </c>
      <c r="BO72" s="599" t="s">
        <v>127</v>
      </c>
      <c r="BP72" s="599" t="s">
        <v>127</v>
      </c>
      <c r="BQ72" s="599" t="s">
        <v>127</v>
      </c>
      <c r="BR72" s="599" t="s">
        <v>127</v>
      </c>
      <c r="BS72" s="599" t="s">
        <v>127</v>
      </c>
      <c r="BT72" s="599" t="s">
        <v>127</v>
      </c>
      <c r="BU72" s="599" t="s">
        <v>127</v>
      </c>
      <c r="BV72" s="599" t="s">
        <v>127</v>
      </c>
      <c r="BW72" s="599" t="s">
        <v>127</v>
      </c>
      <c r="BX72" s="599" t="s">
        <v>127</v>
      </c>
      <c r="BY72" s="599" t="s">
        <v>127</v>
      </c>
      <c r="BZ72" s="599" t="s">
        <v>127</v>
      </c>
      <c r="CA72" s="599" t="s">
        <v>127</v>
      </c>
      <c r="CB72" s="599" t="s">
        <v>127</v>
      </c>
      <c r="CC72" s="599" t="s">
        <v>127</v>
      </c>
      <c r="CD72" s="599" t="s">
        <v>127</v>
      </c>
      <c r="CE72" s="599" t="s">
        <v>127</v>
      </c>
      <c r="CF72" s="599" t="s">
        <v>127</v>
      </c>
      <c r="CG72" s="599" t="s">
        <v>127</v>
      </c>
      <c r="CH72" s="599" t="s">
        <v>127</v>
      </c>
      <c r="CI72" s="599" t="s">
        <v>127</v>
      </c>
      <c r="CJ72" s="599" t="s">
        <v>127</v>
      </c>
    </row>
    <row r="73" spans="1:88" ht="31.5" x14ac:dyDescent="0.25">
      <c r="A73" s="33" t="s">
        <v>200</v>
      </c>
      <c r="B73" s="594" t="s">
        <v>201</v>
      </c>
      <c r="C73" s="599" t="s">
        <v>127</v>
      </c>
      <c r="D73" s="599" t="s">
        <v>127</v>
      </c>
      <c r="E73" s="599" t="s">
        <v>127</v>
      </c>
      <c r="F73" s="599" t="s">
        <v>127</v>
      </c>
      <c r="G73" s="599" t="s">
        <v>127</v>
      </c>
      <c r="H73" s="599" t="s">
        <v>127</v>
      </c>
      <c r="I73" s="599" t="s">
        <v>127</v>
      </c>
      <c r="J73" s="599" t="s">
        <v>127</v>
      </c>
      <c r="K73" s="599" t="s">
        <v>127</v>
      </c>
      <c r="L73" s="599" t="s">
        <v>127</v>
      </c>
      <c r="M73" s="599" t="s">
        <v>127</v>
      </c>
      <c r="N73" s="599" t="s">
        <v>127</v>
      </c>
      <c r="O73" s="599" t="s">
        <v>127</v>
      </c>
      <c r="P73" s="599" t="s">
        <v>127</v>
      </c>
      <c r="Q73" s="599" t="s">
        <v>127</v>
      </c>
      <c r="R73" s="599" t="s">
        <v>127</v>
      </c>
      <c r="S73" s="599" t="s">
        <v>127</v>
      </c>
      <c r="T73" s="599" t="s">
        <v>127</v>
      </c>
      <c r="U73" s="599" t="s">
        <v>127</v>
      </c>
      <c r="V73" s="599" t="s">
        <v>127</v>
      </c>
      <c r="W73" s="599" t="s">
        <v>127</v>
      </c>
      <c r="X73" s="599" t="s">
        <v>127</v>
      </c>
      <c r="Y73" s="599" t="s">
        <v>127</v>
      </c>
      <c r="Z73" s="599" t="s">
        <v>127</v>
      </c>
      <c r="AA73" s="599" t="s">
        <v>127</v>
      </c>
      <c r="AB73" s="599" t="s">
        <v>127</v>
      </c>
      <c r="AC73" s="599" t="s">
        <v>127</v>
      </c>
      <c r="AD73" s="599" t="s">
        <v>127</v>
      </c>
      <c r="AE73" s="599" t="s">
        <v>127</v>
      </c>
      <c r="AF73" s="599" t="s">
        <v>127</v>
      </c>
      <c r="AG73" s="599" t="s">
        <v>127</v>
      </c>
      <c r="AH73" s="599" t="s">
        <v>127</v>
      </c>
      <c r="AI73" s="599" t="s">
        <v>127</v>
      </c>
      <c r="AJ73" s="599" t="s">
        <v>127</v>
      </c>
      <c r="AK73" s="599" t="s">
        <v>127</v>
      </c>
      <c r="AL73" s="599" t="s">
        <v>127</v>
      </c>
      <c r="AM73" s="599" t="s">
        <v>127</v>
      </c>
      <c r="AN73" s="599" t="s">
        <v>127</v>
      </c>
      <c r="AO73" s="599" t="s">
        <v>127</v>
      </c>
      <c r="AP73" s="599" t="s">
        <v>127</v>
      </c>
      <c r="AQ73" s="599" t="s">
        <v>127</v>
      </c>
      <c r="AR73" s="599" t="s">
        <v>127</v>
      </c>
      <c r="AS73" s="599" t="s">
        <v>127</v>
      </c>
      <c r="AT73" s="599" t="s">
        <v>127</v>
      </c>
      <c r="AU73" s="599" t="s">
        <v>127</v>
      </c>
      <c r="AV73" s="599" t="s">
        <v>127</v>
      </c>
      <c r="AW73" s="599" t="s">
        <v>127</v>
      </c>
      <c r="AX73" s="599" t="s">
        <v>127</v>
      </c>
      <c r="AY73" s="599" t="s">
        <v>127</v>
      </c>
      <c r="AZ73" s="599" t="s">
        <v>127</v>
      </c>
      <c r="BA73" s="599" t="s">
        <v>127</v>
      </c>
      <c r="BB73" s="599" t="s">
        <v>127</v>
      </c>
      <c r="BC73" s="599" t="s">
        <v>127</v>
      </c>
      <c r="BD73" s="599" t="s">
        <v>127</v>
      </c>
      <c r="BE73" s="599" t="s">
        <v>127</v>
      </c>
      <c r="BF73" s="599" t="s">
        <v>127</v>
      </c>
      <c r="BG73" s="599" t="s">
        <v>127</v>
      </c>
      <c r="BH73" s="599" t="s">
        <v>127</v>
      </c>
      <c r="BI73" s="599" t="s">
        <v>127</v>
      </c>
      <c r="BJ73" s="599" t="s">
        <v>127</v>
      </c>
      <c r="BK73" s="599" t="s">
        <v>127</v>
      </c>
      <c r="BL73" s="599" t="s">
        <v>127</v>
      </c>
      <c r="BM73" s="599" t="s">
        <v>127</v>
      </c>
      <c r="BN73" s="599" t="s">
        <v>127</v>
      </c>
      <c r="BO73" s="599" t="s">
        <v>127</v>
      </c>
      <c r="BP73" s="599" t="s">
        <v>127</v>
      </c>
      <c r="BQ73" s="599" t="s">
        <v>127</v>
      </c>
      <c r="BR73" s="599" t="s">
        <v>127</v>
      </c>
      <c r="BS73" s="599" t="s">
        <v>127</v>
      </c>
      <c r="BT73" s="599" t="s">
        <v>127</v>
      </c>
      <c r="BU73" s="599" t="s">
        <v>127</v>
      </c>
      <c r="BV73" s="599" t="s">
        <v>127</v>
      </c>
      <c r="BW73" s="599" t="s">
        <v>127</v>
      </c>
      <c r="BX73" s="599" t="s">
        <v>127</v>
      </c>
      <c r="BY73" s="599" t="s">
        <v>127</v>
      </c>
      <c r="BZ73" s="599" t="s">
        <v>127</v>
      </c>
      <c r="CA73" s="599" t="s">
        <v>127</v>
      </c>
      <c r="CB73" s="599" t="s">
        <v>127</v>
      </c>
      <c r="CC73" s="599" t="s">
        <v>127</v>
      </c>
      <c r="CD73" s="599" t="s">
        <v>127</v>
      </c>
      <c r="CE73" s="599" t="s">
        <v>127</v>
      </c>
      <c r="CF73" s="599" t="s">
        <v>127</v>
      </c>
      <c r="CG73" s="599" t="s">
        <v>127</v>
      </c>
      <c r="CH73" s="599" t="s">
        <v>127</v>
      </c>
      <c r="CI73" s="599" t="s">
        <v>127</v>
      </c>
      <c r="CJ73" s="599" t="s">
        <v>127</v>
      </c>
    </row>
    <row r="74" spans="1:88" ht="31.5" x14ac:dyDescent="0.25">
      <c r="A74" s="33" t="s">
        <v>202</v>
      </c>
      <c r="B74" s="594" t="s">
        <v>203</v>
      </c>
      <c r="C74" s="599" t="s">
        <v>127</v>
      </c>
      <c r="D74" s="599" t="s">
        <v>127</v>
      </c>
      <c r="E74" s="599" t="s">
        <v>127</v>
      </c>
      <c r="F74" s="599" t="s">
        <v>127</v>
      </c>
      <c r="G74" s="599" t="s">
        <v>127</v>
      </c>
      <c r="H74" s="599" t="s">
        <v>127</v>
      </c>
      <c r="I74" s="599" t="s">
        <v>127</v>
      </c>
      <c r="J74" s="599" t="s">
        <v>127</v>
      </c>
      <c r="K74" s="599" t="s">
        <v>127</v>
      </c>
      <c r="L74" s="599" t="s">
        <v>127</v>
      </c>
      <c r="M74" s="599" t="s">
        <v>127</v>
      </c>
      <c r="N74" s="599" t="s">
        <v>127</v>
      </c>
      <c r="O74" s="599" t="s">
        <v>127</v>
      </c>
      <c r="P74" s="599" t="s">
        <v>127</v>
      </c>
      <c r="Q74" s="599" t="s">
        <v>127</v>
      </c>
      <c r="R74" s="599" t="s">
        <v>127</v>
      </c>
      <c r="S74" s="599" t="s">
        <v>127</v>
      </c>
      <c r="T74" s="599" t="s">
        <v>127</v>
      </c>
      <c r="U74" s="599" t="s">
        <v>127</v>
      </c>
      <c r="V74" s="599" t="s">
        <v>127</v>
      </c>
      <c r="W74" s="599" t="s">
        <v>127</v>
      </c>
      <c r="X74" s="599" t="s">
        <v>127</v>
      </c>
      <c r="Y74" s="599" t="s">
        <v>127</v>
      </c>
      <c r="Z74" s="599" t="s">
        <v>127</v>
      </c>
      <c r="AA74" s="599" t="s">
        <v>127</v>
      </c>
      <c r="AB74" s="599" t="s">
        <v>127</v>
      </c>
      <c r="AC74" s="599" t="s">
        <v>127</v>
      </c>
      <c r="AD74" s="599" t="s">
        <v>127</v>
      </c>
      <c r="AE74" s="599" t="s">
        <v>127</v>
      </c>
      <c r="AF74" s="599" t="s">
        <v>127</v>
      </c>
      <c r="AG74" s="599" t="s">
        <v>127</v>
      </c>
      <c r="AH74" s="599" t="s">
        <v>127</v>
      </c>
      <c r="AI74" s="599" t="s">
        <v>127</v>
      </c>
      <c r="AJ74" s="599" t="s">
        <v>127</v>
      </c>
      <c r="AK74" s="599" t="s">
        <v>127</v>
      </c>
      <c r="AL74" s="599" t="s">
        <v>127</v>
      </c>
      <c r="AM74" s="599" t="s">
        <v>127</v>
      </c>
      <c r="AN74" s="599" t="s">
        <v>127</v>
      </c>
      <c r="AO74" s="599" t="s">
        <v>127</v>
      </c>
      <c r="AP74" s="599" t="s">
        <v>127</v>
      </c>
      <c r="AQ74" s="599" t="s">
        <v>127</v>
      </c>
      <c r="AR74" s="599" t="s">
        <v>127</v>
      </c>
      <c r="AS74" s="599" t="s">
        <v>127</v>
      </c>
      <c r="AT74" s="599" t="s">
        <v>127</v>
      </c>
      <c r="AU74" s="599" t="s">
        <v>127</v>
      </c>
      <c r="AV74" s="599" t="s">
        <v>127</v>
      </c>
      <c r="AW74" s="599" t="s">
        <v>127</v>
      </c>
      <c r="AX74" s="599" t="s">
        <v>127</v>
      </c>
      <c r="AY74" s="599" t="s">
        <v>127</v>
      </c>
      <c r="AZ74" s="599" t="s">
        <v>127</v>
      </c>
      <c r="BA74" s="599" t="s">
        <v>127</v>
      </c>
      <c r="BB74" s="599" t="s">
        <v>127</v>
      </c>
      <c r="BC74" s="599" t="s">
        <v>127</v>
      </c>
      <c r="BD74" s="599" t="s">
        <v>127</v>
      </c>
      <c r="BE74" s="599" t="s">
        <v>127</v>
      </c>
      <c r="BF74" s="599" t="s">
        <v>127</v>
      </c>
      <c r="BG74" s="599" t="s">
        <v>127</v>
      </c>
      <c r="BH74" s="599" t="s">
        <v>127</v>
      </c>
      <c r="BI74" s="599" t="s">
        <v>127</v>
      </c>
      <c r="BJ74" s="599" t="s">
        <v>127</v>
      </c>
      <c r="BK74" s="599" t="s">
        <v>127</v>
      </c>
      <c r="BL74" s="599" t="s">
        <v>127</v>
      </c>
      <c r="BM74" s="599" t="s">
        <v>127</v>
      </c>
      <c r="BN74" s="599" t="s">
        <v>127</v>
      </c>
      <c r="BO74" s="599" t="s">
        <v>127</v>
      </c>
      <c r="BP74" s="599" t="s">
        <v>127</v>
      </c>
      <c r="BQ74" s="599" t="s">
        <v>127</v>
      </c>
      <c r="BR74" s="599" t="s">
        <v>127</v>
      </c>
      <c r="BS74" s="599" t="s">
        <v>127</v>
      </c>
      <c r="BT74" s="599" t="s">
        <v>127</v>
      </c>
      <c r="BU74" s="599" t="s">
        <v>127</v>
      </c>
      <c r="BV74" s="599" t="s">
        <v>127</v>
      </c>
      <c r="BW74" s="599" t="s">
        <v>127</v>
      </c>
      <c r="BX74" s="599" t="s">
        <v>127</v>
      </c>
      <c r="BY74" s="599" t="s">
        <v>127</v>
      </c>
      <c r="BZ74" s="599" t="s">
        <v>127</v>
      </c>
      <c r="CA74" s="599" t="s">
        <v>127</v>
      </c>
      <c r="CB74" s="599" t="s">
        <v>127</v>
      </c>
      <c r="CC74" s="599" t="s">
        <v>127</v>
      </c>
      <c r="CD74" s="599" t="s">
        <v>127</v>
      </c>
      <c r="CE74" s="599" t="s">
        <v>127</v>
      </c>
      <c r="CF74" s="599" t="s">
        <v>127</v>
      </c>
      <c r="CG74" s="599" t="s">
        <v>127</v>
      </c>
      <c r="CH74" s="599" t="s">
        <v>127</v>
      </c>
      <c r="CI74" s="599" t="s">
        <v>127</v>
      </c>
      <c r="CJ74" s="599" t="s">
        <v>127</v>
      </c>
    </row>
    <row r="75" spans="1:88" x14ac:dyDescent="0.25">
      <c r="A75" s="33" t="s">
        <v>204</v>
      </c>
      <c r="B75" s="594" t="s">
        <v>205</v>
      </c>
      <c r="C75" s="599" t="s">
        <v>127</v>
      </c>
      <c r="D75" s="599" t="s">
        <v>127</v>
      </c>
      <c r="E75" s="599" t="s">
        <v>127</v>
      </c>
      <c r="F75" s="599" t="s">
        <v>127</v>
      </c>
      <c r="G75" s="599" t="s">
        <v>127</v>
      </c>
      <c r="H75" s="599" t="s">
        <v>127</v>
      </c>
      <c r="I75" s="599">
        <v>0.25</v>
      </c>
      <c r="J75" s="599" t="s">
        <v>127</v>
      </c>
      <c r="K75" s="599" t="s">
        <v>127</v>
      </c>
      <c r="L75" s="599" t="s">
        <v>127</v>
      </c>
      <c r="M75" s="599" t="s">
        <v>127</v>
      </c>
      <c r="N75" s="599" t="s">
        <v>127</v>
      </c>
      <c r="O75" s="599" t="s">
        <v>127</v>
      </c>
      <c r="P75" s="599" t="s">
        <v>127</v>
      </c>
      <c r="Q75" s="599" t="s">
        <v>127</v>
      </c>
      <c r="R75" s="599" t="s">
        <v>127</v>
      </c>
      <c r="S75" s="599" t="s">
        <v>127</v>
      </c>
      <c r="T75" s="599" t="s">
        <v>127</v>
      </c>
      <c r="U75" s="599" t="s">
        <v>127</v>
      </c>
      <c r="V75" s="599" t="s">
        <v>127</v>
      </c>
      <c r="W75" s="599" t="s">
        <v>127</v>
      </c>
      <c r="X75" s="599" t="s">
        <v>127</v>
      </c>
      <c r="Y75" s="599" t="s">
        <v>127</v>
      </c>
      <c r="Z75" s="599" t="s">
        <v>127</v>
      </c>
      <c r="AA75" s="599" t="s">
        <v>127</v>
      </c>
      <c r="AB75" s="599" t="s">
        <v>127</v>
      </c>
      <c r="AC75" s="599" t="s">
        <v>127</v>
      </c>
      <c r="AD75" s="599" t="s">
        <v>127</v>
      </c>
      <c r="AE75" s="599" t="s">
        <v>127</v>
      </c>
      <c r="AF75" s="599" t="s">
        <v>127</v>
      </c>
      <c r="AG75" s="599" t="s">
        <v>127</v>
      </c>
      <c r="AH75" s="599" t="s">
        <v>127</v>
      </c>
      <c r="AI75" s="599" t="s">
        <v>127</v>
      </c>
      <c r="AJ75" s="599" t="s">
        <v>127</v>
      </c>
      <c r="AK75" s="599" t="s">
        <v>127</v>
      </c>
      <c r="AL75" s="599" t="s">
        <v>127</v>
      </c>
      <c r="AM75" s="599" t="s">
        <v>127</v>
      </c>
      <c r="AN75" s="599" t="s">
        <v>127</v>
      </c>
      <c r="AO75" s="599" t="s">
        <v>127</v>
      </c>
      <c r="AP75" s="599" t="s">
        <v>127</v>
      </c>
      <c r="AQ75" s="599" t="s">
        <v>127</v>
      </c>
      <c r="AR75" s="599" t="s">
        <v>127</v>
      </c>
      <c r="AS75" s="599" t="s">
        <v>127</v>
      </c>
      <c r="AT75" s="599" t="s">
        <v>127</v>
      </c>
      <c r="AU75" s="599" t="s">
        <v>127</v>
      </c>
      <c r="AV75" s="599" t="s">
        <v>127</v>
      </c>
      <c r="AW75" s="599" t="s">
        <v>127</v>
      </c>
      <c r="AX75" s="599" t="s">
        <v>127</v>
      </c>
      <c r="AY75" s="599">
        <v>0.25</v>
      </c>
      <c r="AZ75" s="599" t="s">
        <v>127</v>
      </c>
      <c r="BA75" s="599" t="s">
        <v>127</v>
      </c>
      <c r="BB75" s="599" t="s">
        <v>127</v>
      </c>
      <c r="BC75" s="599" t="s">
        <v>127</v>
      </c>
      <c r="BD75" s="599" t="s">
        <v>127</v>
      </c>
      <c r="BE75" s="599" t="s">
        <v>127</v>
      </c>
      <c r="BF75" s="634" t="s">
        <v>127</v>
      </c>
      <c r="BG75" s="634" t="s">
        <v>127</v>
      </c>
      <c r="BH75" s="599" t="s">
        <v>127</v>
      </c>
      <c r="BI75" s="599" t="s">
        <v>127</v>
      </c>
      <c r="BJ75" s="599" t="s">
        <v>127</v>
      </c>
      <c r="BK75" s="599" t="s">
        <v>127</v>
      </c>
      <c r="BL75" s="599" t="s">
        <v>127</v>
      </c>
      <c r="BM75" s="599" t="s">
        <v>127</v>
      </c>
      <c r="BN75" s="599" t="s">
        <v>127</v>
      </c>
      <c r="BO75" s="599" t="s">
        <v>127</v>
      </c>
      <c r="BP75" s="599" t="s">
        <v>127</v>
      </c>
      <c r="BQ75" s="599" t="s">
        <v>127</v>
      </c>
      <c r="BR75" s="599" t="s">
        <v>127</v>
      </c>
      <c r="BS75" s="599" t="s">
        <v>127</v>
      </c>
      <c r="BT75" s="599" t="s">
        <v>127</v>
      </c>
      <c r="BU75" s="599" t="s">
        <v>127</v>
      </c>
      <c r="BV75" s="599" t="s">
        <v>127</v>
      </c>
      <c r="BW75" s="599" t="s">
        <v>127</v>
      </c>
      <c r="BX75" s="599" t="s">
        <v>127</v>
      </c>
      <c r="BY75" s="599" t="s">
        <v>127</v>
      </c>
      <c r="BZ75" s="599" t="s">
        <v>127</v>
      </c>
      <c r="CA75" s="599">
        <v>0.25</v>
      </c>
      <c r="CB75" s="599" t="s">
        <v>127</v>
      </c>
      <c r="CC75" s="599" t="s">
        <v>127</v>
      </c>
      <c r="CD75" s="599" t="s">
        <v>127</v>
      </c>
      <c r="CE75" s="599" t="s">
        <v>127</v>
      </c>
      <c r="CF75" s="599" t="s">
        <v>127</v>
      </c>
      <c r="CG75" s="599" t="s">
        <v>127</v>
      </c>
      <c r="CH75" s="599" t="s">
        <v>127</v>
      </c>
      <c r="CI75" s="599" t="s">
        <v>127</v>
      </c>
      <c r="CJ75" s="599" t="s">
        <v>127</v>
      </c>
    </row>
    <row r="76" spans="1:88" x14ac:dyDescent="0.25">
      <c r="A76" s="24" t="s">
        <v>1552</v>
      </c>
      <c r="B76" s="594" t="s">
        <v>1547</v>
      </c>
      <c r="C76" s="582" t="s">
        <v>1550</v>
      </c>
      <c r="D76" s="599" t="s">
        <v>127</v>
      </c>
      <c r="E76" s="599" t="s">
        <v>127</v>
      </c>
      <c r="F76" s="599" t="s">
        <v>127</v>
      </c>
      <c r="G76" s="599" t="s">
        <v>127</v>
      </c>
      <c r="H76" s="599" t="s">
        <v>127</v>
      </c>
      <c r="I76" s="599">
        <v>0.25</v>
      </c>
      <c r="J76" s="599" t="s">
        <v>127</v>
      </c>
      <c r="K76" s="599" t="s">
        <v>127</v>
      </c>
      <c r="L76" s="599" t="s">
        <v>127</v>
      </c>
      <c r="M76" s="599" t="s">
        <v>127</v>
      </c>
      <c r="N76" s="599" t="s">
        <v>127</v>
      </c>
      <c r="O76" s="599" t="s">
        <v>127</v>
      </c>
      <c r="P76" s="599" t="s">
        <v>127</v>
      </c>
      <c r="Q76" s="599" t="s">
        <v>127</v>
      </c>
      <c r="R76" s="599" t="s">
        <v>127</v>
      </c>
      <c r="S76" s="599" t="s">
        <v>127</v>
      </c>
      <c r="T76" s="599" t="s">
        <v>127</v>
      </c>
      <c r="U76" s="599" t="s">
        <v>127</v>
      </c>
      <c r="V76" s="599" t="s">
        <v>127</v>
      </c>
      <c r="W76" s="599" t="s">
        <v>127</v>
      </c>
      <c r="X76" s="599" t="s">
        <v>127</v>
      </c>
      <c r="Y76" s="599" t="s">
        <v>127</v>
      </c>
      <c r="Z76" s="599" t="s">
        <v>127</v>
      </c>
      <c r="AA76" s="599" t="s">
        <v>127</v>
      </c>
      <c r="AB76" s="599" t="s">
        <v>127</v>
      </c>
      <c r="AC76" s="599" t="s">
        <v>127</v>
      </c>
      <c r="AD76" s="599" t="s">
        <v>127</v>
      </c>
      <c r="AE76" s="599" t="s">
        <v>127</v>
      </c>
      <c r="AF76" s="599" t="s">
        <v>127</v>
      </c>
      <c r="AG76" s="599" t="s">
        <v>127</v>
      </c>
      <c r="AH76" s="599" t="s">
        <v>127</v>
      </c>
      <c r="AI76" s="599" t="s">
        <v>127</v>
      </c>
      <c r="AJ76" s="599" t="s">
        <v>127</v>
      </c>
      <c r="AK76" s="599" t="s">
        <v>127</v>
      </c>
      <c r="AL76" s="599" t="s">
        <v>127</v>
      </c>
      <c r="AM76" s="599" t="s">
        <v>127</v>
      </c>
      <c r="AN76" s="599" t="s">
        <v>127</v>
      </c>
      <c r="AO76" s="599" t="s">
        <v>127</v>
      </c>
      <c r="AP76" s="599" t="s">
        <v>127</v>
      </c>
      <c r="AQ76" s="599" t="s">
        <v>127</v>
      </c>
      <c r="AR76" s="599" t="s">
        <v>127</v>
      </c>
      <c r="AS76" s="599" t="s">
        <v>127</v>
      </c>
      <c r="AT76" s="599" t="s">
        <v>127</v>
      </c>
      <c r="AU76" s="599" t="s">
        <v>127</v>
      </c>
      <c r="AV76" s="599" t="s">
        <v>127</v>
      </c>
      <c r="AW76" s="599" t="s">
        <v>127</v>
      </c>
      <c r="AX76" s="599" t="s">
        <v>127</v>
      </c>
      <c r="AY76" s="599">
        <v>0.25</v>
      </c>
      <c r="AZ76" s="599" t="s">
        <v>127</v>
      </c>
      <c r="BA76" s="599" t="s">
        <v>127</v>
      </c>
      <c r="BB76" s="599" t="s">
        <v>127</v>
      </c>
      <c r="BC76" s="599" t="s">
        <v>127</v>
      </c>
      <c r="BD76" s="599" t="s">
        <v>127</v>
      </c>
      <c r="BE76" s="599" t="s">
        <v>127</v>
      </c>
      <c r="BF76" s="634" t="s">
        <v>127</v>
      </c>
      <c r="BG76" s="634" t="s">
        <v>127</v>
      </c>
      <c r="BH76" s="599" t="s">
        <v>127</v>
      </c>
      <c r="BI76" s="599" t="s">
        <v>127</v>
      </c>
      <c r="BJ76" s="599" t="s">
        <v>127</v>
      </c>
      <c r="BK76" s="599" t="s">
        <v>127</v>
      </c>
      <c r="BL76" s="599" t="s">
        <v>127</v>
      </c>
      <c r="BM76" s="599" t="s">
        <v>127</v>
      </c>
      <c r="BN76" s="599" t="s">
        <v>127</v>
      </c>
      <c r="BO76" s="599" t="s">
        <v>127</v>
      </c>
      <c r="BP76" s="599" t="s">
        <v>127</v>
      </c>
      <c r="BQ76" s="599" t="s">
        <v>127</v>
      </c>
      <c r="BR76" s="599" t="s">
        <v>127</v>
      </c>
      <c r="BS76" s="599" t="s">
        <v>127</v>
      </c>
      <c r="BT76" s="599" t="s">
        <v>127</v>
      </c>
      <c r="BU76" s="599" t="s">
        <v>127</v>
      </c>
      <c r="BV76" s="599" t="s">
        <v>127</v>
      </c>
      <c r="BW76" s="599" t="s">
        <v>127</v>
      </c>
      <c r="BX76" s="599" t="s">
        <v>127</v>
      </c>
      <c r="BY76" s="599" t="s">
        <v>127</v>
      </c>
      <c r="BZ76" s="599" t="s">
        <v>127</v>
      </c>
      <c r="CA76" s="599">
        <v>0.25</v>
      </c>
      <c r="CB76" s="599" t="s">
        <v>127</v>
      </c>
      <c r="CC76" s="599" t="s">
        <v>127</v>
      </c>
      <c r="CD76" s="599" t="s">
        <v>127</v>
      </c>
      <c r="CE76" s="599" t="s">
        <v>127</v>
      </c>
      <c r="CF76" s="599" t="s">
        <v>127</v>
      </c>
      <c r="CG76" s="599" t="s">
        <v>127</v>
      </c>
      <c r="CH76" s="599" t="s">
        <v>127</v>
      </c>
      <c r="CI76" s="599" t="s">
        <v>127</v>
      </c>
      <c r="CJ76" s="599" t="s">
        <v>127</v>
      </c>
    </row>
    <row r="77" spans="1:88" ht="31.5" x14ac:dyDescent="0.25">
      <c r="A77" s="33" t="s">
        <v>206</v>
      </c>
      <c r="B77" s="62" t="s">
        <v>207</v>
      </c>
      <c r="C77" s="599" t="s">
        <v>127</v>
      </c>
      <c r="D77" s="599" t="s">
        <v>127</v>
      </c>
      <c r="E77" s="599" t="s">
        <v>127</v>
      </c>
      <c r="F77" s="599" t="s">
        <v>127</v>
      </c>
      <c r="G77" s="599" t="s">
        <v>127</v>
      </c>
      <c r="H77" s="599" t="s">
        <v>127</v>
      </c>
      <c r="I77" s="599" t="s">
        <v>127</v>
      </c>
      <c r="J77" s="599" t="s">
        <v>127</v>
      </c>
      <c r="K77" s="599" t="s">
        <v>127</v>
      </c>
      <c r="L77" s="599" t="s">
        <v>127</v>
      </c>
      <c r="M77" s="599" t="s">
        <v>127</v>
      </c>
      <c r="N77" s="599" t="s">
        <v>127</v>
      </c>
      <c r="O77" s="599" t="s">
        <v>127</v>
      </c>
      <c r="P77" s="599" t="s">
        <v>127</v>
      </c>
      <c r="Q77" s="599" t="s">
        <v>127</v>
      </c>
      <c r="R77" s="599" t="s">
        <v>127</v>
      </c>
      <c r="S77" s="599" t="s">
        <v>127</v>
      </c>
      <c r="T77" s="599" t="s">
        <v>127</v>
      </c>
      <c r="U77" s="599" t="s">
        <v>127</v>
      </c>
      <c r="V77" s="599" t="s">
        <v>127</v>
      </c>
      <c r="W77" s="599" t="s">
        <v>127</v>
      </c>
      <c r="X77" s="599" t="s">
        <v>127</v>
      </c>
      <c r="Y77" s="599" t="s">
        <v>127</v>
      </c>
      <c r="Z77" s="599" t="s">
        <v>127</v>
      </c>
      <c r="AA77" s="599" t="s">
        <v>127</v>
      </c>
      <c r="AB77" s="599" t="s">
        <v>127</v>
      </c>
      <c r="AC77" s="599" t="s">
        <v>127</v>
      </c>
      <c r="AD77" s="599" t="s">
        <v>127</v>
      </c>
      <c r="AE77" s="599" t="s">
        <v>127</v>
      </c>
      <c r="AF77" s="599" t="s">
        <v>127</v>
      </c>
      <c r="AG77" s="599" t="s">
        <v>127</v>
      </c>
      <c r="AH77" s="599" t="s">
        <v>127</v>
      </c>
      <c r="AI77" s="599" t="s">
        <v>127</v>
      </c>
      <c r="AJ77" s="599" t="s">
        <v>127</v>
      </c>
      <c r="AK77" s="599" t="s">
        <v>127</v>
      </c>
      <c r="AL77" s="599" t="s">
        <v>127</v>
      </c>
      <c r="AM77" s="599" t="s">
        <v>127</v>
      </c>
      <c r="AN77" s="599" t="s">
        <v>127</v>
      </c>
      <c r="AO77" s="599" t="s">
        <v>127</v>
      </c>
      <c r="AP77" s="599" t="s">
        <v>127</v>
      </c>
      <c r="AQ77" s="599" t="s">
        <v>127</v>
      </c>
      <c r="AR77" s="599" t="s">
        <v>127</v>
      </c>
      <c r="AS77" s="599" t="s">
        <v>127</v>
      </c>
      <c r="AT77" s="599" t="s">
        <v>127</v>
      </c>
      <c r="AU77" s="599" t="s">
        <v>127</v>
      </c>
      <c r="AV77" s="599" t="s">
        <v>127</v>
      </c>
      <c r="AW77" s="599" t="s">
        <v>127</v>
      </c>
      <c r="AX77" s="599" t="s">
        <v>127</v>
      </c>
      <c r="AY77" s="599" t="s">
        <v>127</v>
      </c>
      <c r="AZ77" s="599" t="s">
        <v>127</v>
      </c>
      <c r="BA77" s="599" t="s">
        <v>127</v>
      </c>
      <c r="BB77" s="599" t="s">
        <v>127</v>
      </c>
      <c r="BC77" s="599" t="s">
        <v>127</v>
      </c>
      <c r="BD77" s="599" t="s">
        <v>127</v>
      </c>
      <c r="BE77" s="599" t="s">
        <v>127</v>
      </c>
      <c r="BF77" s="599" t="s">
        <v>127</v>
      </c>
      <c r="BG77" s="599" t="s">
        <v>127</v>
      </c>
      <c r="BH77" s="599" t="s">
        <v>127</v>
      </c>
      <c r="BI77" s="599" t="s">
        <v>127</v>
      </c>
      <c r="BJ77" s="599" t="s">
        <v>127</v>
      </c>
      <c r="BK77" s="599" t="s">
        <v>127</v>
      </c>
      <c r="BL77" s="599" t="s">
        <v>127</v>
      </c>
      <c r="BM77" s="599" t="s">
        <v>127</v>
      </c>
      <c r="BN77" s="599" t="s">
        <v>127</v>
      </c>
      <c r="BO77" s="599" t="s">
        <v>127</v>
      </c>
      <c r="BP77" s="599" t="s">
        <v>127</v>
      </c>
      <c r="BQ77" s="599" t="s">
        <v>127</v>
      </c>
      <c r="BR77" s="599" t="s">
        <v>127</v>
      </c>
      <c r="BS77" s="599" t="s">
        <v>127</v>
      </c>
      <c r="BT77" s="599" t="s">
        <v>127</v>
      </c>
      <c r="BU77" s="599" t="s">
        <v>127</v>
      </c>
      <c r="BV77" s="599" t="s">
        <v>127</v>
      </c>
      <c r="BW77" s="599" t="s">
        <v>127</v>
      </c>
      <c r="BX77" s="599" t="s">
        <v>127</v>
      </c>
      <c r="BY77" s="599" t="s">
        <v>127</v>
      </c>
      <c r="BZ77" s="599" t="s">
        <v>127</v>
      </c>
      <c r="CA77" s="599" t="s">
        <v>127</v>
      </c>
      <c r="CB77" s="599" t="s">
        <v>127</v>
      </c>
      <c r="CC77" s="599" t="s">
        <v>127</v>
      </c>
      <c r="CD77" s="599" t="s">
        <v>127</v>
      </c>
      <c r="CE77" s="599" t="s">
        <v>127</v>
      </c>
      <c r="CF77" s="599" t="s">
        <v>127</v>
      </c>
      <c r="CG77" s="599" t="s">
        <v>127</v>
      </c>
      <c r="CH77" s="599" t="s">
        <v>127</v>
      </c>
      <c r="CI77" s="599" t="s">
        <v>127</v>
      </c>
      <c r="CJ77" s="599" t="s">
        <v>127</v>
      </c>
    </row>
    <row r="78" spans="1:88" x14ac:dyDescent="0.25">
      <c r="A78" s="33" t="s">
        <v>208</v>
      </c>
      <c r="B78" s="62" t="s">
        <v>209</v>
      </c>
      <c r="C78" s="599" t="s">
        <v>127</v>
      </c>
      <c r="D78" s="599" t="s">
        <v>127</v>
      </c>
      <c r="E78" s="599" t="s">
        <v>127</v>
      </c>
      <c r="F78" s="599" t="s">
        <v>127</v>
      </c>
      <c r="G78" s="599" t="s">
        <v>127</v>
      </c>
      <c r="H78" s="599" t="s">
        <v>127</v>
      </c>
      <c r="I78" s="599" t="s">
        <v>127</v>
      </c>
      <c r="J78" s="599" t="s">
        <v>127</v>
      </c>
      <c r="K78" s="599" t="s">
        <v>127</v>
      </c>
      <c r="L78" s="599" t="s">
        <v>127</v>
      </c>
      <c r="M78" s="599" t="s">
        <v>127</v>
      </c>
      <c r="N78" s="599" t="s">
        <v>127</v>
      </c>
      <c r="O78" s="599" t="s">
        <v>127</v>
      </c>
      <c r="P78" s="599" t="s">
        <v>127</v>
      </c>
      <c r="Q78" s="599" t="s">
        <v>127</v>
      </c>
      <c r="R78" s="599" t="s">
        <v>127</v>
      </c>
      <c r="S78" s="599" t="s">
        <v>127</v>
      </c>
      <c r="T78" s="599" t="s">
        <v>127</v>
      </c>
      <c r="U78" s="599" t="s">
        <v>127</v>
      </c>
      <c r="V78" s="599" t="s">
        <v>127</v>
      </c>
      <c r="W78" s="599" t="s">
        <v>127</v>
      </c>
      <c r="X78" s="599" t="s">
        <v>127</v>
      </c>
      <c r="Y78" s="599" t="s">
        <v>127</v>
      </c>
      <c r="Z78" s="599" t="s">
        <v>127</v>
      </c>
      <c r="AA78" s="599" t="s">
        <v>127</v>
      </c>
      <c r="AB78" s="599" t="s">
        <v>127</v>
      </c>
      <c r="AC78" s="599" t="s">
        <v>127</v>
      </c>
      <c r="AD78" s="599" t="s">
        <v>127</v>
      </c>
      <c r="AE78" s="599" t="s">
        <v>127</v>
      </c>
      <c r="AF78" s="599" t="s">
        <v>127</v>
      </c>
      <c r="AG78" s="599" t="s">
        <v>127</v>
      </c>
      <c r="AH78" s="599" t="s">
        <v>127</v>
      </c>
      <c r="AI78" s="599" t="s">
        <v>127</v>
      </c>
      <c r="AJ78" s="599" t="s">
        <v>127</v>
      </c>
      <c r="AK78" s="599" t="s">
        <v>127</v>
      </c>
      <c r="AL78" s="599" t="s">
        <v>127</v>
      </c>
      <c r="AM78" s="599" t="s">
        <v>127</v>
      </c>
      <c r="AN78" s="599" t="s">
        <v>127</v>
      </c>
      <c r="AO78" s="599" t="s">
        <v>127</v>
      </c>
      <c r="AP78" s="599" t="s">
        <v>127</v>
      </c>
      <c r="AQ78" s="599" t="s">
        <v>127</v>
      </c>
      <c r="AR78" s="599" t="s">
        <v>127</v>
      </c>
      <c r="AS78" s="599" t="s">
        <v>127</v>
      </c>
      <c r="AT78" s="599" t="s">
        <v>127</v>
      </c>
      <c r="AU78" s="599" t="s">
        <v>127</v>
      </c>
      <c r="AV78" s="599" t="s">
        <v>127</v>
      </c>
      <c r="AW78" s="599" t="s">
        <v>127</v>
      </c>
      <c r="AX78" s="599" t="s">
        <v>127</v>
      </c>
      <c r="AY78" s="599" t="s">
        <v>127</v>
      </c>
      <c r="AZ78" s="599" t="s">
        <v>127</v>
      </c>
      <c r="BA78" s="599" t="s">
        <v>127</v>
      </c>
      <c r="BB78" s="599" t="s">
        <v>127</v>
      </c>
      <c r="BC78" s="599" t="s">
        <v>127</v>
      </c>
      <c r="BD78" s="599" t="s">
        <v>127</v>
      </c>
      <c r="BE78" s="599" t="s">
        <v>127</v>
      </c>
      <c r="BF78" s="599" t="s">
        <v>127</v>
      </c>
      <c r="BG78" s="599" t="s">
        <v>127</v>
      </c>
      <c r="BH78" s="599" t="s">
        <v>127</v>
      </c>
      <c r="BI78" s="599" t="s">
        <v>127</v>
      </c>
      <c r="BJ78" s="599" t="s">
        <v>127</v>
      </c>
      <c r="BK78" s="599" t="s">
        <v>127</v>
      </c>
      <c r="BL78" s="599" t="s">
        <v>127</v>
      </c>
      <c r="BM78" s="599" t="s">
        <v>127</v>
      </c>
      <c r="BN78" s="599" t="s">
        <v>127</v>
      </c>
      <c r="BO78" s="599" t="s">
        <v>127</v>
      </c>
      <c r="BP78" s="599" t="s">
        <v>127</v>
      </c>
      <c r="BQ78" s="599" t="s">
        <v>127</v>
      </c>
      <c r="BR78" s="599" t="s">
        <v>127</v>
      </c>
      <c r="BS78" s="599" t="s">
        <v>127</v>
      </c>
      <c r="BT78" s="599" t="s">
        <v>127</v>
      </c>
      <c r="BU78" s="599" t="s">
        <v>127</v>
      </c>
      <c r="BV78" s="599" t="s">
        <v>127</v>
      </c>
      <c r="BW78" s="599" t="s">
        <v>127</v>
      </c>
      <c r="BX78" s="599" t="s">
        <v>127</v>
      </c>
      <c r="BY78" s="599" t="s">
        <v>127</v>
      </c>
      <c r="BZ78" s="599" t="s">
        <v>127</v>
      </c>
      <c r="CA78" s="599" t="s">
        <v>127</v>
      </c>
      <c r="CB78" s="599" t="s">
        <v>127</v>
      </c>
      <c r="CC78" s="599" t="s">
        <v>127</v>
      </c>
      <c r="CD78" s="599" t="s">
        <v>127</v>
      </c>
      <c r="CE78" s="599" t="s">
        <v>127</v>
      </c>
      <c r="CF78" s="599" t="s">
        <v>127</v>
      </c>
      <c r="CG78" s="599" t="s">
        <v>127</v>
      </c>
      <c r="CH78" s="599" t="s">
        <v>127</v>
      </c>
      <c r="CI78" s="599" t="s">
        <v>127</v>
      </c>
      <c r="CJ78" s="599" t="s">
        <v>127</v>
      </c>
    </row>
  </sheetData>
  <mergeCells count="35">
    <mergeCell ref="A6:AS6"/>
    <mergeCell ref="A1:AS1"/>
    <mergeCell ref="A2:AS2"/>
    <mergeCell ref="A3:AS3"/>
    <mergeCell ref="A4:AS4"/>
    <mergeCell ref="A5:AS5"/>
    <mergeCell ref="A9:AS9"/>
    <mergeCell ref="A10:CI10"/>
    <mergeCell ref="A11:A14"/>
    <mergeCell ref="B11:B14"/>
    <mergeCell ref="C11:C14"/>
    <mergeCell ref="D11:Q12"/>
    <mergeCell ref="R11:AE12"/>
    <mergeCell ref="AF11:AS11"/>
    <mergeCell ref="AT11:CI11"/>
    <mergeCell ref="D13:J13"/>
    <mergeCell ref="K13:Q13"/>
    <mergeCell ref="R13:X13"/>
    <mergeCell ref="Y13:AE13"/>
    <mergeCell ref="CH1:CJ1"/>
    <mergeCell ref="CJ11:CJ14"/>
    <mergeCell ref="AF12:AS12"/>
    <mergeCell ref="AT12:BG12"/>
    <mergeCell ref="BH12:BU12"/>
    <mergeCell ref="BV12:CI12"/>
    <mergeCell ref="AT13:AZ13"/>
    <mergeCell ref="BA13:BG13"/>
    <mergeCell ref="BH13:BN13"/>
    <mergeCell ref="BO13:BU13"/>
    <mergeCell ref="BV13:CB13"/>
    <mergeCell ref="CC13:CI13"/>
    <mergeCell ref="AF13:AL13"/>
    <mergeCell ref="AM13:AS13"/>
    <mergeCell ref="A7:AS7"/>
    <mergeCell ref="A8:AS8"/>
  </mergeCells>
  <pageMargins left="0" right="0" top="0.15748031496062992" bottom="0.15748031496062992" header="0.31496062992125984" footer="0.31496062992125984"/>
  <pageSetup paperSize="9" scale="2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S72"/>
  <sheetViews>
    <sheetView view="pageBreakPreview" zoomScale="60" zoomScaleNormal="69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8" sqref="B18"/>
    </sheetView>
  </sheetViews>
  <sheetFormatPr defaultRowHeight="15" x14ac:dyDescent="0.25"/>
  <cols>
    <col min="1" max="1" width="10.140625" style="196" customWidth="1"/>
    <col min="2" max="2" width="72.42578125" style="197" customWidth="1"/>
    <col min="3" max="3" width="15.7109375" style="198" customWidth="1"/>
    <col min="4" max="4" width="18.28515625" style="197" customWidth="1"/>
    <col min="5" max="5" width="18" style="197" customWidth="1"/>
    <col min="6" max="6" width="19.140625" style="197" customWidth="1"/>
    <col min="7" max="7" width="23" style="197" customWidth="1"/>
    <col min="8" max="8" width="19.42578125" style="197" customWidth="1"/>
    <col min="9" max="9" width="22.42578125" style="197" customWidth="1"/>
    <col min="10" max="10" width="21.7109375" style="197" customWidth="1"/>
    <col min="11" max="11" width="19.85546875" style="197" customWidth="1"/>
    <col min="12" max="12" width="20.42578125" style="197" customWidth="1"/>
    <col min="13" max="13" width="34.140625" style="197" customWidth="1"/>
    <col min="14" max="14" width="35.85546875" style="197" customWidth="1"/>
    <col min="15" max="16" width="19.5703125" style="197" customWidth="1"/>
    <col min="17" max="17" width="16.7109375" style="197" customWidth="1"/>
    <col min="18" max="18" width="15.42578125" style="197" customWidth="1"/>
    <col min="19" max="19" width="11.5703125" style="198" customWidth="1"/>
    <col min="20" max="20" width="16.140625" style="198" customWidth="1"/>
    <col min="21" max="21" width="8.140625" style="198" customWidth="1"/>
    <col min="22" max="22" width="22.42578125" style="198" customWidth="1"/>
    <col min="23" max="23" width="17.28515625" style="198" customWidth="1"/>
    <col min="24" max="24" width="25.42578125" style="198" customWidth="1"/>
    <col min="25" max="25" width="27" style="198" customWidth="1"/>
    <col min="26" max="26" width="7.85546875" style="197" bestFit="1" customWidth="1"/>
    <col min="27" max="27" width="7.5703125" style="197" customWidth="1"/>
    <col min="28" max="28" width="9.28515625" style="197" customWidth="1"/>
    <col min="29" max="29" width="13.85546875" style="197" customWidth="1"/>
    <col min="30" max="258" width="9.140625" style="196"/>
    <col min="259" max="259" width="4.42578125" style="196" bestFit="1" customWidth="1"/>
    <col min="260" max="260" width="18.28515625" style="196" bestFit="1" customWidth="1"/>
    <col min="261" max="261" width="19" style="196" bestFit="1" customWidth="1"/>
    <col min="262" max="262" width="15.42578125" style="196" bestFit="1" customWidth="1"/>
    <col min="263" max="264" width="12.42578125" style="196" bestFit="1" customWidth="1"/>
    <col min="265" max="265" width="7.140625" style="196" bestFit="1" customWidth="1"/>
    <col min="266" max="266" width="10.140625" style="196" bestFit="1" customWidth="1"/>
    <col min="267" max="267" width="15.85546875" style="196" bestFit="1" customWidth="1"/>
    <col min="268" max="268" width="15.140625" style="196" bestFit="1" customWidth="1"/>
    <col min="269" max="269" width="18.28515625" style="196" bestFit="1" customWidth="1"/>
    <col min="270" max="270" width="13.28515625" style="196" bestFit="1" customWidth="1"/>
    <col min="271" max="271" width="19.28515625" style="196" customWidth="1"/>
    <col min="272" max="272" width="15.140625" style="196" customWidth="1"/>
    <col min="273" max="273" width="21" style="196" bestFit="1" customWidth="1"/>
    <col min="274" max="274" width="17.140625" style="196" bestFit="1" customWidth="1"/>
    <col min="275" max="275" width="16.85546875" style="196" bestFit="1" customWidth="1"/>
    <col min="276" max="276" width="16.7109375" style="196" bestFit="1" customWidth="1"/>
    <col min="277" max="277" width="15.7109375" style="196" bestFit="1" customWidth="1"/>
    <col min="278" max="278" width="16.28515625" style="196" bestFit="1" customWidth="1"/>
    <col min="279" max="279" width="17.28515625" style="196" customWidth="1"/>
    <col min="280" max="280" width="23.42578125" style="196" bestFit="1" customWidth="1"/>
    <col min="281" max="281" width="31.85546875" style="196" bestFit="1" customWidth="1"/>
    <col min="282" max="282" width="7.85546875" style="196" bestFit="1" customWidth="1"/>
    <col min="283" max="283" width="5.7109375" style="196" bestFit="1" customWidth="1"/>
    <col min="284" max="284" width="9.140625" style="196" bestFit="1" customWidth="1"/>
    <col min="285" max="285" width="13.5703125" style="196" bestFit="1" customWidth="1"/>
    <col min="286" max="514" width="9.140625" style="196"/>
    <col min="515" max="515" width="4.42578125" style="196" bestFit="1" customWidth="1"/>
    <col min="516" max="516" width="18.28515625" style="196" bestFit="1" customWidth="1"/>
    <col min="517" max="517" width="19" style="196" bestFit="1" customWidth="1"/>
    <col min="518" max="518" width="15.42578125" style="196" bestFit="1" customWidth="1"/>
    <col min="519" max="520" width="12.42578125" style="196" bestFit="1" customWidth="1"/>
    <col min="521" max="521" width="7.140625" style="196" bestFit="1" customWidth="1"/>
    <col min="522" max="522" width="10.140625" style="196" bestFit="1" customWidth="1"/>
    <col min="523" max="523" width="15.85546875" style="196" bestFit="1" customWidth="1"/>
    <col min="524" max="524" width="15.140625" style="196" bestFit="1" customWidth="1"/>
    <col min="525" max="525" width="18.28515625" style="196" bestFit="1" customWidth="1"/>
    <col min="526" max="526" width="13.28515625" style="196" bestFit="1" customWidth="1"/>
    <col min="527" max="527" width="19.28515625" style="196" customWidth="1"/>
    <col min="528" max="528" width="15.140625" style="196" customWidth="1"/>
    <col min="529" max="529" width="21" style="196" bestFit="1" customWidth="1"/>
    <col min="530" max="530" width="17.140625" style="196" bestFit="1" customWidth="1"/>
    <col min="531" max="531" width="16.85546875" style="196" bestFit="1" customWidth="1"/>
    <col min="532" max="532" width="16.7109375" style="196" bestFit="1" customWidth="1"/>
    <col min="533" max="533" width="15.7109375" style="196" bestFit="1" customWidth="1"/>
    <col min="534" max="534" width="16.28515625" style="196" bestFit="1" customWidth="1"/>
    <col min="535" max="535" width="17.28515625" style="196" customWidth="1"/>
    <col min="536" max="536" width="23.42578125" style="196" bestFit="1" customWidth="1"/>
    <col min="537" max="537" width="31.85546875" style="196" bestFit="1" customWidth="1"/>
    <col min="538" max="538" width="7.85546875" style="196" bestFit="1" customWidth="1"/>
    <col min="539" max="539" width="5.7109375" style="196" bestFit="1" customWidth="1"/>
    <col min="540" max="540" width="9.140625" style="196" bestFit="1" customWidth="1"/>
    <col min="541" max="541" width="13.5703125" style="196" bestFit="1" customWidth="1"/>
    <col min="542" max="770" width="9.140625" style="196"/>
    <col min="771" max="771" width="4.42578125" style="196" bestFit="1" customWidth="1"/>
    <col min="772" max="772" width="18.28515625" style="196" bestFit="1" customWidth="1"/>
    <col min="773" max="773" width="19" style="196" bestFit="1" customWidth="1"/>
    <col min="774" max="774" width="15.42578125" style="196" bestFit="1" customWidth="1"/>
    <col min="775" max="776" width="12.42578125" style="196" bestFit="1" customWidth="1"/>
    <col min="777" max="777" width="7.140625" style="196" bestFit="1" customWidth="1"/>
    <col min="778" max="778" width="10.140625" style="196" bestFit="1" customWidth="1"/>
    <col min="779" max="779" width="15.85546875" style="196" bestFit="1" customWidth="1"/>
    <col min="780" max="780" width="15.140625" style="196" bestFit="1" customWidth="1"/>
    <col min="781" max="781" width="18.28515625" style="196" bestFit="1" customWidth="1"/>
    <col min="782" max="782" width="13.28515625" style="196" bestFit="1" customWidth="1"/>
    <col min="783" max="783" width="19.28515625" style="196" customWidth="1"/>
    <col min="784" max="784" width="15.140625" style="196" customWidth="1"/>
    <col min="785" max="785" width="21" style="196" bestFit="1" customWidth="1"/>
    <col min="786" max="786" width="17.140625" style="196" bestFit="1" customWidth="1"/>
    <col min="787" max="787" width="16.85546875" style="196" bestFit="1" customWidth="1"/>
    <col min="788" max="788" width="16.7109375" style="196" bestFit="1" customWidth="1"/>
    <col min="789" max="789" width="15.7109375" style="196" bestFit="1" customWidth="1"/>
    <col min="790" max="790" width="16.28515625" style="196" bestFit="1" customWidth="1"/>
    <col min="791" max="791" width="17.28515625" style="196" customWidth="1"/>
    <col min="792" max="792" width="23.42578125" style="196" bestFit="1" customWidth="1"/>
    <col min="793" max="793" width="31.85546875" style="196" bestFit="1" customWidth="1"/>
    <col min="794" max="794" width="7.85546875" style="196" bestFit="1" customWidth="1"/>
    <col min="795" max="795" width="5.7109375" style="196" bestFit="1" customWidth="1"/>
    <col min="796" max="796" width="9.140625" style="196" bestFit="1" customWidth="1"/>
    <col min="797" max="797" width="13.5703125" style="196" bestFit="1" customWidth="1"/>
    <col min="798" max="1026" width="9.140625" style="196"/>
    <col min="1027" max="1027" width="4.42578125" style="196" bestFit="1" customWidth="1"/>
    <col min="1028" max="1028" width="18.28515625" style="196" bestFit="1" customWidth="1"/>
    <col min="1029" max="1029" width="19" style="196" bestFit="1" customWidth="1"/>
    <col min="1030" max="1030" width="15.42578125" style="196" bestFit="1" customWidth="1"/>
    <col min="1031" max="1032" width="12.42578125" style="196" bestFit="1" customWidth="1"/>
    <col min="1033" max="1033" width="7.140625" style="196" bestFit="1" customWidth="1"/>
    <col min="1034" max="1034" width="10.140625" style="196" bestFit="1" customWidth="1"/>
    <col min="1035" max="1035" width="15.85546875" style="196" bestFit="1" customWidth="1"/>
    <col min="1036" max="1036" width="15.140625" style="196" bestFit="1" customWidth="1"/>
    <col min="1037" max="1037" width="18.28515625" style="196" bestFit="1" customWidth="1"/>
    <col min="1038" max="1038" width="13.28515625" style="196" bestFit="1" customWidth="1"/>
    <col min="1039" max="1039" width="19.28515625" style="196" customWidth="1"/>
    <col min="1040" max="1040" width="15.140625" style="196" customWidth="1"/>
    <col min="1041" max="1041" width="21" style="196" bestFit="1" customWidth="1"/>
    <col min="1042" max="1042" width="17.140625" style="196" bestFit="1" customWidth="1"/>
    <col min="1043" max="1043" width="16.85546875" style="196" bestFit="1" customWidth="1"/>
    <col min="1044" max="1044" width="16.7109375" style="196" bestFit="1" customWidth="1"/>
    <col min="1045" max="1045" width="15.7109375" style="196" bestFit="1" customWidth="1"/>
    <col min="1046" max="1046" width="16.28515625" style="196" bestFit="1" customWidth="1"/>
    <col min="1047" max="1047" width="17.28515625" style="196" customWidth="1"/>
    <col min="1048" max="1048" width="23.42578125" style="196" bestFit="1" customWidth="1"/>
    <col min="1049" max="1049" width="31.85546875" style="196" bestFit="1" customWidth="1"/>
    <col min="1050" max="1050" width="7.85546875" style="196" bestFit="1" customWidth="1"/>
    <col min="1051" max="1051" width="5.7109375" style="196" bestFit="1" customWidth="1"/>
    <col min="1052" max="1052" width="9.140625" style="196" bestFit="1" customWidth="1"/>
    <col min="1053" max="1053" width="13.5703125" style="196" bestFit="1" customWidth="1"/>
    <col min="1054" max="1282" width="9.140625" style="196"/>
    <col min="1283" max="1283" width="4.42578125" style="196" bestFit="1" customWidth="1"/>
    <col min="1284" max="1284" width="18.28515625" style="196" bestFit="1" customWidth="1"/>
    <col min="1285" max="1285" width="19" style="196" bestFit="1" customWidth="1"/>
    <col min="1286" max="1286" width="15.42578125" style="196" bestFit="1" customWidth="1"/>
    <col min="1287" max="1288" width="12.42578125" style="196" bestFit="1" customWidth="1"/>
    <col min="1289" max="1289" width="7.140625" style="196" bestFit="1" customWidth="1"/>
    <col min="1290" max="1290" width="10.140625" style="196" bestFit="1" customWidth="1"/>
    <col min="1291" max="1291" width="15.85546875" style="196" bestFit="1" customWidth="1"/>
    <col min="1292" max="1292" width="15.140625" style="196" bestFit="1" customWidth="1"/>
    <col min="1293" max="1293" width="18.28515625" style="196" bestFit="1" customWidth="1"/>
    <col min="1294" max="1294" width="13.28515625" style="196" bestFit="1" customWidth="1"/>
    <col min="1295" max="1295" width="19.28515625" style="196" customWidth="1"/>
    <col min="1296" max="1296" width="15.140625" style="196" customWidth="1"/>
    <col min="1297" max="1297" width="21" style="196" bestFit="1" customWidth="1"/>
    <col min="1298" max="1298" width="17.140625" style="196" bestFit="1" customWidth="1"/>
    <col min="1299" max="1299" width="16.85546875" style="196" bestFit="1" customWidth="1"/>
    <col min="1300" max="1300" width="16.7109375" style="196" bestFit="1" customWidth="1"/>
    <col min="1301" max="1301" width="15.7109375" style="196" bestFit="1" customWidth="1"/>
    <col min="1302" max="1302" width="16.28515625" style="196" bestFit="1" customWidth="1"/>
    <col min="1303" max="1303" width="17.28515625" style="196" customWidth="1"/>
    <col min="1304" max="1304" width="23.42578125" style="196" bestFit="1" customWidth="1"/>
    <col min="1305" max="1305" width="31.85546875" style="196" bestFit="1" customWidth="1"/>
    <col min="1306" max="1306" width="7.85546875" style="196" bestFit="1" customWidth="1"/>
    <col min="1307" max="1307" width="5.7109375" style="196" bestFit="1" customWidth="1"/>
    <col min="1308" max="1308" width="9.140625" style="196" bestFit="1" customWidth="1"/>
    <col min="1309" max="1309" width="13.5703125" style="196" bestFit="1" customWidth="1"/>
    <col min="1310" max="1538" width="9.140625" style="196"/>
    <col min="1539" max="1539" width="4.42578125" style="196" bestFit="1" customWidth="1"/>
    <col min="1540" max="1540" width="18.28515625" style="196" bestFit="1" customWidth="1"/>
    <col min="1541" max="1541" width="19" style="196" bestFit="1" customWidth="1"/>
    <col min="1542" max="1542" width="15.42578125" style="196" bestFit="1" customWidth="1"/>
    <col min="1543" max="1544" width="12.42578125" style="196" bestFit="1" customWidth="1"/>
    <col min="1545" max="1545" width="7.140625" style="196" bestFit="1" customWidth="1"/>
    <col min="1546" max="1546" width="10.140625" style="196" bestFit="1" customWidth="1"/>
    <col min="1547" max="1547" width="15.85546875" style="196" bestFit="1" customWidth="1"/>
    <col min="1548" max="1548" width="15.140625" style="196" bestFit="1" customWidth="1"/>
    <col min="1549" max="1549" width="18.28515625" style="196" bestFit="1" customWidth="1"/>
    <col min="1550" max="1550" width="13.28515625" style="196" bestFit="1" customWidth="1"/>
    <col min="1551" max="1551" width="19.28515625" style="196" customWidth="1"/>
    <col min="1552" max="1552" width="15.140625" style="196" customWidth="1"/>
    <col min="1553" max="1553" width="21" style="196" bestFit="1" customWidth="1"/>
    <col min="1554" max="1554" width="17.140625" style="196" bestFit="1" customWidth="1"/>
    <col min="1555" max="1555" width="16.85546875" style="196" bestFit="1" customWidth="1"/>
    <col min="1556" max="1556" width="16.7109375" style="196" bestFit="1" customWidth="1"/>
    <col min="1557" max="1557" width="15.7109375" style="196" bestFit="1" customWidth="1"/>
    <col min="1558" max="1558" width="16.28515625" style="196" bestFit="1" customWidth="1"/>
    <col min="1559" max="1559" width="17.28515625" style="196" customWidth="1"/>
    <col min="1560" max="1560" width="23.42578125" style="196" bestFit="1" customWidth="1"/>
    <col min="1561" max="1561" width="31.85546875" style="196" bestFit="1" customWidth="1"/>
    <col min="1562" max="1562" width="7.85546875" style="196" bestFit="1" customWidth="1"/>
    <col min="1563" max="1563" width="5.7109375" style="196" bestFit="1" customWidth="1"/>
    <col min="1564" max="1564" width="9.140625" style="196" bestFit="1" customWidth="1"/>
    <col min="1565" max="1565" width="13.5703125" style="196" bestFit="1" customWidth="1"/>
    <col min="1566" max="1794" width="9.140625" style="196"/>
    <col min="1795" max="1795" width="4.42578125" style="196" bestFit="1" customWidth="1"/>
    <col min="1796" max="1796" width="18.28515625" style="196" bestFit="1" customWidth="1"/>
    <col min="1797" max="1797" width="19" style="196" bestFit="1" customWidth="1"/>
    <col min="1798" max="1798" width="15.42578125" style="196" bestFit="1" customWidth="1"/>
    <col min="1799" max="1800" width="12.42578125" style="196" bestFit="1" customWidth="1"/>
    <col min="1801" max="1801" width="7.140625" style="196" bestFit="1" customWidth="1"/>
    <col min="1802" max="1802" width="10.140625" style="196" bestFit="1" customWidth="1"/>
    <col min="1803" max="1803" width="15.85546875" style="196" bestFit="1" customWidth="1"/>
    <col min="1804" max="1804" width="15.140625" style="196" bestFit="1" customWidth="1"/>
    <col min="1805" max="1805" width="18.28515625" style="196" bestFit="1" customWidth="1"/>
    <col min="1806" max="1806" width="13.28515625" style="196" bestFit="1" customWidth="1"/>
    <col min="1807" max="1807" width="19.28515625" style="196" customWidth="1"/>
    <col min="1808" max="1808" width="15.140625" style="196" customWidth="1"/>
    <col min="1809" max="1809" width="21" style="196" bestFit="1" customWidth="1"/>
    <col min="1810" max="1810" width="17.140625" style="196" bestFit="1" customWidth="1"/>
    <col min="1811" max="1811" width="16.85546875" style="196" bestFit="1" customWidth="1"/>
    <col min="1812" max="1812" width="16.7109375" style="196" bestFit="1" customWidth="1"/>
    <col min="1813" max="1813" width="15.7109375" style="196" bestFit="1" customWidth="1"/>
    <col min="1814" max="1814" width="16.28515625" style="196" bestFit="1" customWidth="1"/>
    <col min="1815" max="1815" width="17.28515625" style="196" customWidth="1"/>
    <col min="1816" max="1816" width="23.42578125" style="196" bestFit="1" customWidth="1"/>
    <col min="1817" max="1817" width="31.85546875" style="196" bestFit="1" customWidth="1"/>
    <col min="1818" max="1818" width="7.85546875" style="196" bestFit="1" customWidth="1"/>
    <col min="1819" max="1819" width="5.7109375" style="196" bestFit="1" customWidth="1"/>
    <col min="1820" max="1820" width="9.140625" style="196" bestFit="1" customWidth="1"/>
    <col min="1821" max="1821" width="13.5703125" style="196" bestFit="1" customWidth="1"/>
    <col min="1822" max="2050" width="9.140625" style="196"/>
    <col min="2051" max="2051" width="4.42578125" style="196" bestFit="1" customWidth="1"/>
    <col min="2052" max="2052" width="18.28515625" style="196" bestFit="1" customWidth="1"/>
    <col min="2053" max="2053" width="19" style="196" bestFit="1" customWidth="1"/>
    <col min="2054" max="2054" width="15.42578125" style="196" bestFit="1" customWidth="1"/>
    <col min="2055" max="2056" width="12.42578125" style="196" bestFit="1" customWidth="1"/>
    <col min="2057" max="2057" width="7.140625" style="196" bestFit="1" customWidth="1"/>
    <col min="2058" max="2058" width="10.140625" style="196" bestFit="1" customWidth="1"/>
    <col min="2059" max="2059" width="15.85546875" style="196" bestFit="1" customWidth="1"/>
    <col min="2060" max="2060" width="15.140625" style="196" bestFit="1" customWidth="1"/>
    <col min="2061" max="2061" width="18.28515625" style="196" bestFit="1" customWidth="1"/>
    <col min="2062" max="2062" width="13.28515625" style="196" bestFit="1" customWidth="1"/>
    <col min="2063" max="2063" width="19.28515625" style="196" customWidth="1"/>
    <col min="2064" max="2064" width="15.140625" style="196" customWidth="1"/>
    <col min="2065" max="2065" width="21" style="196" bestFit="1" customWidth="1"/>
    <col min="2066" max="2066" width="17.140625" style="196" bestFit="1" customWidth="1"/>
    <col min="2067" max="2067" width="16.85546875" style="196" bestFit="1" customWidth="1"/>
    <col min="2068" max="2068" width="16.7109375" style="196" bestFit="1" customWidth="1"/>
    <col min="2069" max="2069" width="15.7109375" style="196" bestFit="1" customWidth="1"/>
    <col min="2070" max="2070" width="16.28515625" style="196" bestFit="1" customWidth="1"/>
    <col min="2071" max="2071" width="17.28515625" style="196" customWidth="1"/>
    <col min="2072" max="2072" width="23.42578125" style="196" bestFit="1" customWidth="1"/>
    <col min="2073" max="2073" width="31.85546875" style="196" bestFit="1" customWidth="1"/>
    <col min="2074" max="2074" width="7.85546875" style="196" bestFit="1" customWidth="1"/>
    <col min="2075" max="2075" width="5.7109375" style="196" bestFit="1" customWidth="1"/>
    <col min="2076" max="2076" width="9.140625" style="196" bestFit="1" customWidth="1"/>
    <col min="2077" max="2077" width="13.5703125" style="196" bestFit="1" customWidth="1"/>
    <col min="2078" max="2306" width="9.140625" style="196"/>
    <col min="2307" max="2307" width="4.42578125" style="196" bestFit="1" customWidth="1"/>
    <col min="2308" max="2308" width="18.28515625" style="196" bestFit="1" customWidth="1"/>
    <col min="2309" max="2309" width="19" style="196" bestFit="1" customWidth="1"/>
    <col min="2310" max="2310" width="15.42578125" style="196" bestFit="1" customWidth="1"/>
    <col min="2311" max="2312" width="12.42578125" style="196" bestFit="1" customWidth="1"/>
    <col min="2313" max="2313" width="7.140625" style="196" bestFit="1" customWidth="1"/>
    <col min="2314" max="2314" width="10.140625" style="196" bestFit="1" customWidth="1"/>
    <col min="2315" max="2315" width="15.85546875" style="196" bestFit="1" customWidth="1"/>
    <col min="2316" max="2316" width="15.140625" style="196" bestFit="1" customWidth="1"/>
    <col min="2317" max="2317" width="18.28515625" style="196" bestFit="1" customWidth="1"/>
    <col min="2318" max="2318" width="13.28515625" style="196" bestFit="1" customWidth="1"/>
    <col min="2319" max="2319" width="19.28515625" style="196" customWidth="1"/>
    <col min="2320" max="2320" width="15.140625" style="196" customWidth="1"/>
    <col min="2321" max="2321" width="21" style="196" bestFit="1" customWidth="1"/>
    <col min="2322" max="2322" width="17.140625" style="196" bestFit="1" customWidth="1"/>
    <col min="2323" max="2323" width="16.85546875" style="196" bestFit="1" customWidth="1"/>
    <col min="2324" max="2324" width="16.7109375" style="196" bestFit="1" customWidth="1"/>
    <col min="2325" max="2325" width="15.7109375" style="196" bestFit="1" customWidth="1"/>
    <col min="2326" max="2326" width="16.28515625" style="196" bestFit="1" customWidth="1"/>
    <col min="2327" max="2327" width="17.28515625" style="196" customWidth="1"/>
    <col min="2328" max="2328" width="23.42578125" style="196" bestFit="1" customWidth="1"/>
    <col min="2329" max="2329" width="31.85546875" style="196" bestFit="1" customWidth="1"/>
    <col min="2330" max="2330" width="7.85546875" style="196" bestFit="1" customWidth="1"/>
    <col min="2331" max="2331" width="5.7109375" style="196" bestFit="1" customWidth="1"/>
    <col min="2332" max="2332" width="9.140625" style="196" bestFit="1" customWidth="1"/>
    <col min="2333" max="2333" width="13.5703125" style="196" bestFit="1" customWidth="1"/>
    <col min="2334" max="2562" width="9.140625" style="196"/>
    <col min="2563" max="2563" width="4.42578125" style="196" bestFit="1" customWidth="1"/>
    <col min="2564" max="2564" width="18.28515625" style="196" bestFit="1" customWidth="1"/>
    <col min="2565" max="2565" width="19" style="196" bestFit="1" customWidth="1"/>
    <col min="2566" max="2566" width="15.42578125" style="196" bestFit="1" customWidth="1"/>
    <col min="2567" max="2568" width="12.42578125" style="196" bestFit="1" customWidth="1"/>
    <col min="2569" max="2569" width="7.140625" style="196" bestFit="1" customWidth="1"/>
    <col min="2570" max="2570" width="10.140625" style="196" bestFit="1" customWidth="1"/>
    <col min="2571" max="2571" width="15.85546875" style="196" bestFit="1" customWidth="1"/>
    <col min="2572" max="2572" width="15.140625" style="196" bestFit="1" customWidth="1"/>
    <col min="2573" max="2573" width="18.28515625" style="196" bestFit="1" customWidth="1"/>
    <col min="2574" max="2574" width="13.28515625" style="196" bestFit="1" customWidth="1"/>
    <col min="2575" max="2575" width="19.28515625" style="196" customWidth="1"/>
    <col min="2576" max="2576" width="15.140625" style="196" customWidth="1"/>
    <col min="2577" max="2577" width="21" style="196" bestFit="1" customWidth="1"/>
    <col min="2578" max="2578" width="17.140625" style="196" bestFit="1" customWidth="1"/>
    <col min="2579" max="2579" width="16.85546875" style="196" bestFit="1" customWidth="1"/>
    <col min="2580" max="2580" width="16.7109375" style="196" bestFit="1" customWidth="1"/>
    <col min="2581" max="2581" width="15.7109375" style="196" bestFit="1" customWidth="1"/>
    <col min="2582" max="2582" width="16.28515625" style="196" bestFit="1" customWidth="1"/>
    <col min="2583" max="2583" width="17.28515625" style="196" customWidth="1"/>
    <col min="2584" max="2584" width="23.42578125" style="196" bestFit="1" customWidth="1"/>
    <col min="2585" max="2585" width="31.85546875" style="196" bestFit="1" customWidth="1"/>
    <col min="2586" max="2586" width="7.85546875" style="196" bestFit="1" customWidth="1"/>
    <col min="2587" max="2587" width="5.7109375" style="196" bestFit="1" customWidth="1"/>
    <col min="2588" max="2588" width="9.140625" style="196" bestFit="1" customWidth="1"/>
    <col min="2589" max="2589" width="13.5703125" style="196" bestFit="1" customWidth="1"/>
    <col min="2590" max="2818" width="9.140625" style="196"/>
    <col min="2819" max="2819" width="4.42578125" style="196" bestFit="1" customWidth="1"/>
    <col min="2820" max="2820" width="18.28515625" style="196" bestFit="1" customWidth="1"/>
    <col min="2821" max="2821" width="19" style="196" bestFit="1" customWidth="1"/>
    <col min="2822" max="2822" width="15.42578125" style="196" bestFit="1" customWidth="1"/>
    <col min="2823" max="2824" width="12.42578125" style="196" bestFit="1" customWidth="1"/>
    <col min="2825" max="2825" width="7.140625" style="196" bestFit="1" customWidth="1"/>
    <col min="2826" max="2826" width="10.140625" style="196" bestFit="1" customWidth="1"/>
    <col min="2827" max="2827" width="15.85546875" style="196" bestFit="1" customWidth="1"/>
    <col min="2828" max="2828" width="15.140625" style="196" bestFit="1" customWidth="1"/>
    <col min="2829" max="2829" width="18.28515625" style="196" bestFit="1" customWidth="1"/>
    <col min="2830" max="2830" width="13.28515625" style="196" bestFit="1" customWidth="1"/>
    <col min="2831" max="2831" width="19.28515625" style="196" customWidth="1"/>
    <col min="2832" max="2832" width="15.140625" style="196" customWidth="1"/>
    <col min="2833" max="2833" width="21" style="196" bestFit="1" customWidth="1"/>
    <col min="2834" max="2834" width="17.140625" style="196" bestFit="1" customWidth="1"/>
    <col min="2835" max="2835" width="16.85546875" style="196" bestFit="1" customWidth="1"/>
    <col min="2836" max="2836" width="16.7109375" style="196" bestFit="1" customWidth="1"/>
    <col min="2837" max="2837" width="15.7109375" style="196" bestFit="1" customWidth="1"/>
    <col min="2838" max="2838" width="16.28515625" style="196" bestFit="1" customWidth="1"/>
    <col min="2839" max="2839" width="17.28515625" style="196" customWidth="1"/>
    <col min="2840" max="2840" width="23.42578125" style="196" bestFit="1" customWidth="1"/>
    <col min="2841" max="2841" width="31.85546875" style="196" bestFit="1" customWidth="1"/>
    <col min="2842" max="2842" width="7.85546875" style="196" bestFit="1" customWidth="1"/>
    <col min="2843" max="2843" width="5.7109375" style="196" bestFit="1" customWidth="1"/>
    <col min="2844" max="2844" width="9.140625" style="196" bestFit="1" customWidth="1"/>
    <col min="2845" max="2845" width="13.5703125" style="196" bestFit="1" customWidth="1"/>
    <col min="2846" max="3074" width="9.140625" style="196"/>
    <col min="3075" max="3075" width="4.42578125" style="196" bestFit="1" customWidth="1"/>
    <col min="3076" max="3076" width="18.28515625" style="196" bestFit="1" customWidth="1"/>
    <col min="3077" max="3077" width="19" style="196" bestFit="1" customWidth="1"/>
    <col min="3078" max="3078" width="15.42578125" style="196" bestFit="1" customWidth="1"/>
    <col min="3079" max="3080" width="12.42578125" style="196" bestFit="1" customWidth="1"/>
    <col min="3081" max="3081" width="7.140625" style="196" bestFit="1" customWidth="1"/>
    <col min="3082" max="3082" width="10.140625" style="196" bestFit="1" customWidth="1"/>
    <col min="3083" max="3083" width="15.85546875" style="196" bestFit="1" customWidth="1"/>
    <col min="3084" max="3084" width="15.140625" style="196" bestFit="1" customWidth="1"/>
    <col min="3085" max="3085" width="18.28515625" style="196" bestFit="1" customWidth="1"/>
    <col min="3086" max="3086" width="13.28515625" style="196" bestFit="1" customWidth="1"/>
    <col min="3087" max="3087" width="19.28515625" style="196" customWidth="1"/>
    <col min="3088" max="3088" width="15.140625" style="196" customWidth="1"/>
    <col min="3089" max="3089" width="21" style="196" bestFit="1" customWidth="1"/>
    <col min="3090" max="3090" width="17.140625" style="196" bestFit="1" customWidth="1"/>
    <col min="3091" max="3091" width="16.85546875" style="196" bestFit="1" customWidth="1"/>
    <col min="3092" max="3092" width="16.7109375" style="196" bestFit="1" customWidth="1"/>
    <col min="3093" max="3093" width="15.7109375" style="196" bestFit="1" customWidth="1"/>
    <col min="3094" max="3094" width="16.28515625" style="196" bestFit="1" customWidth="1"/>
    <col min="3095" max="3095" width="17.28515625" style="196" customWidth="1"/>
    <col min="3096" max="3096" width="23.42578125" style="196" bestFit="1" customWidth="1"/>
    <col min="3097" max="3097" width="31.85546875" style="196" bestFit="1" customWidth="1"/>
    <col min="3098" max="3098" width="7.85546875" style="196" bestFit="1" customWidth="1"/>
    <col min="3099" max="3099" width="5.7109375" style="196" bestFit="1" customWidth="1"/>
    <col min="3100" max="3100" width="9.140625" style="196" bestFit="1" customWidth="1"/>
    <col min="3101" max="3101" width="13.5703125" style="196" bestFit="1" customWidth="1"/>
    <col min="3102" max="3330" width="9.140625" style="196"/>
    <col min="3331" max="3331" width="4.42578125" style="196" bestFit="1" customWidth="1"/>
    <col min="3332" max="3332" width="18.28515625" style="196" bestFit="1" customWidth="1"/>
    <col min="3333" max="3333" width="19" style="196" bestFit="1" customWidth="1"/>
    <col min="3334" max="3334" width="15.42578125" style="196" bestFit="1" customWidth="1"/>
    <col min="3335" max="3336" width="12.42578125" style="196" bestFit="1" customWidth="1"/>
    <col min="3337" max="3337" width="7.140625" style="196" bestFit="1" customWidth="1"/>
    <col min="3338" max="3338" width="10.140625" style="196" bestFit="1" customWidth="1"/>
    <col min="3339" max="3339" width="15.85546875" style="196" bestFit="1" customWidth="1"/>
    <col min="3340" max="3340" width="15.140625" style="196" bestFit="1" customWidth="1"/>
    <col min="3341" max="3341" width="18.28515625" style="196" bestFit="1" customWidth="1"/>
    <col min="3342" max="3342" width="13.28515625" style="196" bestFit="1" customWidth="1"/>
    <col min="3343" max="3343" width="19.28515625" style="196" customWidth="1"/>
    <col min="3344" max="3344" width="15.140625" style="196" customWidth="1"/>
    <col min="3345" max="3345" width="21" style="196" bestFit="1" customWidth="1"/>
    <col min="3346" max="3346" width="17.140625" style="196" bestFit="1" customWidth="1"/>
    <col min="3347" max="3347" width="16.85546875" style="196" bestFit="1" customWidth="1"/>
    <col min="3348" max="3348" width="16.7109375" style="196" bestFit="1" customWidth="1"/>
    <col min="3349" max="3349" width="15.7109375" style="196" bestFit="1" customWidth="1"/>
    <col min="3350" max="3350" width="16.28515625" style="196" bestFit="1" customWidth="1"/>
    <col min="3351" max="3351" width="17.28515625" style="196" customWidth="1"/>
    <col min="3352" max="3352" width="23.42578125" style="196" bestFit="1" customWidth="1"/>
    <col min="3353" max="3353" width="31.85546875" style="196" bestFit="1" customWidth="1"/>
    <col min="3354" max="3354" width="7.85546875" style="196" bestFit="1" customWidth="1"/>
    <col min="3355" max="3355" width="5.7109375" style="196" bestFit="1" customWidth="1"/>
    <col min="3356" max="3356" width="9.140625" style="196" bestFit="1" customWidth="1"/>
    <col min="3357" max="3357" width="13.5703125" style="196" bestFit="1" customWidth="1"/>
    <col min="3358" max="3586" width="9.140625" style="196"/>
    <col min="3587" max="3587" width="4.42578125" style="196" bestFit="1" customWidth="1"/>
    <col min="3588" max="3588" width="18.28515625" style="196" bestFit="1" customWidth="1"/>
    <col min="3589" max="3589" width="19" style="196" bestFit="1" customWidth="1"/>
    <col min="3590" max="3590" width="15.42578125" style="196" bestFit="1" customWidth="1"/>
    <col min="3591" max="3592" width="12.42578125" style="196" bestFit="1" customWidth="1"/>
    <col min="3593" max="3593" width="7.140625" style="196" bestFit="1" customWidth="1"/>
    <col min="3594" max="3594" width="10.140625" style="196" bestFit="1" customWidth="1"/>
    <col min="3595" max="3595" width="15.85546875" style="196" bestFit="1" customWidth="1"/>
    <col min="3596" max="3596" width="15.140625" style="196" bestFit="1" customWidth="1"/>
    <col min="3597" max="3597" width="18.28515625" style="196" bestFit="1" customWidth="1"/>
    <col min="3598" max="3598" width="13.28515625" style="196" bestFit="1" customWidth="1"/>
    <col min="3599" max="3599" width="19.28515625" style="196" customWidth="1"/>
    <col min="3600" max="3600" width="15.140625" style="196" customWidth="1"/>
    <col min="3601" max="3601" width="21" style="196" bestFit="1" customWidth="1"/>
    <col min="3602" max="3602" width="17.140625" style="196" bestFit="1" customWidth="1"/>
    <col min="3603" max="3603" width="16.85546875" style="196" bestFit="1" customWidth="1"/>
    <col min="3604" max="3604" width="16.7109375" style="196" bestFit="1" customWidth="1"/>
    <col min="3605" max="3605" width="15.7109375" style="196" bestFit="1" customWidth="1"/>
    <col min="3606" max="3606" width="16.28515625" style="196" bestFit="1" customWidth="1"/>
    <col min="3607" max="3607" width="17.28515625" style="196" customWidth="1"/>
    <col min="3608" max="3608" width="23.42578125" style="196" bestFit="1" customWidth="1"/>
    <col min="3609" max="3609" width="31.85546875" style="196" bestFit="1" customWidth="1"/>
    <col min="3610" max="3610" width="7.85546875" style="196" bestFit="1" customWidth="1"/>
    <col min="3611" max="3611" width="5.7109375" style="196" bestFit="1" customWidth="1"/>
    <col min="3612" max="3612" width="9.140625" style="196" bestFit="1" customWidth="1"/>
    <col min="3613" max="3613" width="13.5703125" style="196" bestFit="1" customWidth="1"/>
    <col min="3614" max="3842" width="9.140625" style="196"/>
    <col min="3843" max="3843" width="4.42578125" style="196" bestFit="1" customWidth="1"/>
    <col min="3844" max="3844" width="18.28515625" style="196" bestFit="1" customWidth="1"/>
    <col min="3845" max="3845" width="19" style="196" bestFit="1" customWidth="1"/>
    <col min="3846" max="3846" width="15.42578125" style="196" bestFit="1" customWidth="1"/>
    <col min="3847" max="3848" width="12.42578125" style="196" bestFit="1" customWidth="1"/>
    <col min="3849" max="3849" width="7.140625" style="196" bestFit="1" customWidth="1"/>
    <col min="3850" max="3850" width="10.140625" style="196" bestFit="1" customWidth="1"/>
    <col min="3851" max="3851" width="15.85546875" style="196" bestFit="1" customWidth="1"/>
    <col min="3852" max="3852" width="15.140625" style="196" bestFit="1" customWidth="1"/>
    <col min="3853" max="3853" width="18.28515625" style="196" bestFit="1" customWidth="1"/>
    <col min="3854" max="3854" width="13.28515625" style="196" bestFit="1" customWidth="1"/>
    <col min="3855" max="3855" width="19.28515625" style="196" customWidth="1"/>
    <col min="3856" max="3856" width="15.140625" style="196" customWidth="1"/>
    <col min="3857" max="3857" width="21" style="196" bestFit="1" customWidth="1"/>
    <col min="3858" max="3858" width="17.140625" style="196" bestFit="1" customWidth="1"/>
    <col min="3859" max="3859" width="16.85546875" style="196" bestFit="1" customWidth="1"/>
    <col min="3860" max="3860" width="16.7109375" style="196" bestFit="1" customWidth="1"/>
    <col min="3861" max="3861" width="15.7109375" style="196" bestFit="1" customWidth="1"/>
    <col min="3862" max="3862" width="16.28515625" style="196" bestFit="1" customWidth="1"/>
    <col min="3863" max="3863" width="17.28515625" style="196" customWidth="1"/>
    <col min="3864" max="3864" width="23.42578125" style="196" bestFit="1" customWidth="1"/>
    <col min="3865" max="3865" width="31.85546875" style="196" bestFit="1" customWidth="1"/>
    <col min="3866" max="3866" width="7.85546875" style="196" bestFit="1" customWidth="1"/>
    <col min="3867" max="3867" width="5.7109375" style="196" bestFit="1" customWidth="1"/>
    <col min="3868" max="3868" width="9.140625" style="196" bestFit="1" customWidth="1"/>
    <col min="3869" max="3869" width="13.5703125" style="196" bestFit="1" customWidth="1"/>
    <col min="3870" max="4098" width="9.140625" style="196"/>
    <col min="4099" max="4099" width="4.42578125" style="196" bestFit="1" customWidth="1"/>
    <col min="4100" max="4100" width="18.28515625" style="196" bestFit="1" customWidth="1"/>
    <col min="4101" max="4101" width="19" style="196" bestFit="1" customWidth="1"/>
    <col min="4102" max="4102" width="15.42578125" style="196" bestFit="1" customWidth="1"/>
    <col min="4103" max="4104" width="12.42578125" style="196" bestFit="1" customWidth="1"/>
    <col min="4105" max="4105" width="7.140625" style="196" bestFit="1" customWidth="1"/>
    <col min="4106" max="4106" width="10.140625" style="196" bestFit="1" customWidth="1"/>
    <col min="4107" max="4107" width="15.85546875" style="196" bestFit="1" customWidth="1"/>
    <col min="4108" max="4108" width="15.140625" style="196" bestFit="1" customWidth="1"/>
    <col min="4109" max="4109" width="18.28515625" style="196" bestFit="1" customWidth="1"/>
    <col min="4110" max="4110" width="13.28515625" style="196" bestFit="1" customWidth="1"/>
    <col min="4111" max="4111" width="19.28515625" style="196" customWidth="1"/>
    <col min="4112" max="4112" width="15.140625" style="196" customWidth="1"/>
    <col min="4113" max="4113" width="21" style="196" bestFit="1" customWidth="1"/>
    <col min="4114" max="4114" width="17.140625" style="196" bestFit="1" customWidth="1"/>
    <col min="4115" max="4115" width="16.85546875" style="196" bestFit="1" customWidth="1"/>
    <col min="4116" max="4116" width="16.7109375" style="196" bestFit="1" customWidth="1"/>
    <col min="4117" max="4117" width="15.7109375" style="196" bestFit="1" customWidth="1"/>
    <col min="4118" max="4118" width="16.28515625" style="196" bestFit="1" customWidth="1"/>
    <col min="4119" max="4119" width="17.28515625" style="196" customWidth="1"/>
    <col min="4120" max="4120" width="23.42578125" style="196" bestFit="1" customWidth="1"/>
    <col min="4121" max="4121" width="31.85546875" style="196" bestFit="1" customWidth="1"/>
    <col min="4122" max="4122" width="7.85546875" style="196" bestFit="1" customWidth="1"/>
    <col min="4123" max="4123" width="5.7109375" style="196" bestFit="1" customWidth="1"/>
    <col min="4124" max="4124" width="9.140625" style="196" bestFit="1" customWidth="1"/>
    <col min="4125" max="4125" width="13.5703125" style="196" bestFit="1" customWidth="1"/>
    <col min="4126" max="4354" width="9.140625" style="196"/>
    <col min="4355" max="4355" width="4.42578125" style="196" bestFit="1" customWidth="1"/>
    <col min="4356" max="4356" width="18.28515625" style="196" bestFit="1" customWidth="1"/>
    <col min="4357" max="4357" width="19" style="196" bestFit="1" customWidth="1"/>
    <col min="4358" max="4358" width="15.42578125" style="196" bestFit="1" customWidth="1"/>
    <col min="4359" max="4360" width="12.42578125" style="196" bestFit="1" customWidth="1"/>
    <col min="4361" max="4361" width="7.140625" style="196" bestFit="1" customWidth="1"/>
    <col min="4362" max="4362" width="10.140625" style="196" bestFit="1" customWidth="1"/>
    <col min="4363" max="4363" width="15.85546875" style="196" bestFit="1" customWidth="1"/>
    <col min="4364" max="4364" width="15.140625" style="196" bestFit="1" customWidth="1"/>
    <col min="4365" max="4365" width="18.28515625" style="196" bestFit="1" customWidth="1"/>
    <col min="4366" max="4366" width="13.28515625" style="196" bestFit="1" customWidth="1"/>
    <col min="4367" max="4367" width="19.28515625" style="196" customWidth="1"/>
    <col min="4368" max="4368" width="15.140625" style="196" customWidth="1"/>
    <col min="4369" max="4369" width="21" style="196" bestFit="1" customWidth="1"/>
    <col min="4370" max="4370" width="17.140625" style="196" bestFit="1" customWidth="1"/>
    <col min="4371" max="4371" width="16.85546875" style="196" bestFit="1" customWidth="1"/>
    <col min="4372" max="4372" width="16.7109375" style="196" bestFit="1" customWidth="1"/>
    <col min="4373" max="4373" width="15.7109375" style="196" bestFit="1" customWidth="1"/>
    <col min="4374" max="4374" width="16.28515625" style="196" bestFit="1" customWidth="1"/>
    <col min="4375" max="4375" width="17.28515625" style="196" customWidth="1"/>
    <col min="4376" max="4376" width="23.42578125" style="196" bestFit="1" customWidth="1"/>
    <col min="4377" max="4377" width="31.85546875" style="196" bestFit="1" customWidth="1"/>
    <col min="4378" max="4378" width="7.85546875" style="196" bestFit="1" customWidth="1"/>
    <col min="4379" max="4379" width="5.7109375" style="196" bestFit="1" customWidth="1"/>
    <col min="4380" max="4380" width="9.140625" style="196" bestFit="1" customWidth="1"/>
    <col min="4381" max="4381" width="13.5703125" style="196" bestFit="1" customWidth="1"/>
    <col min="4382" max="4610" width="9.140625" style="196"/>
    <col min="4611" max="4611" width="4.42578125" style="196" bestFit="1" customWidth="1"/>
    <col min="4612" max="4612" width="18.28515625" style="196" bestFit="1" customWidth="1"/>
    <col min="4613" max="4613" width="19" style="196" bestFit="1" customWidth="1"/>
    <col min="4614" max="4614" width="15.42578125" style="196" bestFit="1" customWidth="1"/>
    <col min="4615" max="4616" width="12.42578125" style="196" bestFit="1" customWidth="1"/>
    <col min="4617" max="4617" width="7.140625" style="196" bestFit="1" customWidth="1"/>
    <col min="4618" max="4618" width="10.140625" style="196" bestFit="1" customWidth="1"/>
    <col min="4619" max="4619" width="15.85546875" style="196" bestFit="1" customWidth="1"/>
    <col min="4620" max="4620" width="15.140625" style="196" bestFit="1" customWidth="1"/>
    <col min="4621" max="4621" width="18.28515625" style="196" bestFit="1" customWidth="1"/>
    <col min="4622" max="4622" width="13.28515625" style="196" bestFit="1" customWidth="1"/>
    <col min="4623" max="4623" width="19.28515625" style="196" customWidth="1"/>
    <col min="4624" max="4624" width="15.140625" style="196" customWidth="1"/>
    <col min="4625" max="4625" width="21" style="196" bestFit="1" customWidth="1"/>
    <col min="4626" max="4626" width="17.140625" style="196" bestFit="1" customWidth="1"/>
    <col min="4627" max="4627" width="16.85546875" style="196" bestFit="1" customWidth="1"/>
    <col min="4628" max="4628" width="16.7109375" style="196" bestFit="1" customWidth="1"/>
    <col min="4629" max="4629" width="15.7109375" style="196" bestFit="1" customWidth="1"/>
    <col min="4630" max="4630" width="16.28515625" style="196" bestFit="1" customWidth="1"/>
    <col min="4631" max="4631" width="17.28515625" style="196" customWidth="1"/>
    <col min="4632" max="4632" width="23.42578125" style="196" bestFit="1" customWidth="1"/>
    <col min="4633" max="4633" width="31.85546875" style="196" bestFit="1" customWidth="1"/>
    <col min="4634" max="4634" width="7.85546875" style="196" bestFit="1" customWidth="1"/>
    <col min="4635" max="4635" width="5.7109375" style="196" bestFit="1" customWidth="1"/>
    <col min="4636" max="4636" width="9.140625" style="196" bestFit="1" customWidth="1"/>
    <col min="4637" max="4637" width="13.5703125" style="196" bestFit="1" customWidth="1"/>
    <col min="4638" max="4866" width="9.140625" style="196"/>
    <col min="4867" max="4867" width="4.42578125" style="196" bestFit="1" customWidth="1"/>
    <col min="4868" max="4868" width="18.28515625" style="196" bestFit="1" customWidth="1"/>
    <col min="4869" max="4869" width="19" style="196" bestFit="1" customWidth="1"/>
    <col min="4870" max="4870" width="15.42578125" style="196" bestFit="1" customWidth="1"/>
    <col min="4871" max="4872" width="12.42578125" style="196" bestFit="1" customWidth="1"/>
    <col min="4873" max="4873" width="7.140625" style="196" bestFit="1" customWidth="1"/>
    <col min="4874" max="4874" width="10.140625" style="196" bestFit="1" customWidth="1"/>
    <col min="4875" max="4875" width="15.85546875" style="196" bestFit="1" customWidth="1"/>
    <col min="4876" max="4876" width="15.140625" style="196" bestFit="1" customWidth="1"/>
    <col min="4877" max="4877" width="18.28515625" style="196" bestFit="1" customWidth="1"/>
    <col min="4878" max="4878" width="13.28515625" style="196" bestFit="1" customWidth="1"/>
    <col min="4879" max="4879" width="19.28515625" style="196" customWidth="1"/>
    <col min="4880" max="4880" width="15.140625" style="196" customWidth="1"/>
    <col min="4881" max="4881" width="21" style="196" bestFit="1" customWidth="1"/>
    <col min="4882" max="4882" width="17.140625" style="196" bestFit="1" customWidth="1"/>
    <col min="4883" max="4883" width="16.85546875" style="196" bestFit="1" customWidth="1"/>
    <col min="4884" max="4884" width="16.7109375" style="196" bestFit="1" customWidth="1"/>
    <col min="4885" max="4885" width="15.7109375" style="196" bestFit="1" customWidth="1"/>
    <col min="4886" max="4886" width="16.28515625" style="196" bestFit="1" customWidth="1"/>
    <col min="4887" max="4887" width="17.28515625" style="196" customWidth="1"/>
    <col min="4888" max="4888" width="23.42578125" style="196" bestFit="1" customWidth="1"/>
    <col min="4889" max="4889" width="31.85546875" style="196" bestFit="1" customWidth="1"/>
    <col min="4890" max="4890" width="7.85546875" style="196" bestFit="1" customWidth="1"/>
    <col min="4891" max="4891" width="5.7109375" style="196" bestFit="1" customWidth="1"/>
    <col min="4892" max="4892" width="9.140625" style="196" bestFit="1" customWidth="1"/>
    <col min="4893" max="4893" width="13.5703125" style="196" bestFit="1" customWidth="1"/>
    <col min="4894" max="5122" width="9.140625" style="196"/>
    <col min="5123" max="5123" width="4.42578125" style="196" bestFit="1" customWidth="1"/>
    <col min="5124" max="5124" width="18.28515625" style="196" bestFit="1" customWidth="1"/>
    <col min="5125" max="5125" width="19" style="196" bestFit="1" customWidth="1"/>
    <col min="5126" max="5126" width="15.42578125" style="196" bestFit="1" customWidth="1"/>
    <col min="5127" max="5128" width="12.42578125" style="196" bestFit="1" customWidth="1"/>
    <col min="5129" max="5129" width="7.140625" style="196" bestFit="1" customWidth="1"/>
    <col min="5130" max="5130" width="10.140625" style="196" bestFit="1" customWidth="1"/>
    <col min="5131" max="5131" width="15.85546875" style="196" bestFit="1" customWidth="1"/>
    <col min="5132" max="5132" width="15.140625" style="196" bestFit="1" customWidth="1"/>
    <col min="5133" max="5133" width="18.28515625" style="196" bestFit="1" customWidth="1"/>
    <col min="5134" max="5134" width="13.28515625" style="196" bestFit="1" customWidth="1"/>
    <col min="5135" max="5135" width="19.28515625" style="196" customWidth="1"/>
    <col min="5136" max="5136" width="15.140625" style="196" customWidth="1"/>
    <col min="5137" max="5137" width="21" style="196" bestFit="1" customWidth="1"/>
    <col min="5138" max="5138" width="17.140625" style="196" bestFit="1" customWidth="1"/>
    <col min="5139" max="5139" width="16.85546875" style="196" bestFit="1" customWidth="1"/>
    <col min="5140" max="5140" width="16.7109375" style="196" bestFit="1" customWidth="1"/>
    <col min="5141" max="5141" width="15.7109375" style="196" bestFit="1" customWidth="1"/>
    <col min="5142" max="5142" width="16.28515625" style="196" bestFit="1" customWidth="1"/>
    <col min="5143" max="5143" width="17.28515625" style="196" customWidth="1"/>
    <col min="5144" max="5144" width="23.42578125" style="196" bestFit="1" customWidth="1"/>
    <col min="5145" max="5145" width="31.85546875" style="196" bestFit="1" customWidth="1"/>
    <col min="5146" max="5146" width="7.85546875" style="196" bestFit="1" customWidth="1"/>
    <col min="5147" max="5147" width="5.7109375" style="196" bestFit="1" customWidth="1"/>
    <col min="5148" max="5148" width="9.140625" style="196" bestFit="1" customWidth="1"/>
    <col min="5149" max="5149" width="13.5703125" style="196" bestFit="1" customWidth="1"/>
    <col min="5150" max="5378" width="9.140625" style="196"/>
    <col min="5379" max="5379" width="4.42578125" style="196" bestFit="1" customWidth="1"/>
    <col min="5380" max="5380" width="18.28515625" style="196" bestFit="1" customWidth="1"/>
    <col min="5381" max="5381" width="19" style="196" bestFit="1" customWidth="1"/>
    <col min="5382" max="5382" width="15.42578125" style="196" bestFit="1" customWidth="1"/>
    <col min="5383" max="5384" width="12.42578125" style="196" bestFit="1" customWidth="1"/>
    <col min="5385" max="5385" width="7.140625" style="196" bestFit="1" customWidth="1"/>
    <col min="5386" max="5386" width="10.140625" style="196" bestFit="1" customWidth="1"/>
    <col min="5387" max="5387" width="15.85546875" style="196" bestFit="1" customWidth="1"/>
    <col min="5388" max="5388" width="15.140625" style="196" bestFit="1" customWidth="1"/>
    <col min="5389" max="5389" width="18.28515625" style="196" bestFit="1" customWidth="1"/>
    <col min="5390" max="5390" width="13.28515625" style="196" bestFit="1" customWidth="1"/>
    <col min="5391" max="5391" width="19.28515625" style="196" customWidth="1"/>
    <col min="5392" max="5392" width="15.140625" style="196" customWidth="1"/>
    <col min="5393" max="5393" width="21" style="196" bestFit="1" customWidth="1"/>
    <col min="5394" max="5394" width="17.140625" style="196" bestFit="1" customWidth="1"/>
    <col min="5395" max="5395" width="16.85546875" style="196" bestFit="1" customWidth="1"/>
    <col min="5396" max="5396" width="16.7109375" style="196" bestFit="1" customWidth="1"/>
    <col min="5397" max="5397" width="15.7109375" style="196" bestFit="1" customWidth="1"/>
    <col min="5398" max="5398" width="16.28515625" style="196" bestFit="1" customWidth="1"/>
    <col min="5399" max="5399" width="17.28515625" style="196" customWidth="1"/>
    <col min="5400" max="5400" width="23.42578125" style="196" bestFit="1" customWidth="1"/>
    <col min="5401" max="5401" width="31.85546875" style="196" bestFit="1" customWidth="1"/>
    <col min="5402" max="5402" width="7.85546875" style="196" bestFit="1" customWidth="1"/>
    <col min="5403" max="5403" width="5.7109375" style="196" bestFit="1" customWidth="1"/>
    <col min="5404" max="5404" width="9.140625" style="196" bestFit="1" customWidth="1"/>
    <col min="5405" max="5405" width="13.5703125" style="196" bestFit="1" customWidth="1"/>
    <col min="5406" max="5634" width="9.140625" style="196"/>
    <col min="5635" max="5635" width="4.42578125" style="196" bestFit="1" customWidth="1"/>
    <col min="5636" max="5636" width="18.28515625" style="196" bestFit="1" customWidth="1"/>
    <col min="5637" max="5637" width="19" style="196" bestFit="1" customWidth="1"/>
    <col min="5638" max="5638" width="15.42578125" style="196" bestFit="1" customWidth="1"/>
    <col min="5639" max="5640" width="12.42578125" style="196" bestFit="1" customWidth="1"/>
    <col min="5641" max="5641" width="7.140625" style="196" bestFit="1" customWidth="1"/>
    <col min="5642" max="5642" width="10.140625" style="196" bestFit="1" customWidth="1"/>
    <col min="5643" max="5643" width="15.85546875" style="196" bestFit="1" customWidth="1"/>
    <col min="5644" max="5644" width="15.140625" style="196" bestFit="1" customWidth="1"/>
    <col min="5645" max="5645" width="18.28515625" style="196" bestFit="1" customWidth="1"/>
    <col min="5646" max="5646" width="13.28515625" style="196" bestFit="1" customWidth="1"/>
    <col min="5647" max="5647" width="19.28515625" style="196" customWidth="1"/>
    <col min="5648" max="5648" width="15.140625" style="196" customWidth="1"/>
    <col min="5649" max="5649" width="21" style="196" bestFit="1" customWidth="1"/>
    <col min="5650" max="5650" width="17.140625" style="196" bestFit="1" customWidth="1"/>
    <col min="5651" max="5651" width="16.85546875" style="196" bestFit="1" customWidth="1"/>
    <col min="5652" max="5652" width="16.7109375" style="196" bestFit="1" customWidth="1"/>
    <col min="5653" max="5653" width="15.7109375" style="196" bestFit="1" customWidth="1"/>
    <col min="5654" max="5654" width="16.28515625" style="196" bestFit="1" customWidth="1"/>
    <col min="5655" max="5655" width="17.28515625" style="196" customWidth="1"/>
    <col min="5656" max="5656" width="23.42578125" style="196" bestFit="1" customWidth="1"/>
    <col min="5657" max="5657" width="31.85546875" style="196" bestFit="1" customWidth="1"/>
    <col min="5658" max="5658" width="7.85546875" style="196" bestFit="1" customWidth="1"/>
    <col min="5659" max="5659" width="5.7109375" style="196" bestFit="1" customWidth="1"/>
    <col min="5660" max="5660" width="9.140625" style="196" bestFit="1" customWidth="1"/>
    <col min="5661" max="5661" width="13.5703125" style="196" bestFit="1" customWidth="1"/>
    <col min="5662" max="5890" width="9.140625" style="196"/>
    <col min="5891" max="5891" width="4.42578125" style="196" bestFit="1" customWidth="1"/>
    <col min="5892" max="5892" width="18.28515625" style="196" bestFit="1" customWidth="1"/>
    <col min="5893" max="5893" width="19" style="196" bestFit="1" customWidth="1"/>
    <col min="5894" max="5894" width="15.42578125" style="196" bestFit="1" customWidth="1"/>
    <col min="5895" max="5896" width="12.42578125" style="196" bestFit="1" customWidth="1"/>
    <col min="5897" max="5897" width="7.140625" style="196" bestFit="1" customWidth="1"/>
    <col min="5898" max="5898" width="10.140625" style="196" bestFit="1" customWidth="1"/>
    <col min="5899" max="5899" width="15.85546875" style="196" bestFit="1" customWidth="1"/>
    <col min="5900" max="5900" width="15.140625" style="196" bestFit="1" customWidth="1"/>
    <col min="5901" max="5901" width="18.28515625" style="196" bestFit="1" customWidth="1"/>
    <col min="5902" max="5902" width="13.28515625" style="196" bestFit="1" customWidth="1"/>
    <col min="5903" max="5903" width="19.28515625" style="196" customWidth="1"/>
    <col min="5904" max="5904" width="15.140625" style="196" customWidth="1"/>
    <col min="5905" max="5905" width="21" style="196" bestFit="1" customWidth="1"/>
    <col min="5906" max="5906" width="17.140625" style="196" bestFit="1" customWidth="1"/>
    <col min="5907" max="5907" width="16.85546875" style="196" bestFit="1" customWidth="1"/>
    <col min="5908" max="5908" width="16.7109375" style="196" bestFit="1" customWidth="1"/>
    <col min="5909" max="5909" width="15.7109375" style="196" bestFit="1" customWidth="1"/>
    <col min="5910" max="5910" width="16.28515625" style="196" bestFit="1" customWidth="1"/>
    <col min="5911" max="5911" width="17.28515625" style="196" customWidth="1"/>
    <col min="5912" max="5912" width="23.42578125" style="196" bestFit="1" customWidth="1"/>
    <col min="5913" max="5913" width="31.85546875" style="196" bestFit="1" customWidth="1"/>
    <col min="5914" max="5914" width="7.85546875" style="196" bestFit="1" customWidth="1"/>
    <col min="5915" max="5915" width="5.7109375" style="196" bestFit="1" customWidth="1"/>
    <col min="5916" max="5916" width="9.140625" style="196" bestFit="1" customWidth="1"/>
    <col min="5917" max="5917" width="13.5703125" style="196" bestFit="1" customWidth="1"/>
    <col min="5918" max="6146" width="9.140625" style="196"/>
    <col min="6147" max="6147" width="4.42578125" style="196" bestFit="1" customWidth="1"/>
    <col min="6148" max="6148" width="18.28515625" style="196" bestFit="1" customWidth="1"/>
    <col min="6149" max="6149" width="19" style="196" bestFit="1" customWidth="1"/>
    <col min="6150" max="6150" width="15.42578125" style="196" bestFit="1" customWidth="1"/>
    <col min="6151" max="6152" width="12.42578125" style="196" bestFit="1" customWidth="1"/>
    <col min="6153" max="6153" width="7.140625" style="196" bestFit="1" customWidth="1"/>
    <col min="6154" max="6154" width="10.140625" style="196" bestFit="1" customWidth="1"/>
    <col min="6155" max="6155" width="15.85546875" style="196" bestFit="1" customWidth="1"/>
    <col min="6156" max="6156" width="15.140625" style="196" bestFit="1" customWidth="1"/>
    <col min="6157" max="6157" width="18.28515625" style="196" bestFit="1" customWidth="1"/>
    <col min="6158" max="6158" width="13.28515625" style="196" bestFit="1" customWidth="1"/>
    <col min="6159" max="6159" width="19.28515625" style="196" customWidth="1"/>
    <col min="6160" max="6160" width="15.140625" style="196" customWidth="1"/>
    <col min="6161" max="6161" width="21" style="196" bestFit="1" customWidth="1"/>
    <col min="6162" max="6162" width="17.140625" style="196" bestFit="1" customWidth="1"/>
    <col min="6163" max="6163" width="16.85546875" style="196" bestFit="1" customWidth="1"/>
    <col min="6164" max="6164" width="16.7109375" style="196" bestFit="1" customWidth="1"/>
    <col min="6165" max="6165" width="15.7109375" style="196" bestFit="1" customWidth="1"/>
    <col min="6166" max="6166" width="16.28515625" style="196" bestFit="1" customWidth="1"/>
    <col min="6167" max="6167" width="17.28515625" style="196" customWidth="1"/>
    <col min="6168" max="6168" width="23.42578125" style="196" bestFit="1" customWidth="1"/>
    <col min="6169" max="6169" width="31.85546875" style="196" bestFit="1" customWidth="1"/>
    <col min="6170" max="6170" width="7.85546875" style="196" bestFit="1" customWidth="1"/>
    <col min="6171" max="6171" width="5.7109375" style="196" bestFit="1" customWidth="1"/>
    <col min="6172" max="6172" width="9.140625" style="196" bestFit="1" customWidth="1"/>
    <col min="6173" max="6173" width="13.5703125" style="196" bestFit="1" customWidth="1"/>
    <col min="6174" max="6402" width="9.140625" style="196"/>
    <col min="6403" max="6403" width="4.42578125" style="196" bestFit="1" customWidth="1"/>
    <col min="6404" max="6404" width="18.28515625" style="196" bestFit="1" customWidth="1"/>
    <col min="6405" max="6405" width="19" style="196" bestFit="1" customWidth="1"/>
    <col min="6406" max="6406" width="15.42578125" style="196" bestFit="1" customWidth="1"/>
    <col min="6407" max="6408" width="12.42578125" style="196" bestFit="1" customWidth="1"/>
    <col min="6409" max="6409" width="7.140625" style="196" bestFit="1" customWidth="1"/>
    <col min="6410" max="6410" width="10.140625" style="196" bestFit="1" customWidth="1"/>
    <col min="6411" max="6411" width="15.85546875" style="196" bestFit="1" customWidth="1"/>
    <col min="6412" max="6412" width="15.140625" style="196" bestFit="1" customWidth="1"/>
    <col min="6413" max="6413" width="18.28515625" style="196" bestFit="1" customWidth="1"/>
    <col min="6414" max="6414" width="13.28515625" style="196" bestFit="1" customWidth="1"/>
    <col min="6415" max="6415" width="19.28515625" style="196" customWidth="1"/>
    <col min="6416" max="6416" width="15.140625" style="196" customWidth="1"/>
    <col min="6417" max="6417" width="21" style="196" bestFit="1" customWidth="1"/>
    <col min="6418" max="6418" width="17.140625" style="196" bestFit="1" customWidth="1"/>
    <col min="6419" max="6419" width="16.85546875" style="196" bestFit="1" customWidth="1"/>
    <col min="6420" max="6420" width="16.7109375" style="196" bestFit="1" customWidth="1"/>
    <col min="6421" max="6421" width="15.7109375" style="196" bestFit="1" customWidth="1"/>
    <col min="6422" max="6422" width="16.28515625" style="196" bestFit="1" customWidth="1"/>
    <col min="6423" max="6423" width="17.28515625" style="196" customWidth="1"/>
    <col min="6424" max="6424" width="23.42578125" style="196" bestFit="1" customWidth="1"/>
    <col min="6425" max="6425" width="31.85546875" style="196" bestFit="1" customWidth="1"/>
    <col min="6426" max="6426" width="7.85546875" style="196" bestFit="1" customWidth="1"/>
    <col min="6427" max="6427" width="5.7109375" style="196" bestFit="1" customWidth="1"/>
    <col min="6428" max="6428" width="9.140625" style="196" bestFit="1" customWidth="1"/>
    <col min="6429" max="6429" width="13.5703125" style="196" bestFit="1" customWidth="1"/>
    <col min="6430" max="6658" width="9.140625" style="196"/>
    <col min="6659" max="6659" width="4.42578125" style="196" bestFit="1" customWidth="1"/>
    <col min="6660" max="6660" width="18.28515625" style="196" bestFit="1" customWidth="1"/>
    <col min="6661" max="6661" width="19" style="196" bestFit="1" customWidth="1"/>
    <col min="6662" max="6662" width="15.42578125" style="196" bestFit="1" customWidth="1"/>
    <col min="6663" max="6664" width="12.42578125" style="196" bestFit="1" customWidth="1"/>
    <col min="6665" max="6665" width="7.140625" style="196" bestFit="1" customWidth="1"/>
    <col min="6666" max="6666" width="10.140625" style="196" bestFit="1" customWidth="1"/>
    <col min="6667" max="6667" width="15.85546875" style="196" bestFit="1" customWidth="1"/>
    <col min="6668" max="6668" width="15.140625" style="196" bestFit="1" customWidth="1"/>
    <col min="6669" max="6669" width="18.28515625" style="196" bestFit="1" customWidth="1"/>
    <col min="6670" max="6670" width="13.28515625" style="196" bestFit="1" customWidth="1"/>
    <col min="6671" max="6671" width="19.28515625" style="196" customWidth="1"/>
    <col min="6672" max="6672" width="15.140625" style="196" customWidth="1"/>
    <col min="6673" max="6673" width="21" style="196" bestFit="1" customWidth="1"/>
    <col min="6674" max="6674" width="17.140625" style="196" bestFit="1" customWidth="1"/>
    <col min="6675" max="6675" width="16.85546875" style="196" bestFit="1" customWidth="1"/>
    <col min="6676" max="6676" width="16.7109375" style="196" bestFit="1" customWidth="1"/>
    <col min="6677" max="6677" width="15.7109375" style="196" bestFit="1" customWidth="1"/>
    <col min="6678" max="6678" width="16.28515625" style="196" bestFit="1" customWidth="1"/>
    <col min="6679" max="6679" width="17.28515625" style="196" customWidth="1"/>
    <col min="6680" max="6680" width="23.42578125" style="196" bestFit="1" customWidth="1"/>
    <col min="6681" max="6681" width="31.85546875" style="196" bestFit="1" customWidth="1"/>
    <col min="6682" max="6682" width="7.85546875" style="196" bestFit="1" customWidth="1"/>
    <col min="6683" max="6683" width="5.7109375" style="196" bestFit="1" customWidth="1"/>
    <col min="6684" max="6684" width="9.140625" style="196" bestFit="1" customWidth="1"/>
    <col min="6685" max="6685" width="13.5703125" style="196" bestFit="1" customWidth="1"/>
    <col min="6686" max="6914" width="9.140625" style="196"/>
    <col min="6915" max="6915" width="4.42578125" style="196" bestFit="1" customWidth="1"/>
    <col min="6916" max="6916" width="18.28515625" style="196" bestFit="1" customWidth="1"/>
    <col min="6917" max="6917" width="19" style="196" bestFit="1" customWidth="1"/>
    <col min="6918" max="6918" width="15.42578125" style="196" bestFit="1" customWidth="1"/>
    <col min="6919" max="6920" width="12.42578125" style="196" bestFit="1" customWidth="1"/>
    <col min="6921" max="6921" width="7.140625" style="196" bestFit="1" customWidth="1"/>
    <col min="6922" max="6922" width="10.140625" style="196" bestFit="1" customWidth="1"/>
    <col min="6923" max="6923" width="15.85546875" style="196" bestFit="1" customWidth="1"/>
    <col min="6924" max="6924" width="15.140625" style="196" bestFit="1" customWidth="1"/>
    <col min="6925" max="6925" width="18.28515625" style="196" bestFit="1" customWidth="1"/>
    <col min="6926" max="6926" width="13.28515625" style="196" bestFit="1" customWidth="1"/>
    <col min="6927" max="6927" width="19.28515625" style="196" customWidth="1"/>
    <col min="6928" max="6928" width="15.140625" style="196" customWidth="1"/>
    <col min="6929" max="6929" width="21" style="196" bestFit="1" customWidth="1"/>
    <col min="6930" max="6930" width="17.140625" style="196" bestFit="1" customWidth="1"/>
    <col min="6931" max="6931" width="16.85546875" style="196" bestFit="1" customWidth="1"/>
    <col min="6932" max="6932" width="16.7109375" style="196" bestFit="1" customWidth="1"/>
    <col min="6933" max="6933" width="15.7109375" style="196" bestFit="1" customWidth="1"/>
    <col min="6934" max="6934" width="16.28515625" style="196" bestFit="1" customWidth="1"/>
    <col min="6935" max="6935" width="17.28515625" style="196" customWidth="1"/>
    <col min="6936" max="6936" width="23.42578125" style="196" bestFit="1" customWidth="1"/>
    <col min="6937" max="6937" width="31.85546875" style="196" bestFit="1" customWidth="1"/>
    <col min="6938" max="6938" width="7.85546875" style="196" bestFit="1" customWidth="1"/>
    <col min="6939" max="6939" width="5.7109375" style="196" bestFit="1" customWidth="1"/>
    <col min="6940" max="6940" width="9.140625" style="196" bestFit="1" customWidth="1"/>
    <col min="6941" max="6941" width="13.5703125" style="196" bestFit="1" customWidth="1"/>
    <col min="6942" max="7170" width="9.140625" style="196"/>
    <col min="7171" max="7171" width="4.42578125" style="196" bestFit="1" customWidth="1"/>
    <col min="7172" max="7172" width="18.28515625" style="196" bestFit="1" customWidth="1"/>
    <col min="7173" max="7173" width="19" style="196" bestFit="1" customWidth="1"/>
    <col min="7174" max="7174" width="15.42578125" style="196" bestFit="1" customWidth="1"/>
    <col min="7175" max="7176" width="12.42578125" style="196" bestFit="1" customWidth="1"/>
    <col min="7177" max="7177" width="7.140625" style="196" bestFit="1" customWidth="1"/>
    <col min="7178" max="7178" width="10.140625" style="196" bestFit="1" customWidth="1"/>
    <col min="7179" max="7179" width="15.85546875" style="196" bestFit="1" customWidth="1"/>
    <col min="7180" max="7180" width="15.140625" style="196" bestFit="1" customWidth="1"/>
    <col min="7181" max="7181" width="18.28515625" style="196" bestFit="1" customWidth="1"/>
    <col min="7182" max="7182" width="13.28515625" style="196" bestFit="1" customWidth="1"/>
    <col min="7183" max="7183" width="19.28515625" style="196" customWidth="1"/>
    <col min="7184" max="7184" width="15.140625" style="196" customWidth="1"/>
    <col min="7185" max="7185" width="21" style="196" bestFit="1" customWidth="1"/>
    <col min="7186" max="7186" width="17.140625" style="196" bestFit="1" customWidth="1"/>
    <col min="7187" max="7187" width="16.85546875" style="196" bestFit="1" customWidth="1"/>
    <col min="7188" max="7188" width="16.7109375" style="196" bestFit="1" customWidth="1"/>
    <col min="7189" max="7189" width="15.7109375" style="196" bestFit="1" customWidth="1"/>
    <col min="7190" max="7190" width="16.28515625" style="196" bestFit="1" customWidth="1"/>
    <col min="7191" max="7191" width="17.28515625" style="196" customWidth="1"/>
    <col min="7192" max="7192" width="23.42578125" style="196" bestFit="1" customWidth="1"/>
    <col min="7193" max="7193" width="31.85546875" style="196" bestFit="1" customWidth="1"/>
    <col min="7194" max="7194" width="7.85546875" style="196" bestFit="1" customWidth="1"/>
    <col min="7195" max="7195" width="5.7109375" style="196" bestFit="1" customWidth="1"/>
    <col min="7196" max="7196" width="9.140625" style="196" bestFit="1" customWidth="1"/>
    <col min="7197" max="7197" width="13.5703125" style="196" bestFit="1" customWidth="1"/>
    <col min="7198" max="7426" width="9.140625" style="196"/>
    <col min="7427" max="7427" width="4.42578125" style="196" bestFit="1" customWidth="1"/>
    <col min="7428" max="7428" width="18.28515625" style="196" bestFit="1" customWidth="1"/>
    <col min="7429" max="7429" width="19" style="196" bestFit="1" customWidth="1"/>
    <col min="7430" max="7430" width="15.42578125" style="196" bestFit="1" customWidth="1"/>
    <col min="7431" max="7432" width="12.42578125" style="196" bestFit="1" customWidth="1"/>
    <col min="7433" max="7433" width="7.140625" style="196" bestFit="1" customWidth="1"/>
    <col min="7434" max="7434" width="10.140625" style="196" bestFit="1" customWidth="1"/>
    <col min="7435" max="7435" width="15.85546875" style="196" bestFit="1" customWidth="1"/>
    <col min="7436" max="7436" width="15.140625" style="196" bestFit="1" customWidth="1"/>
    <col min="7437" max="7437" width="18.28515625" style="196" bestFit="1" customWidth="1"/>
    <col min="7438" max="7438" width="13.28515625" style="196" bestFit="1" customWidth="1"/>
    <col min="7439" max="7439" width="19.28515625" style="196" customWidth="1"/>
    <col min="7440" max="7440" width="15.140625" style="196" customWidth="1"/>
    <col min="7441" max="7441" width="21" style="196" bestFit="1" customWidth="1"/>
    <col min="7442" max="7442" width="17.140625" style="196" bestFit="1" customWidth="1"/>
    <col min="7443" max="7443" width="16.85546875" style="196" bestFit="1" customWidth="1"/>
    <col min="7444" max="7444" width="16.7109375" style="196" bestFit="1" customWidth="1"/>
    <col min="7445" max="7445" width="15.7109375" style="196" bestFit="1" customWidth="1"/>
    <col min="7446" max="7446" width="16.28515625" style="196" bestFit="1" customWidth="1"/>
    <col min="7447" max="7447" width="17.28515625" style="196" customWidth="1"/>
    <col min="7448" max="7448" width="23.42578125" style="196" bestFit="1" customWidth="1"/>
    <col min="7449" max="7449" width="31.85546875" style="196" bestFit="1" customWidth="1"/>
    <col min="7450" max="7450" width="7.85546875" style="196" bestFit="1" customWidth="1"/>
    <col min="7451" max="7451" width="5.7109375" style="196" bestFit="1" customWidth="1"/>
    <col min="7452" max="7452" width="9.140625" style="196" bestFit="1" customWidth="1"/>
    <col min="7453" max="7453" width="13.5703125" style="196" bestFit="1" customWidth="1"/>
    <col min="7454" max="7682" width="9.140625" style="196"/>
    <col min="7683" max="7683" width="4.42578125" style="196" bestFit="1" customWidth="1"/>
    <col min="7684" max="7684" width="18.28515625" style="196" bestFit="1" customWidth="1"/>
    <col min="7685" max="7685" width="19" style="196" bestFit="1" customWidth="1"/>
    <col min="7686" max="7686" width="15.42578125" style="196" bestFit="1" customWidth="1"/>
    <col min="7687" max="7688" width="12.42578125" style="196" bestFit="1" customWidth="1"/>
    <col min="7689" max="7689" width="7.140625" style="196" bestFit="1" customWidth="1"/>
    <col min="7690" max="7690" width="10.140625" style="196" bestFit="1" customWidth="1"/>
    <col min="7691" max="7691" width="15.85546875" style="196" bestFit="1" customWidth="1"/>
    <col min="7692" max="7692" width="15.140625" style="196" bestFit="1" customWidth="1"/>
    <col min="7693" max="7693" width="18.28515625" style="196" bestFit="1" customWidth="1"/>
    <col min="7694" max="7694" width="13.28515625" style="196" bestFit="1" customWidth="1"/>
    <col min="7695" max="7695" width="19.28515625" style="196" customWidth="1"/>
    <col min="7696" max="7696" width="15.140625" style="196" customWidth="1"/>
    <col min="7697" max="7697" width="21" style="196" bestFit="1" customWidth="1"/>
    <col min="7698" max="7698" width="17.140625" style="196" bestFit="1" customWidth="1"/>
    <col min="7699" max="7699" width="16.85546875" style="196" bestFit="1" customWidth="1"/>
    <col min="7700" max="7700" width="16.7109375" style="196" bestFit="1" customWidth="1"/>
    <col min="7701" max="7701" width="15.7109375" style="196" bestFit="1" customWidth="1"/>
    <col min="7702" max="7702" width="16.28515625" style="196" bestFit="1" customWidth="1"/>
    <col min="7703" max="7703" width="17.28515625" style="196" customWidth="1"/>
    <col min="7704" max="7704" width="23.42578125" style="196" bestFit="1" customWidth="1"/>
    <col min="7705" max="7705" width="31.85546875" style="196" bestFit="1" customWidth="1"/>
    <col min="7706" max="7706" width="7.85546875" style="196" bestFit="1" customWidth="1"/>
    <col min="7707" max="7707" width="5.7109375" style="196" bestFit="1" customWidth="1"/>
    <col min="7708" max="7708" width="9.140625" style="196" bestFit="1" customWidth="1"/>
    <col min="7709" max="7709" width="13.5703125" style="196" bestFit="1" customWidth="1"/>
    <col min="7710" max="7938" width="9.140625" style="196"/>
    <col min="7939" max="7939" width="4.42578125" style="196" bestFit="1" customWidth="1"/>
    <col min="7940" max="7940" width="18.28515625" style="196" bestFit="1" customWidth="1"/>
    <col min="7941" max="7941" width="19" style="196" bestFit="1" customWidth="1"/>
    <col min="7942" max="7942" width="15.42578125" style="196" bestFit="1" customWidth="1"/>
    <col min="7943" max="7944" width="12.42578125" style="196" bestFit="1" customWidth="1"/>
    <col min="7945" max="7945" width="7.140625" style="196" bestFit="1" customWidth="1"/>
    <col min="7946" max="7946" width="10.140625" style="196" bestFit="1" customWidth="1"/>
    <col min="7947" max="7947" width="15.85546875" style="196" bestFit="1" customWidth="1"/>
    <col min="7948" max="7948" width="15.140625" style="196" bestFit="1" customWidth="1"/>
    <col min="7949" max="7949" width="18.28515625" style="196" bestFit="1" customWidth="1"/>
    <col min="7950" max="7950" width="13.28515625" style="196" bestFit="1" customWidth="1"/>
    <col min="7951" max="7951" width="19.28515625" style="196" customWidth="1"/>
    <col min="7952" max="7952" width="15.140625" style="196" customWidth="1"/>
    <col min="7953" max="7953" width="21" style="196" bestFit="1" customWidth="1"/>
    <col min="7954" max="7954" width="17.140625" style="196" bestFit="1" customWidth="1"/>
    <col min="7955" max="7955" width="16.85546875" style="196" bestFit="1" customWidth="1"/>
    <col min="7956" max="7956" width="16.7109375" style="196" bestFit="1" customWidth="1"/>
    <col min="7957" max="7957" width="15.7109375" style="196" bestFit="1" customWidth="1"/>
    <col min="7958" max="7958" width="16.28515625" style="196" bestFit="1" customWidth="1"/>
    <col min="7959" max="7959" width="17.28515625" style="196" customWidth="1"/>
    <col min="7960" max="7960" width="23.42578125" style="196" bestFit="1" customWidth="1"/>
    <col min="7961" max="7961" width="31.85546875" style="196" bestFit="1" customWidth="1"/>
    <col min="7962" max="7962" width="7.85546875" style="196" bestFit="1" customWidth="1"/>
    <col min="7963" max="7963" width="5.7109375" style="196" bestFit="1" customWidth="1"/>
    <col min="7964" max="7964" width="9.140625" style="196" bestFit="1" customWidth="1"/>
    <col min="7965" max="7965" width="13.5703125" style="196" bestFit="1" customWidth="1"/>
    <col min="7966" max="8194" width="9.140625" style="196"/>
    <col min="8195" max="8195" width="4.42578125" style="196" bestFit="1" customWidth="1"/>
    <col min="8196" max="8196" width="18.28515625" style="196" bestFit="1" customWidth="1"/>
    <col min="8197" max="8197" width="19" style="196" bestFit="1" customWidth="1"/>
    <col min="8198" max="8198" width="15.42578125" style="196" bestFit="1" customWidth="1"/>
    <col min="8199" max="8200" width="12.42578125" style="196" bestFit="1" customWidth="1"/>
    <col min="8201" max="8201" width="7.140625" style="196" bestFit="1" customWidth="1"/>
    <col min="8202" max="8202" width="10.140625" style="196" bestFit="1" customWidth="1"/>
    <col min="8203" max="8203" width="15.85546875" style="196" bestFit="1" customWidth="1"/>
    <col min="8204" max="8204" width="15.140625" style="196" bestFit="1" customWidth="1"/>
    <col min="8205" max="8205" width="18.28515625" style="196" bestFit="1" customWidth="1"/>
    <col min="8206" max="8206" width="13.28515625" style="196" bestFit="1" customWidth="1"/>
    <col min="8207" max="8207" width="19.28515625" style="196" customWidth="1"/>
    <col min="8208" max="8208" width="15.140625" style="196" customWidth="1"/>
    <col min="8209" max="8209" width="21" style="196" bestFit="1" customWidth="1"/>
    <col min="8210" max="8210" width="17.140625" style="196" bestFit="1" customWidth="1"/>
    <col min="8211" max="8211" width="16.85546875" style="196" bestFit="1" customWidth="1"/>
    <col min="8212" max="8212" width="16.7109375" style="196" bestFit="1" customWidth="1"/>
    <col min="8213" max="8213" width="15.7109375" style="196" bestFit="1" customWidth="1"/>
    <col min="8214" max="8214" width="16.28515625" style="196" bestFit="1" customWidth="1"/>
    <col min="8215" max="8215" width="17.28515625" style="196" customWidth="1"/>
    <col min="8216" max="8216" width="23.42578125" style="196" bestFit="1" customWidth="1"/>
    <col min="8217" max="8217" width="31.85546875" style="196" bestFit="1" customWidth="1"/>
    <col min="8218" max="8218" width="7.85546875" style="196" bestFit="1" customWidth="1"/>
    <col min="8219" max="8219" width="5.7109375" style="196" bestFit="1" customWidth="1"/>
    <col min="8220" max="8220" width="9.140625" style="196" bestFit="1" customWidth="1"/>
    <col min="8221" max="8221" width="13.5703125" style="196" bestFit="1" customWidth="1"/>
    <col min="8222" max="8450" width="9.140625" style="196"/>
    <col min="8451" max="8451" width="4.42578125" style="196" bestFit="1" customWidth="1"/>
    <col min="8452" max="8452" width="18.28515625" style="196" bestFit="1" customWidth="1"/>
    <col min="8453" max="8453" width="19" style="196" bestFit="1" customWidth="1"/>
    <col min="8454" max="8454" width="15.42578125" style="196" bestFit="1" customWidth="1"/>
    <col min="8455" max="8456" width="12.42578125" style="196" bestFit="1" customWidth="1"/>
    <col min="8457" max="8457" width="7.140625" style="196" bestFit="1" customWidth="1"/>
    <col min="8458" max="8458" width="10.140625" style="196" bestFit="1" customWidth="1"/>
    <col min="8459" max="8459" width="15.85546875" style="196" bestFit="1" customWidth="1"/>
    <col min="8460" max="8460" width="15.140625" style="196" bestFit="1" customWidth="1"/>
    <col min="8461" max="8461" width="18.28515625" style="196" bestFit="1" customWidth="1"/>
    <col min="8462" max="8462" width="13.28515625" style="196" bestFit="1" customWidth="1"/>
    <col min="8463" max="8463" width="19.28515625" style="196" customWidth="1"/>
    <col min="8464" max="8464" width="15.140625" style="196" customWidth="1"/>
    <col min="8465" max="8465" width="21" style="196" bestFit="1" customWidth="1"/>
    <col min="8466" max="8466" width="17.140625" style="196" bestFit="1" customWidth="1"/>
    <col min="8467" max="8467" width="16.85546875" style="196" bestFit="1" customWidth="1"/>
    <col min="8468" max="8468" width="16.7109375" style="196" bestFit="1" customWidth="1"/>
    <col min="8469" max="8469" width="15.7109375" style="196" bestFit="1" customWidth="1"/>
    <col min="8470" max="8470" width="16.28515625" style="196" bestFit="1" customWidth="1"/>
    <col min="8471" max="8471" width="17.28515625" style="196" customWidth="1"/>
    <col min="8472" max="8472" width="23.42578125" style="196" bestFit="1" customWidth="1"/>
    <col min="8473" max="8473" width="31.85546875" style="196" bestFit="1" customWidth="1"/>
    <col min="8474" max="8474" width="7.85546875" style="196" bestFit="1" customWidth="1"/>
    <col min="8475" max="8475" width="5.7109375" style="196" bestFit="1" customWidth="1"/>
    <col min="8476" max="8476" width="9.140625" style="196" bestFit="1" customWidth="1"/>
    <col min="8477" max="8477" width="13.5703125" style="196" bestFit="1" customWidth="1"/>
    <col min="8478" max="8706" width="9.140625" style="196"/>
    <col min="8707" max="8707" width="4.42578125" style="196" bestFit="1" customWidth="1"/>
    <col min="8708" max="8708" width="18.28515625" style="196" bestFit="1" customWidth="1"/>
    <col min="8709" max="8709" width="19" style="196" bestFit="1" customWidth="1"/>
    <col min="8710" max="8710" width="15.42578125" style="196" bestFit="1" customWidth="1"/>
    <col min="8711" max="8712" width="12.42578125" style="196" bestFit="1" customWidth="1"/>
    <col min="8713" max="8713" width="7.140625" style="196" bestFit="1" customWidth="1"/>
    <col min="8714" max="8714" width="10.140625" style="196" bestFit="1" customWidth="1"/>
    <col min="8715" max="8715" width="15.85546875" style="196" bestFit="1" customWidth="1"/>
    <col min="8716" max="8716" width="15.140625" style="196" bestFit="1" customWidth="1"/>
    <col min="8717" max="8717" width="18.28515625" style="196" bestFit="1" customWidth="1"/>
    <col min="8718" max="8718" width="13.28515625" style="196" bestFit="1" customWidth="1"/>
    <col min="8719" max="8719" width="19.28515625" style="196" customWidth="1"/>
    <col min="8720" max="8720" width="15.140625" style="196" customWidth="1"/>
    <col min="8721" max="8721" width="21" style="196" bestFit="1" customWidth="1"/>
    <col min="8722" max="8722" width="17.140625" style="196" bestFit="1" customWidth="1"/>
    <col min="8723" max="8723" width="16.85546875" style="196" bestFit="1" customWidth="1"/>
    <col min="8724" max="8724" width="16.7109375" style="196" bestFit="1" customWidth="1"/>
    <col min="8725" max="8725" width="15.7109375" style="196" bestFit="1" customWidth="1"/>
    <col min="8726" max="8726" width="16.28515625" style="196" bestFit="1" customWidth="1"/>
    <col min="8727" max="8727" width="17.28515625" style="196" customWidth="1"/>
    <col min="8728" max="8728" width="23.42578125" style="196" bestFit="1" customWidth="1"/>
    <col min="8729" max="8729" width="31.85546875" style="196" bestFit="1" customWidth="1"/>
    <col min="8730" max="8730" width="7.85546875" style="196" bestFit="1" customWidth="1"/>
    <col min="8731" max="8731" width="5.7109375" style="196" bestFit="1" customWidth="1"/>
    <col min="8732" max="8732" width="9.140625" style="196" bestFit="1" customWidth="1"/>
    <col min="8733" max="8733" width="13.5703125" style="196" bestFit="1" customWidth="1"/>
    <col min="8734" max="8962" width="9.140625" style="196"/>
    <col min="8963" max="8963" width="4.42578125" style="196" bestFit="1" customWidth="1"/>
    <col min="8964" max="8964" width="18.28515625" style="196" bestFit="1" customWidth="1"/>
    <col min="8965" max="8965" width="19" style="196" bestFit="1" customWidth="1"/>
    <col min="8966" max="8966" width="15.42578125" style="196" bestFit="1" customWidth="1"/>
    <col min="8967" max="8968" width="12.42578125" style="196" bestFit="1" customWidth="1"/>
    <col min="8969" max="8969" width="7.140625" style="196" bestFit="1" customWidth="1"/>
    <col min="8970" max="8970" width="10.140625" style="196" bestFit="1" customWidth="1"/>
    <col min="8971" max="8971" width="15.85546875" style="196" bestFit="1" customWidth="1"/>
    <col min="8972" max="8972" width="15.140625" style="196" bestFit="1" customWidth="1"/>
    <col min="8973" max="8973" width="18.28515625" style="196" bestFit="1" customWidth="1"/>
    <col min="8974" max="8974" width="13.28515625" style="196" bestFit="1" customWidth="1"/>
    <col min="8975" max="8975" width="19.28515625" style="196" customWidth="1"/>
    <col min="8976" max="8976" width="15.140625" style="196" customWidth="1"/>
    <col min="8977" max="8977" width="21" style="196" bestFit="1" customWidth="1"/>
    <col min="8978" max="8978" width="17.140625" style="196" bestFit="1" customWidth="1"/>
    <col min="8979" max="8979" width="16.85546875" style="196" bestFit="1" customWidth="1"/>
    <col min="8980" max="8980" width="16.7109375" style="196" bestFit="1" customWidth="1"/>
    <col min="8981" max="8981" width="15.7109375" style="196" bestFit="1" customWidth="1"/>
    <col min="8982" max="8982" width="16.28515625" style="196" bestFit="1" customWidth="1"/>
    <col min="8983" max="8983" width="17.28515625" style="196" customWidth="1"/>
    <col min="8984" max="8984" width="23.42578125" style="196" bestFit="1" customWidth="1"/>
    <col min="8985" max="8985" width="31.85546875" style="196" bestFit="1" customWidth="1"/>
    <col min="8986" max="8986" width="7.85546875" style="196" bestFit="1" customWidth="1"/>
    <col min="8987" max="8987" width="5.7109375" style="196" bestFit="1" customWidth="1"/>
    <col min="8988" max="8988" width="9.140625" style="196" bestFit="1" customWidth="1"/>
    <col min="8989" max="8989" width="13.5703125" style="196" bestFit="1" customWidth="1"/>
    <col min="8990" max="9218" width="9.140625" style="196"/>
    <col min="9219" max="9219" width="4.42578125" style="196" bestFit="1" customWidth="1"/>
    <col min="9220" max="9220" width="18.28515625" style="196" bestFit="1" customWidth="1"/>
    <col min="9221" max="9221" width="19" style="196" bestFit="1" customWidth="1"/>
    <col min="9222" max="9222" width="15.42578125" style="196" bestFit="1" customWidth="1"/>
    <col min="9223" max="9224" width="12.42578125" style="196" bestFit="1" customWidth="1"/>
    <col min="9225" max="9225" width="7.140625" style="196" bestFit="1" customWidth="1"/>
    <col min="9226" max="9226" width="10.140625" style="196" bestFit="1" customWidth="1"/>
    <col min="9227" max="9227" width="15.85546875" style="196" bestFit="1" customWidth="1"/>
    <col min="9228" max="9228" width="15.140625" style="196" bestFit="1" customWidth="1"/>
    <col min="9229" max="9229" width="18.28515625" style="196" bestFit="1" customWidth="1"/>
    <col min="9230" max="9230" width="13.28515625" style="196" bestFit="1" customWidth="1"/>
    <col min="9231" max="9231" width="19.28515625" style="196" customWidth="1"/>
    <col min="9232" max="9232" width="15.140625" style="196" customWidth="1"/>
    <col min="9233" max="9233" width="21" style="196" bestFit="1" customWidth="1"/>
    <col min="9234" max="9234" width="17.140625" style="196" bestFit="1" customWidth="1"/>
    <col min="9235" max="9235" width="16.85546875" style="196" bestFit="1" customWidth="1"/>
    <col min="9236" max="9236" width="16.7109375" style="196" bestFit="1" customWidth="1"/>
    <col min="9237" max="9237" width="15.7109375" style="196" bestFit="1" customWidth="1"/>
    <col min="9238" max="9238" width="16.28515625" style="196" bestFit="1" customWidth="1"/>
    <col min="9239" max="9239" width="17.28515625" style="196" customWidth="1"/>
    <col min="9240" max="9240" width="23.42578125" style="196" bestFit="1" customWidth="1"/>
    <col min="9241" max="9241" width="31.85546875" style="196" bestFit="1" customWidth="1"/>
    <col min="9242" max="9242" width="7.85546875" style="196" bestFit="1" customWidth="1"/>
    <col min="9243" max="9243" width="5.7109375" style="196" bestFit="1" customWidth="1"/>
    <col min="9244" max="9244" width="9.140625" style="196" bestFit="1" customWidth="1"/>
    <col min="9245" max="9245" width="13.5703125" style="196" bestFit="1" customWidth="1"/>
    <col min="9246" max="9474" width="9.140625" style="196"/>
    <col min="9475" max="9475" width="4.42578125" style="196" bestFit="1" customWidth="1"/>
    <col min="9476" max="9476" width="18.28515625" style="196" bestFit="1" customWidth="1"/>
    <col min="9477" max="9477" width="19" style="196" bestFit="1" customWidth="1"/>
    <col min="9478" max="9478" width="15.42578125" style="196" bestFit="1" customWidth="1"/>
    <col min="9479" max="9480" width="12.42578125" style="196" bestFit="1" customWidth="1"/>
    <col min="9481" max="9481" width="7.140625" style="196" bestFit="1" customWidth="1"/>
    <col min="9482" max="9482" width="10.140625" style="196" bestFit="1" customWidth="1"/>
    <col min="9483" max="9483" width="15.85546875" style="196" bestFit="1" customWidth="1"/>
    <col min="9484" max="9484" width="15.140625" style="196" bestFit="1" customWidth="1"/>
    <col min="9485" max="9485" width="18.28515625" style="196" bestFit="1" customWidth="1"/>
    <col min="9486" max="9486" width="13.28515625" style="196" bestFit="1" customWidth="1"/>
    <col min="9487" max="9487" width="19.28515625" style="196" customWidth="1"/>
    <col min="9488" max="9488" width="15.140625" style="196" customWidth="1"/>
    <col min="9489" max="9489" width="21" style="196" bestFit="1" customWidth="1"/>
    <col min="9490" max="9490" width="17.140625" style="196" bestFit="1" customWidth="1"/>
    <col min="9491" max="9491" width="16.85546875" style="196" bestFit="1" customWidth="1"/>
    <col min="9492" max="9492" width="16.7109375" style="196" bestFit="1" customWidth="1"/>
    <col min="9493" max="9493" width="15.7109375" style="196" bestFit="1" customWidth="1"/>
    <col min="9494" max="9494" width="16.28515625" style="196" bestFit="1" customWidth="1"/>
    <col min="9495" max="9495" width="17.28515625" style="196" customWidth="1"/>
    <col min="9496" max="9496" width="23.42578125" style="196" bestFit="1" customWidth="1"/>
    <col min="9497" max="9497" width="31.85546875" style="196" bestFit="1" customWidth="1"/>
    <col min="9498" max="9498" width="7.85546875" style="196" bestFit="1" customWidth="1"/>
    <col min="9499" max="9499" width="5.7109375" style="196" bestFit="1" customWidth="1"/>
    <col min="9500" max="9500" width="9.140625" style="196" bestFit="1" customWidth="1"/>
    <col min="9501" max="9501" width="13.5703125" style="196" bestFit="1" customWidth="1"/>
    <col min="9502" max="9730" width="9.140625" style="196"/>
    <col min="9731" max="9731" width="4.42578125" style="196" bestFit="1" customWidth="1"/>
    <col min="9732" max="9732" width="18.28515625" style="196" bestFit="1" customWidth="1"/>
    <col min="9733" max="9733" width="19" style="196" bestFit="1" customWidth="1"/>
    <col min="9734" max="9734" width="15.42578125" style="196" bestFit="1" customWidth="1"/>
    <col min="9735" max="9736" width="12.42578125" style="196" bestFit="1" customWidth="1"/>
    <col min="9737" max="9737" width="7.140625" style="196" bestFit="1" customWidth="1"/>
    <col min="9738" max="9738" width="10.140625" style="196" bestFit="1" customWidth="1"/>
    <col min="9739" max="9739" width="15.85546875" style="196" bestFit="1" customWidth="1"/>
    <col min="9740" max="9740" width="15.140625" style="196" bestFit="1" customWidth="1"/>
    <col min="9741" max="9741" width="18.28515625" style="196" bestFit="1" customWidth="1"/>
    <col min="9742" max="9742" width="13.28515625" style="196" bestFit="1" customWidth="1"/>
    <col min="9743" max="9743" width="19.28515625" style="196" customWidth="1"/>
    <col min="9744" max="9744" width="15.140625" style="196" customWidth="1"/>
    <col min="9745" max="9745" width="21" style="196" bestFit="1" customWidth="1"/>
    <col min="9746" max="9746" width="17.140625" style="196" bestFit="1" customWidth="1"/>
    <col min="9747" max="9747" width="16.85546875" style="196" bestFit="1" customWidth="1"/>
    <col min="9748" max="9748" width="16.7109375" style="196" bestFit="1" customWidth="1"/>
    <col min="9749" max="9749" width="15.7109375" style="196" bestFit="1" customWidth="1"/>
    <col min="9750" max="9750" width="16.28515625" style="196" bestFit="1" customWidth="1"/>
    <col min="9751" max="9751" width="17.28515625" style="196" customWidth="1"/>
    <col min="9752" max="9752" width="23.42578125" style="196" bestFit="1" customWidth="1"/>
    <col min="9753" max="9753" width="31.85546875" style="196" bestFit="1" customWidth="1"/>
    <col min="9754" max="9754" width="7.85546875" style="196" bestFit="1" customWidth="1"/>
    <col min="9755" max="9755" width="5.7109375" style="196" bestFit="1" customWidth="1"/>
    <col min="9756" max="9756" width="9.140625" style="196" bestFit="1" customWidth="1"/>
    <col min="9757" max="9757" width="13.5703125" style="196" bestFit="1" customWidth="1"/>
    <col min="9758" max="9986" width="9.140625" style="196"/>
    <col min="9987" max="9987" width="4.42578125" style="196" bestFit="1" customWidth="1"/>
    <col min="9988" max="9988" width="18.28515625" style="196" bestFit="1" customWidth="1"/>
    <col min="9989" max="9989" width="19" style="196" bestFit="1" customWidth="1"/>
    <col min="9990" max="9990" width="15.42578125" style="196" bestFit="1" customWidth="1"/>
    <col min="9991" max="9992" width="12.42578125" style="196" bestFit="1" customWidth="1"/>
    <col min="9993" max="9993" width="7.140625" style="196" bestFit="1" customWidth="1"/>
    <col min="9994" max="9994" width="10.140625" style="196" bestFit="1" customWidth="1"/>
    <col min="9995" max="9995" width="15.85546875" style="196" bestFit="1" customWidth="1"/>
    <col min="9996" max="9996" width="15.140625" style="196" bestFit="1" customWidth="1"/>
    <col min="9997" max="9997" width="18.28515625" style="196" bestFit="1" customWidth="1"/>
    <col min="9998" max="9998" width="13.28515625" style="196" bestFit="1" customWidth="1"/>
    <col min="9999" max="9999" width="19.28515625" style="196" customWidth="1"/>
    <col min="10000" max="10000" width="15.140625" style="196" customWidth="1"/>
    <col min="10001" max="10001" width="21" style="196" bestFit="1" customWidth="1"/>
    <col min="10002" max="10002" width="17.140625" style="196" bestFit="1" customWidth="1"/>
    <col min="10003" max="10003" width="16.85546875" style="196" bestFit="1" customWidth="1"/>
    <col min="10004" max="10004" width="16.7109375" style="196" bestFit="1" customWidth="1"/>
    <col min="10005" max="10005" width="15.7109375" style="196" bestFit="1" customWidth="1"/>
    <col min="10006" max="10006" width="16.28515625" style="196" bestFit="1" customWidth="1"/>
    <col min="10007" max="10007" width="17.28515625" style="196" customWidth="1"/>
    <col min="10008" max="10008" width="23.42578125" style="196" bestFit="1" customWidth="1"/>
    <col min="10009" max="10009" width="31.85546875" style="196" bestFit="1" customWidth="1"/>
    <col min="10010" max="10010" width="7.85546875" style="196" bestFit="1" customWidth="1"/>
    <col min="10011" max="10011" width="5.7109375" style="196" bestFit="1" customWidth="1"/>
    <col min="10012" max="10012" width="9.140625" style="196" bestFit="1" customWidth="1"/>
    <col min="10013" max="10013" width="13.5703125" style="196" bestFit="1" customWidth="1"/>
    <col min="10014" max="10242" width="9.140625" style="196"/>
    <col min="10243" max="10243" width="4.42578125" style="196" bestFit="1" customWidth="1"/>
    <col min="10244" max="10244" width="18.28515625" style="196" bestFit="1" customWidth="1"/>
    <col min="10245" max="10245" width="19" style="196" bestFit="1" customWidth="1"/>
    <col min="10246" max="10246" width="15.42578125" style="196" bestFit="1" customWidth="1"/>
    <col min="10247" max="10248" width="12.42578125" style="196" bestFit="1" customWidth="1"/>
    <col min="10249" max="10249" width="7.140625" style="196" bestFit="1" customWidth="1"/>
    <col min="10250" max="10250" width="10.140625" style="196" bestFit="1" customWidth="1"/>
    <col min="10251" max="10251" width="15.85546875" style="196" bestFit="1" customWidth="1"/>
    <col min="10252" max="10252" width="15.140625" style="196" bestFit="1" customWidth="1"/>
    <col min="10253" max="10253" width="18.28515625" style="196" bestFit="1" customWidth="1"/>
    <col min="10254" max="10254" width="13.28515625" style="196" bestFit="1" customWidth="1"/>
    <col min="10255" max="10255" width="19.28515625" style="196" customWidth="1"/>
    <col min="10256" max="10256" width="15.140625" style="196" customWidth="1"/>
    <col min="10257" max="10257" width="21" style="196" bestFit="1" customWidth="1"/>
    <col min="10258" max="10258" width="17.140625" style="196" bestFit="1" customWidth="1"/>
    <col min="10259" max="10259" width="16.85546875" style="196" bestFit="1" customWidth="1"/>
    <col min="10260" max="10260" width="16.7109375" style="196" bestFit="1" customWidth="1"/>
    <col min="10261" max="10261" width="15.7109375" style="196" bestFit="1" customWidth="1"/>
    <col min="10262" max="10262" width="16.28515625" style="196" bestFit="1" customWidth="1"/>
    <col min="10263" max="10263" width="17.28515625" style="196" customWidth="1"/>
    <col min="10264" max="10264" width="23.42578125" style="196" bestFit="1" customWidth="1"/>
    <col min="10265" max="10265" width="31.85546875" style="196" bestFit="1" customWidth="1"/>
    <col min="10266" max="10266" width="7.85546875" style="196" bestFit="1" customWidth="1"/>
    <col min="10267" max="10267" width="5.7109375" style="196" bestFit="1" customWidth="1"/>
    <col min="10268" max="10268" width="9.140625" style="196" bestFit="1" customWidth="1"/>
    <col min="10269" max="10269" width="13.5703125" style="196" bestFit="1" customWidth="1"/>
    <col min="10270" max="10498" width="9.140625" style="196"/>
    <col min="10499" max="10499" width="4.42578125" style="196" bestFit="1" customWidth="1"/>
    <col min="10500" max="10500" width="18.28515625" style="196" bestFit="1" customWidth="1"/>
    <col min="10501" max="10501" width="19" style="196" bestFit="1" customWidth="1"/>
    <col min="10502" max="10502" width="15.42578125" style="196" bestFit="1" customWidth="1"/>
    <col min="10503" max="10504" width="12.42578125" style="196" bestFit="1" customWidth="1"/>
    <col min="10505" max="10505" width="7.140625" style="196" bestFit="1" customWidth="1"/>
    <col min="10506" max="10506" width="10.140625" style="196" bestFit="1" customWidth="1"/>
    <col min="10507" max="10507" width="15.85546875" style="196" bestFit="1" customWidth="1"/>
    <col min="10508" max="10508" width="15.140625" style="196" bestFit="1" customWidth="1"/>
    <col min="10509" max="10509" width="18.28515625" style="196" bestFit="1" customWidth="1"/>
    <col min="10510" max="10510" width="13.28515625" style="196" bestFit="1" customWidth="1"/>
    <col min="10511" max="10511" width="19.28515625" style="196" customWidth="1"/>
    <col min="10512" max="10512" width="15.140625" style="196" customWidth="1"/>
    <col min="10513" max="10513" width="21" style="196" bestFit="1" customWidth="1"/>
    <col min="10514" max="10514" width="17.140625" style="196" bestFit="1" customWidth="1"/>
    <col min="10515" max="10515" width="16.85546875" style="196" bestFit="1" customWidth="1"/>
    <col min="10516" max="10516" width="16.7109375" style="196" bestFit="1" customWidth="1"/>
    <col min="10517" max="10517" width="15.7109375" style="196" bestFit="1" customWidth="1"/>
    <col min="10518" max="10518" width="16.28515625" style="196" bestFit="1" customWidth="1"/>
    <col min="10519" max="10519" width="17.28515625" style="196" customWidth="1"/>
    <col min="10520" max="10520" width="23.42578125" style="196" bestFit="1" customWidth="1"/>
    <col min="10521" max="10521" width="31.85546875" style="196" bestFit="1" customWidth="1"/>
    <col min="10522" max="10522" width="7.85546875" style="196" bestFit="1" customWidth="1"/>
    <col min="10523" max="10523" width="5.7109375" style="196" bestFit="1" customWidth="1"/>
    <col min="10524" max="10524" width="9.140625" style="196" bestFit="1" customWidth="1"/>
    <col min="10525" max="10525" width="13.5703125" style="196" bestFit="1" customWidth="1"/>
    <col min="10526" max="10754" width="9.140625" style="196"/>
    <col min="10755" max="10755" width="4.42578125" style="196" bestFit="1" customWidth="1"/>
    <col min="10756" max="10756" width="18.28515625" style="196" bestFit="1" customWidth="1"/>
    <col min="10757" max="10757" width="19" style="196" bestFit="1" customWidth="1"/>
    <col min="10758" max="10758" width="15.42578125" style="196" bestFit="1" customWidth="1"/>
    <col min="10759" max="10760" width="12.42578125" style="196" bestFit="1" customWidth="1"/>
    <col min="10761" max="10761" width="7.140625" style="196" bestFit="1" customWidth="1"/>
    <col min="10762" max="10762" width="10.140625" style="196" bestFit="1" customWidth="1"/>
    <col min="10763" max="10763" width="15.85546875" style="196" bestFit="1" customWidth="1"/>
    <col min="10764" max="10764" width="15.140625" style="196" bestFit="1" customWidth="1"/>
    <col min="10765" max="10765" width="18.28515625" style="196" bestFit="1" customWidth="1"/>
    <col min="10766" max="10766" width="13.28515625" style="196" bestFit="1" customWidth="1"/>
    <col min="10767" max="10767" width="19.28515625" style="196" customWidth="1"/>
    <col min="10768" max="10768" width="15.140625" style="196" customWidth="1"/>
    <col min="10769" max="10769" width="21" style="196" bestFit="1" customWidth="1"/>
    <col min="10770" max="10770" width="17.140625" style="196" bestFit="1" customWidth="1"/>
    <col min="10771" max="10771" width="16.85546875" style="196" bestFit="1" customWidth="1"/>
    <col min="10772" max="10772" width="16.7109375" style="196" bestFit="1" customWidth="1"/>
    <col min="10773" max="10773" width="15.7109375" style="196" bestFit="1" customWidth="1"/>
    <col min="10774" max="10774" width="16.28515625" style="196" bestFit="1" customWidth="1"/>
    <col min="10775" max="10775" width="17.28515625" style="196" customWidth="1"/>
    <col min="10776" max="10776" width="23.42578125" style="196" bestFit="1" customWidth="1"/>
    <col min="10777" max="10777" width="31.85546875" style="196" bestFit="1" customWidth="1"/>
    <col min="10778" max="10778" width="7.85546875" style="196" bestFit="1" customWidth="1"/>
    <col min="10779" max="10779" width="5.7109375" style="196" bestFit="1" customWidth="1"/>
    <col min="10780" max="10780" width="9.140625" style="196" bestFit="1" customWidth="1"/>
    <col min="10781" max="10781" width="13.5703125" style="196" bestFit="1" customWidth="1"/>
    <col min="10782" max="11010" width="9.140625" style="196"/>
    <col min="11011" max="11011" width="4.42578125" style="196" bestFit="1" customWidth="1"/>
    <col min="11012" max="11012" width="18.28515625" style="196" bestFit="1" customWidth="1"/>
    <col min="11013" max="11013" width="19" style="196" bestFit="1" customWidth="1"/>
    <col min="11014" max="11014" width="15.42578125" style="196" bestFit="1" customWidth="1"/>
    <col min="11015" max="11016" width="12.42578125" style="196" bestFit="1" customWidth="1"/>
    <col min="11017" max="11017" width="7.140625" style="196" bestFit="1" customWidth="1"/>
    <col min="11018" max="11018" width="10.140625" style="196" bestFit="1" customWidth="1"/>
    <col min="11019" max="11019" width="15.85546875" style="196" bestFit="1" customWidth="1"/>
    <col min="11020" max="11020" width="15.140625" style="196" bestFit="1" customWidth="1"/>
    <col min="11021" max="11021" width="18.28515625" style="196" bestFit="1" customWidth="1"/>
    <col min="11022" max="11022" width="13.28515625" style="196" bestFit="1" customWidth="1"/>
    <col min="11023" max="11023" width="19.28515625" style="196" customWidth="1"/>
    <col min="11024" max="11024" width="15.140625" style="196" customWidth="1"/>
    <col min="11025" max="11025" width="21" style="196" bestFit="1" customWidth="1"/>
    <col min="11026" max="11026" width="17.140625" style="196" bestFit="1" customWidth="1"/>
    <col min="11027" max="11027" width="16.85546875" style="196" bestFit="1" customWidth="1"/>
    <col min="11028" max="11028" width="16.7109375" style="196" bestFit="1" customWidth="1"/>
    <col min="11029" max="11029" width="15.7109375" style="196" bestFit="1" customWidth="1"/>
    <col min="11030" max="11030" width="16.28515625" style="196" bestFit="1" customWidth="1"/>
    <col min="11031" max="11031" width="17.28515625" style="196" customWidth="1"/>
    <col min="11032" max="11032" width="23.42578125" style="196" bestFit="1" customWidth="1"/>
    <col min="11033" max="11033" width="31.85546875" style="196" bestFit="1" customWidth="1"/>
    <col min="11034" max="11034" width="7.85546875" style="196" bestFit="1" customWidth="1"/>
    <col min="11035" max="11035" width="5.7109375" style="196" bestFit="1" customWidth="1"/>
    <col min="11036" max="11036" width="9.140625" style="196" bestFit="1" customWidth="1"/>
    <col min="11037" max="11037" width="13.5703125" style="196" bestFit="1" customWidth="1"/>
    <col min="11038" max="11266" width="9.140625" style="196"/>
    <col min="11267" max="11267" width="4.42578125" style="196" bestFit="1" customWidth="1"/>
    <col min="11268" max="11268" width="18.28515625" style="196" bestFit="1" customWidth="1"/>
    <col min="11269" max="11269" width="19" style="196" bestFit="1" customWidth="1"/>
    <col min="11270" max="11270" width="15.42578125" style="196" bestFit="1" customWidth="1"/>
    <col min="11271" max="11272" width="12.42578125" style="196" bestFit="1" customWidth="1"/>
    <col min="11273" max="11273" width="7.140625" style="196" bestFit="1" customWidth="1"/>
    <col min="11274" max="11274" width="10.140625" style="196" bestFit="1" customWidth="1"/>
    <col min="11275" max="11275" width="15.85546875" style="196" bestFit="1" customWidth="1"/>
    <col min="11276" max="11276" width="15.140625" style="196" bestFit="1" customWidth="1"/>
    <col min="11277" max="11277" width="18.28515625" style="196" bestFit="1" customWidth="1"/>
    <col min="11278" max="11278" width="13.28515625" style="196" bestFit="1" customWidth="1"/>
    <col min="11279" max="11279" width="19.28515625" style="196" customWidth="1"/>
    <col min="11280" max="11280" width="15.140625" style="196" customWidth="1"/>
    <col min="11281" max="11281" width="21" style="196" bestFit="1" customWidth="1"/>
    <col min="11282" max="11282" width="17.140625" style="196" bestFit="1" customWidth="1"/>
    <col min="11283" max="11283" width="16.85546875" style="196" bestFit="1" customWidth="1"/>
    <col min="11284" max="11284" width="16.7109375" style="196" bestFit="1" customWidth="1"/>
    <col min="11285" max="11285" width="15.7109375" style="196" bestFit="1" customWidth="1"/>
    <col min="11286" max="11286" width="16.28515625" style="196" bestFit="1" customWidth="1"/>
    <col min="11287" max="11287" width="17.28515625" style="196" customWidth="1"/>
    <col min="11288" max="11288" width="23.42578125" style="196" bestFit="1" customWidth="1"/>
    <col min="11289" max="11289" width="31.85546875" style="196" bestFit="1" customWidth="1"/>
    <col min="11290" max="11290" width="7.85546875" style="196" bestFit="1" customWidth="1"/>
    <col min="11291" max="11291" width="5.7109375" style="196" bestFit="1" customWidth="1"/>
    <col min="11292" max="11292" width="9.140625" style="196" bestFit="1" customWidth="1"/>
    <col min="11293" max="11293" width="13.5703125" style="196" bestFit="1" customWidth="1"/>
    <col min="11294" max="11522" width="9.140625" style="196"/>
    <col min="11523" max="11523" width="4.42578125" style="196" bestFit="1" customWidth="1"/>
    <col min="11524" max="11524" width="18.28515625" style="196" bestFit="1" customWidth="1"/>
    <col min="11525" max="11525" width="19" style="196" bestFit="1" customWidth="1"/>
    <col min="11526" max="11526" width="15.42578125" style="196" bestFit="1" customWidth="1"/>
    <col min="11527" max="11528" width="12.42578125" style="196" bestFit="1" customWidth="1"/>
    <col min="11529" max="11529" width="7.140625" style="196" bestFit="1" customWidth="1"/>
    <col min="11530" max="11530" width="10.140625" style="196" bestFit="1" customWidth="1"/>
    <col min="11531" max="11531" width="15.85546875" style="196" bestFit="1" customWidth="1"/>
    <col min="11532" max="11532" width="15.140625" style="196" bestFit="1" customWidth="1"/>
    <col min="11533" max="11533" width="18.28515625" style="196" bestFit="1" customWidth="1"/>
    <col min="11534" max="11534" width="13.28515625" style="196" bestFit="1" customWidth="1"/>
    <col min="11535" max="11535" width="19.28515625" style="196" customWidth="1"/>
    <col min="11536" max="11536" width="15.140625" style="196" customWidth="1"/>
    <col min="11537" max="11537" width="21" style="196" bestFit="1" customWidth="1"/>
    <col min="11538" max="11538" width="17.140625" style="196" bestFit="1" customWidth="1"/>
    <col min="11539" max="11539" width="16.85546875" style="196" bestFit="1" customWidth="1"/>
    <col min="11540" max="11540" width="16.7109375" style="196" bestFit="1" customWidth="1"/>
    <col min="11541" max="11541" width="15.7109375" style="196" bestFit="1" customWidth="1"/>
    <col min="11542" max="11542" width="16.28515625" style="196" bestFit="1" customWidth="1"/>
    <col min="11543" max="11543" width="17.28515625" style="196" customWidth="1"/>
    <col min="11544" max="11544" width="23.42578125" style="196" bestFit="1" customWidth="1"/>
    <col min="11545" max="11545" width="31.85546875" style="196" bestFit="1" customWidth="1"/>
    <col min="11546" max="11546" width="7.85546875" style="196" bestFit="1" customWidth="1"/>
    <col min="11547" max="11547" width="5.7109375" style="196" bestFit="1" customWidth="1"/>
    <col min="11548" max="11548" width="9.140625" style="196" bestFit="1" customWidth="1"/>
    <col min="11549" max="11549" width="13.5703125" style="196" bestFit="1" customWidth="1"/>
    <col min="11550" max="11778" width="9.140625" style="196"/>
    <col min="11779" max="11779" width="4.42578125" style="196" bestFit="1" customWidth="1"/>
    <col min="11780" max="11780" width="18.28515625" style="196" bestFit="1" customWidth="1"/>
    <col min="11781" max="11781" width="19" style="196" bestFit="1" customWidth="1"/>
    <col min="11782" max="11782" width="15.42578125" style="196" bestFit="1" customWidth="1"/>
    <col min="11783" max="11784" width="12.42578125" style="196" bestFit="1" customWidth="1"/>
    <col min="11785" max="11785" width="7.140625" style="196" bestFit="1" customWidth="1"/>
    <col min="11786" max="11786" width="10.140625" style="196" bestFit="1" customWidth="1"/>
    <col min="11787" max="11787" width="15.85546875" style="196" bestFit="1" customWidth="1"/>
    <col min="11788" max="11788" width="15.140625" style="196" bestFit="1" customWidth="1"/>
    <col min="11789" max="11789" width="18.28515625" style="196" bestFit="1" customWidth="1"/>
    <col min="11790" max="11790" width="13.28515625" style="196" bestFit="1" customWidth="1"/>
    <col min="11791" max="11791" width="19.28515625" style="196" customWidth="1"/>
    <col min="11792" max="11792" width="15.140625" style="196" customWidth="1"/>
    <col min="11793" max="11793" width="21" style="196" bestFit="1" customWidth="1"/>
    <col min="11794" max="11794" width="17.140625" style="196" bestFit="1" customWidth="1"/>
    <col min="11795" max="11795" width="16.85546875" style="196" bestFit="1" customWidth="1"/>
    <col min="11796" max="11796" width="16.7109375" style="196" bestFit="1" customWidth="1"/>
    <col min="11797" max="11797" width="15.7109375" style="196" bestFit="1" customWidth="1"/>
    <col min="11798" max="11798" width="16.28515625" style="196" bestFit="1" customWidth="1"/>
    <col min="11799" max="11799" width="17.28515625" style="196" customWidth="1"/>
    <col min="11800" max="11800" width="23.42578125" style="196" bestFit="1" customWidth="1"/>
    <col min="11801" max="11801" width="31.85546875" style="196" bestFit="1" customWidth="1"/>
    <col min="11802" max="11802" width="7.85546875" style="196" bestFit="1" customWidth="1"/>
    <col min="11803" max="11803" width="5.7109375" style="196" bestFit="1" customWidth="1"/>
    <col min="11804" max="11804" width="9.140625" style="196" bestFit="1" customWidth="1"/>
    <col min="11805" max="11805" width="13.5703125" style="196" bestFit="1" customWidth="1"/>
    <col min="11806" max="12034" width="9.140625" style="196"/>
    <col min="12035" max="12035" width="4.42578125" style="196" bestFit="1" customWidth="1"/>
    <col min="12036" max="12036" width="18.28515625" style="196" bestFit="1" customWidth="1"/>
    <col min="12037" max="12037" width="19" style="196" bestFit="1" customWidth="1"/>
    <col min="12038" max="12038" width="15.42578125" style="196" bestFit="1" customWidth="1"/>
    <col min="12039" max="12040" width="12.42578125" style="196" bestFit="1" customWidth="1"/>
    <col min="12041" max="12041" width="7.140625" style="196" bestFit="1" customWidth="1"/>
    <col min="12042" max="12042" width="10.140625" style="196" bestFit="1" customWidth="1"/>
    <col min="12043" max="12043" width="15.85546875" style="196" bestFit="1" customWidth="1"/>
    <col min="12044" max="12044" width="15.140625" style="196" bestFit="1" customWidth="1"/>
    <col min="12045" max="12045" width="18.28515625" style="196" bestFit="1" customWidth="1"/>
    <col min="12046" max="12046" width="13.28515625" style="196" bestFit="1" customWidth="1"/>
    <col min="12047" max="12047" width="19.28515625" style="196" customWidth="1"/>
    <col min="12048" max="12048" width="15.140625" style="196" customWidth="1"/>
    <col min="12049" max="12049" width="21" style="196" bestFit="1" customWidth="1"/>
    <col min="12050" max="12050" width="17.140625" style="196" bestFit="1" customWidth="1"/>
    <col min="12051" max="12051" width="16.85546875" style="196" bestFit="1" customWidth="1"/>
    <col min="12052" max="12052" width="16.7109375" style="196" bestFit="1" customWidth="1"/>
    <col min="12053" max="12053" width="15.7109375" style="196" bestFit="1" customWidth="1"/>
    <col min="12054" max="12054" width="16.28515625" style="196" bestFit="1" customWidth="1"/>
    <col min="12055" max="12055" width="17.28515625" style="196" customWidth="1"/>
    <col min="12056" max="12056" width="23.42578125" style="196" bestFit="1" customWidth="1"/>
    <col min="12057" max="12057" width="31.85546875" style="196" bestFit="1" customWidth="1"/>
    <col min="12058" max="12058" width="7.85546875" style="196" bestFit="1" customWidth="1"/>
    <col min="12059" max="12059" width="5.7109375" style="196" bestFit="1" customWidth="1"/>
    <col min="12060" max="12060" width="9.140625" style="196" bestFit="1" customWidth="1"/>
    <col min="12061" max="12061" width="13.5703125" style="196" bestFit="1" customWidth="1"/>
    <col min="12062" max="12290" width="9.140625" style="196"/>
    <col min="12291" max="12291" width="4.42578125" style="196" bestFit="1" customWidth="1"/>
    <col min="12292" max="12292" width="18.28515625" style="196" bestFit="1" customWidth="1"/>
    <col min="12293" max="12293" width="19" style="196" bestFit="1" customWidth="1"/>
    <col min="12294" max="12294" width="15.42578125" style="196" bestFit="1" customWidth="1"/>
    <col min="12295" max="12296" width="12.42578125" style="196" bestFit="1" customWidth="1"/>
    <col min="12297" max="12297" width="7.140625" style="196" bestFit="1" customWidth="1"/>
    <col min="12298" max="12298" width="10.140625" style="196" bestFit="1" customWidth="1"/>
    <col min="12299" max="12299" width="15.85546875" style="196" bestFit="1" customWidth="1"/>
    <col min="12300" max="12300" width="15.140625" style="196" bestFit="1" customWidth="1"/>
    <col min="12301" max="12301" width="18.28515625" style="196" bestFit="1" customWidth="1"/>
    <col min="12302" max="12302" width="13.28515625" style="196" bestFit="1" customWidth="1"/>
    <col min="12303" max="12303" width="19.28515625" style="196" customWidth="1"/>
    <col min="12304" max="12304" width="15.140625" style="196" customWidth="1"/>
    <col min="12305" max="12305" width="21" style="196" bestFit="1" customWidth="1"/>
    <col min="12306" max="12306" width="17.140625" style="196" bestFit="1" customWidth="1"/>
    <col min="12307" max="12307" width="16.85546875" style="196" bestFit="1" customWidth="1"/>
    <col min="12308" max="12308" width="16.7109375" style="196" bestFit="1" customWidth="1"/>
    <col min="12309" max="12309" width="15.7109375" style="196" bestFit="1" customWidth="1"/>
    <col min="12310" max="12310" width="16.28515625" style="196" bestFit="1" customWidth="1"/>
    <col min="12311" max="12311" width="17.28515625" style="196" customWidth="1"/>
    <col min="12312" max="12312" width="23.42578125" style="196" bestFit="1" customWidth="1"/>
    <col min="12313" max="12313" width="31.85546875" style="196" bestFit="1" customWidth="1"/>
    <col min="12314" max="12314" width="7.85546875" style="196" bestFit="1" customWidth="1"/>
    <col min="12315" max="12315" width="5.7109375" style="196" bestFit="1" customWidth="1"/>
    <col min="12316" max="12316" width="9.140625" style="196" bestFit="1" customWidth="1"/>
    <col min="12317" max="12317" width="13.5703125" style="196" bestFit="1" customWidth="1"/>
    <col min="12318" max="12546" width="9.140625" style="196"/>
    <col min="12547" max="12547" width="4.42578125" style="196" bestFit="1" customWidth="1"/>
    <col min="12548" max="12548" width="18.28515625" style="196" bestFit="1" customWidth="1"/>
    <col min="12549" max="12549" width="19" style="196" bestFit="1" customWidth="1"/>
    <col min="12550" max="12550" width="15.42578125" style="196" bestFit="1" customWidth="1"/>
    <col min="12551" max="12552" width="12.42578125" style="196" bestFit="1" customWidth="1"/>
    <col min="12553" max="12553" width="7.140625" style="196" bestFit="1" customWidth="1"/>
    <col min="12554" max="12554" width="10.140625" style="196" bestFit="1" customWidth="1"/>
    <col min="12555" max="12555" width="15.85546875" style="196" bestFit="1" customWidth="1"/>
    <col min="12556" max="12556" width="15.140625" style="196" bestFit="1" customWidth="1"/>
    <col min="12557" max="12557" width="18.28515625" style="196" bestFit="1" customWidth="1"/>
    <col min="12558" max="12558" width="13.28515625" style="196" bestFit="1" customWidth="1"/>
    <col min="12559" max="12559" width="19.28515625" style="196" customWidth="1"/>
    <col min="12560" max="12560" width="15.140625" style="196" customWidth="1"/>
    <col min="12561" max="12561" width="21" style="196" bestFit="1" customWidth="1"/>
    <col min="12562" max="12562" width="17.140625" style="196" bestFit="1" customWidth="1"/>
    <col min="12563" max="12563" width="16.85546875" style="196" bestFit="1" customWidth="1"/>
    <col min="12564" max="12564" width="16.7109375" style="196" bestFit="1" customWidth="1"/>
    <col min="12565" max="12565" width="15.7109375" style="196" bestFit="1" customWidth="1"/>
    <col min="12566" max="12566" width="16.28515625" style="196" bestFit="1" customWidth="1"/>
    <col min="12567" max="12567" width="17.28515625" style="196" customWidth="1"/>
    <col min="12568" max="12568" width="23.42578125" style="196" bestFit="1" customWidth="1"/>
    <col min="12569" max="12569" width="31.85546875" style="196" bestFit="1" customWidth="1"/>
    <col min="12570" max="12570" width="7.85546875" style="196" bestFit="1" customWidth="1"/>
    <col min="12571" max="12571" width="5.7109375" style="196" bestFit="1" customWidth="1"/>
    <col min="12572" max="12572" width="9.140625" style="196" bestFit="1" customWidth="1"/>
    <col min="12573" max="12573" width="13.5703125" style="196" bestFit="1" customWidth="1"/>
    <col min="12574" max="12802" width="9.140625" style="196"/>
    <col min="12803" max="12803" width="4.42578125" style="196" bestFit="1" customWidth="1"/>
    <col min="12804" max="12804" width="18.28515625" style="196" bestFit="1" customWidth="1"/>
    <col min="12805" max="12805" width="19" style="196" bestFit="1" customWidth="1"/>
    <col min="12806" max="12806" width="15.42578125" style="196" bestFit="1" customWidth="1"/>
    <col min="12807" max="12808" width="12.42578125" style="196" bestFit="1" customWidth="1"/>
    <col min="12809" max="12809" width="7.140625" style="196" bestFit="1" customWidth="1"/>
    <col min="12810" max="12810" width="10.140625" style="196" bestFit="1" customWidth="1"/>
    <col min="12811" max="12811" width="15.85546875" style="196" bestFit="1" customWidth="1"/>
    <col min="12812" max="12812" width="15.140625" style="196" bestFit="1" customWidth="1"/>
    <col min="12813" max="12813" width="18.28515625" style="196" bestFit="1" customWidth="1"/>
    <col min="12814" max="12814" width="13.28515625" style="196" bestFit="1" customWidth="1"/>
    <col min="12815" max="12815" width="19.28515625" style="196" customWidth="1"/>
    <col min="12816" max="12816" width="15.140625" style="196" customWidth="1"/>
    <col min="12817" max="12817" width="21" style="196" bestFit="1" customWidth="1"/>
    <col min="12818" max="12818" width="17.140625" style="196" bestFit="1" customWidth="1"/>
    <col min="12819" max="12819" width="16.85546875" style="196" bestFit="1" customWidth="1"/>
    <col min="12820" max="12820" width="16.7109375" style="196" bestFit="1" customWidth="1"/>
    <col min="12821" max="12821" width="15.7109375" style="196" bestFit="1" customWidth="1"/>
    <col min="12822" max="12822" width="16.28515625" style="196" bestFit="1" customWidth="1"/>
    <col min="12823" max="12823" width="17.28515625" style="196" customWidth="1"/>
    <col min="12824" max="12824" width="23.42578125" style="196" bestFit="1" customWidth="1"/>
    <col min="12825" max="12825" width="31.85546875" style="196" bestFit="1" customWidth="1"/>
    <col min="12826" max="12826" width="7.85546875" style="196" bestFit="1" customWidth="1"/>
    <col min="12827" max="12827" width="5.7109375" style="196" bestFit="1" customWidth="1"/>
    <col min="12828" max="12828" width="9.140625" style="196" bestFit="1" customWidth="1"/>
    <col min="12829" max="12829" width="13.5703125" style="196" bestFit="1" customWidth="1"/>
    <col min="12830" max="13058" width="9.140625" style="196"/>
    <col min="13059" max="13059" width="4.42578125" style="196" bestFit="1" customWidth="1"/>
    <col min="13060" max="13060" width="18.28515625" style="196" bestFit="1" customWidth="1"/>
    <col min="13061" max="13061" width="19" style="196" bestFit="1" customWidth="1"/>
    <col min="13062" max="13062" width="15.42578125" style="196" bestFit="1" customWidth="1"/>
    <col min="13063" max="13064" width="12.42578125" style="196" bestFit="1" customWidth="1"/>
    <col min="13065" max="13065" width="7.140625" style="196" bestFit="1" customWidth="1"/>
    <col min="13066" max="13066" width="10.140625" style="196" bestFit="1" customWidth="1"/>
    <col min="13067" max="13067" width="15.85546875" style="196" bestFit="1" customWidth="1"/>
    <col min="13068" max="13068" width="15.140625" style="196" bestFit="1" customWidth="1"/>
    <col min="13069" max="13069" width="18.28515625" style="196" bestFit="1" customWidth="1"/>
    <col min="13070" max="13070" width="13.28515625" style="196" bestFit="1" customWidth="1"/>
    <col min="13071" max="13071" width="19.28515625" style="196" customWidth="1"/>
    <col min="13072" max="13072" width="15.140625" style="196" customWidth="1"/>
    <col min="13073" max="13073" width="21" style="196" bestFit="1" customWidth="1"/>
    <col min="13074" max="13074" width="17.140625" style="196" bestFit="1" customWidth="1"/>
    <col min="13075" max="13075" width="16.85546875" style="196" bestFit="1" customWidth="1"/>
    <col min="13076" max="13076" width="16.7109375" style="196" bestFit="1" customWidth="1"/>
    <col min="13077" max="13077" width="15.7109375" style="196" bestFit="1" customWidth="1"/>
    <col min="13078" max="13078" width="16.28515625" style="196" bestFit="1" customWidth="1"/>
    <col min="13079" max="13079" width="17.28515625" style="196" customWidth="1"/>
    <col min="13080" max="13080" width="23.42578125" style="196" bestFit="1" customWidth="1"/>
    <col min="13081" max="13081" width="31.85546875" style="196" bestFit="1" customWidth="1"/>
    <col min="13082" max="13082" width="7.85546875" style="196" bestFit="1" customWidth="1"/>
    <col min="13083" max="13083" width="5.7109375" style="196" bestFit="1" customWidth="1"/>
    <col min="13084" max="13084" width="9.140625" style="196" bestFit="1" customWidth="1"/>
    <col min="13085" max="13085" width="13.5703125" style="196" bestFit="1" customWidth="1"/>
    <col min="13086" max="13314" width="9.140625" style="196"/>
    <col min="13315" max="13315" width="4.42578125" style="196" bestFit="1" customWidth="1"/>
    <col min="13316" max="13316" width="18.28515625" style="196" bestFit="1" customWidth="1"/>
    <col min="13317" max="13317" width="19" style="196" bestFit="1" customWidth="1"/>
    <col min="13318" max="13318" width="15.42578125" style="196" bestFit="1" customWidth="1"/>
    <col min="13319" max="13320" width="12.42578125" style="196" bestFit="1" customWidth="1"/>
    <col min="13321" max="13321" width="7.140625" style="196" bestFit="1" customWidth="1"/>
    <col min="13322" max="13322" width="10.140625" style="196" bestFit="1" customWidth="1"/>
    <col min="13323" max="13323" width="15.85546875" style="196" bestFit="1" customWidth="1"/>
    <col min="13324" max="13324" width="15.140625" style="196" bestFit="1" customWidth="1"/>
    <col min="13325" max="13325" width="18.28515625" style="196" bestFit="1" customWidth="1"/>
    <col min="13326" max="13326" width="13.28515625" style="196" bestFit="1" customWidth="1"/>
    <col min="13327" max="13327" width="19.28515625" style="196" customWidth="1"/>
    <col min="13328" max="13328" width="15.140625" style="196" customWidth="1"/>
    <col min="13329" max="13329" width="21" style="196" bestFit="1" customWidth="1"/>
    <col min="13330" max="13330" width="17.140625" style="196" bestFit="1" customWidth="1"/>
    <col min="13331" max="13331" width="16.85546875" style="196" bestFit="1" customWidth="1"/>
    <col min="13332" max="13332" width="16.7109375" style="196" bestFit="1" customWidth="1"/>
    <col min="13333" max="13333" width="15.7109375" style="196" bestFit="1" customWidth="1"/>
    <col min="13334" max="13334" width="16.28515625" style="196" bestFit="1" customWidth="1"/>
    <col min="13335" max="13335" width="17.28515625" style="196" customWidth="1"/>
    <col min="13336" max="13336" width="23.42578125" style="196" bestFit="1" customWidth="1"/>
    <col min="13337" max="13337" width="31.85546875" style="196" bestFit="1" customWidth="1"/>
    <col min="13338" max="13338" width="7.85546875" style="196" bestFit="1" customWidth="1"/>
    <col min="13339" max="13339" width="5.7109375" style="196" bestFit="1" customWidth="1"/>
    <col min="13340" max="13340" width="9.140625" style="196" bestFit="1" customWidth="1"/>
    <col min="13341" max="13341" width="13.5703125" style="196" bestFit="1" customWidth="1"/>
    <col min="13342" max="13570" width="9.140625" style="196"/>
    <col min="13571" max="13571" width="4.42578125" style="196" bestFit="1" customWidth="1"/>
    <col min="13572" max="13572" width="18.28515625" style="196" bestFit="1" customWidth="1"/>
    <col min="13573" max="13573" width="19" style="196" bestFit="1" customWidth="1"/>
    <col min="13574" max="13574" width="15.42578125" style="196" bestFit="1" customWidth="1"/>
    <col min="13575" max="13576" width="12.42578125" style="196" bestFit="1" customWidth="1"/>
    <col min="13577" max="13577" width="7.140625" style="196" bestFit="1" customWidth="1"/>
    <col min="13578" max="13578" width="10.140625" style="196" bestFit="1" customWidth="1"/>
    <col min="13579" max="13579" width="15.85546875" style="196" bestFit="1" customWidth="1"/>
    <col min="13580" max="13580" width="15.140625" style="196" bestFit="1" customWidth="1"/>
    <col min="13581" max="13581" width="18.28515625" style="196" bestFit="1" customWidth="1"/>
    <col min="13582" max="13582" width="13.28515625" style="196" bestFit="1" customWidth="1"/>
    <col min="13583" max="13583" width="19.28515625" style="196" customWidth="1"/>
    <col min="13584" max="13584" width="15.140625" style="196" customWidth="1"/>
    <col min="13585" max="13585" width="21" style="196" bestFit="1" customWidth="1"/>
    <col min="13586" max="13586" width="17.140625" style="196" bestFit="1" customWidth="1"/>
    <col min="13587" max="13587" width="16.85546875" style="196" bestFit="1" customWidth="1"/>
    <col min="13588" max="13588" width="16.7109375" style="196" bestFit="1" customWidth="1"/>
    <col min="13589" max="13589" width="15.7109375" style="196" bestFit="1" customWidth="1"/>
    <col min="13590" max="13590" width="16.28515625" style="196" bestFit="1" customWidth="1"/>
    <col min="13591" max="13591" width="17.28515625" style="196" customWidth="1"/>
    <col min="13592" max="13592" width="23.42578125" style="196" bestFit="1" customWidth="1"/>
    <col min="13593" max="13593" width="31.85546875" style="196" bestFit="1" customWidth="1"/>
    <col min="13594" max="13594" width="7.85546875" style="196" bestFit="1" customWidth="1"/>
    <col min="13595" max="13595" width="5.7109375" style="196" bestFit="1" customWidth="1"/>
    <col min="13596" max="13596" width="9.140625" style="196" bestFit="1" customWidth="1"/>
    <col min="13597" max="13597" width="13.5703125" style="196" bestFit="1" customWidth="1"/>
    <col min="13598" max="13826" width="9.140625" style="196"/>
    <col min="13827" max="13827" width="4.42578125" style="196" bestFit="1" customWidth="1"/>
    <col min="13828" max="13828" width="18.28515625" style="196" bestFit="1" customWidth="1"/>
    <col min="13829" max="13829" width="19" style="196" bestFit="1" customWidth="1"/>
    <col min="13830" max="13830" width="15.42578125" style="196" bestFit="1" customWidth="1"/>
    <col min="13831" max="13832" width="12.42578125" style="196" bestFit="1" customWidth="1"/>
    <col min="13833" max="13833" width="7.140625" style="196" bestFit="1" customWidth="1"/>
    <col min="13834" max="13834" width="10.140625" style="196" bestFit="1" customWidth="1"/>
    <col min="13835" max="13835" width="15.85546875" style="196" bestFit="1" customWidth="1"/>
    <col min="13836" max="13836" width="15.140625" style="196" bestFit="1" customWidth="1"/>
    <col min="13837" max="13837" width="18.28515625" style="196" bestFit="1" customWidth="1"/>
    <col min="13838" max="13838" width="13.28515625" style="196" bestFit="1" customWidth="1"/>
    <col min="13839" max="13839" width="19.28515625" style="196" customWidth="1"/>
    <col min="13840" max="13840" width="15.140625" style="196" customWidth="1"/>
    <col min="13841" max="13841" width="21" style="196" bestFit="1" customWidth="1"/>
    <col min="13842" max="13842" width="17.140625" style="196" bestFit="1" customWidth="1"/>
    <col min="13843" max="13843" width="16.85546875" style="196" bestFit="1" customWidth="1"/>
    <col min="13844" max="13844" width="16.7109375" style="196" bestFit="1" customWidth="1"/>
    <col min="13845" max="13845" width="15.7109375" style="196" bestFit="1" customWidth="1"/>
    <col min="13846" max="13846" width="16.28515625" style="196" bestFit="1" customWidth="1"/>
    <col min="13847" max="13847" width="17.28515625" style="196" customWidth="1"/>
    <col min="13848" max="13848" width="23.42578125" style="196" bestFit="1" customWidth="1"/>
    <col min="13849" max="13849" width="31.85546875" style="196" bestFit="1" customWidth="1"/>
    <col min="13850" max="13850" width="7.85546875" style="196" bestFit="1" customWidth="1"/>
    <col min="13851" max="13851" width="5.7109375" style="196" bestFit="1" customWidth="1"/>
    <col min="13852" max="13852" width="9.140625" style="196" bestFit="1" customWidth="1"/>
    <col min="13853" max="13853" width="13.5703125" style="196" bestFit="1" customWidth="1"/>
    <col min="13854" max="14082" width="9.140625" style="196"/>
    <col min="14083" max="14083" width="4.42578125" style="196" bestFit="1" customWidth="1"/>
    <col min="14084" max="14084" width="18.28515625" style="196" bestFit="1" customWidth="1"/>
    <col min="14085" max="14085" width="19" style="196" bestFit="1" customWidth="1"/>
    <col min="14086" max="14086" width="15.42578125" style="196" bestFit="1" customWidth="1"/>
    <col min="14087" max="14088" width="12.42578125" style="196" bestFit="1" customWidth="1"/>
    <col min="14089" max="14089" width="7.140625" style="196" bestFit="1" customWidth="1"/>
    <col min="14090" max="14090" width="10.140625" style="196" bestFit="1" customWidth="1"/>
    <col min="14091" max="14091" width="15.85546875" style="196" bestFit="1" customWidth="1"/>
    <col min="14092" max="14092" width="15.140625" style="196" bestFit="1" customWidth="1"/>
    <col min="14093" max="14093" width="18.28515625" style="196" bestFit="1" customWidth="1"/>
    <col min="14094" max="14094" width="13.28515625" style="196" bestFit="1" customWidth="1"/>
    <col min="14095" max="14095" width="19.28515625" style="196" customWidth="1"/>
    <col min="14096" max="14096" width="15.140625" style="196" customWidth="1"/>
    <col min="14097" max="14097" width="21" style="196" bestFit="1" customWidth="1"/>
    <col min="14098" max="14098" width="17.140625" style="196" bestFit="1" customWidth="1"/>
    <col min="14099" max="14099" width="16.85546875" style="196" bestFit="1" customWidth="1"/>
    <col min="14100" max="14100" width="16.7109375" style="196" bestFit="1" customWidth="1"/>
    <col min="14101" max="14101" width="15.7109375" style="196" bestFit="1" customWidth="1"/>
    <col min="14102" max="14102" width="16.28515625" style="196" bestFit="1" customWidth="1"/>
    <col min="14103" max="14103" width="17.28515625" style="196" customWidth="1"/>
    <col min="14104" max="14104" width="23.42578125" style="196" bestFit="1" customWidth="1"/>
    <col min="14105" max="14105" width="31.85546875" style="196" bestFit="1" customWidth="1"/>
    <col min="14106" max="14106" width="7.85546875" style="196" bestFit="1" customWidth="1"/>
    <col min="14107" max="14107" width="5.7109375" style="196" bestFit="1" customWidth="1"/>
    <col min="14108" max="14108" width="9.140625" style="196" bestFit="1" customWidth="1"/>
    <col min="14109" max="14109" width="13.5703125" style="196" bestFit="1" customWidth="1"/>
    <col min="14110" max="14338" width="9.140625" style="196"/>
    <col min="14339" max="14339" width="4.42578125" style="196" bestFit="1" customWidth="1"/>
    <col min="14340" max="14340" width="18.28515625" style="196" bestFit="1" customWidth="1"/>
    <col min="14341" max="14341" width="19" style="196" bestFit="1" customWidth="1"/>
    <col min="14342" max="14342" width="15.42578125" style="196" bestFit="1" customWidth="1"/>
    <col min="14343" max="14344" width="12.42578125" style="196" bestFit="1" customWidth="1"/>
    <col min="14345" max="14345" width="7.140625" style="196" bestFit="1" customWidth="1"/>
    <col min="14346" max="14346" width="10.140625" style="196" bestFit="1" customWidth="1"/>
    <col min="14347" max="14347" width="15.85546875" style="196" bestFit="1" customWidth="1"/>
    <col min="14348" max="14348" width="15.140625" style="196" bestFit="1" customWidth="1"/>
    <col min="14349" max="14349" width="18.28515625" style="196" bestFit="1" customWidth="1"/>
    <col min="14350" max="14350" width="13.28515625" style="196" bestFit="1" customWidth="1"/>
    <col min="14351" max="14351" width="19.28515625" style="196" customWidth="1"/>
    <col min="14352" max="14352" width="15.140625" style="196" customWidth="1"/>
    <col min="14353" max="14353" width="21" style="196" bestFit="1" customWidth="1"/>
    <col min="14354" max="14354" width="17.140625" style="196" bestFit="1" customWidth="1"/>
    <col min="14355" max="14355" width="16.85546875" style="196" bestFit="1" customWidth="1"/>
    <col min="14356" max="14356" width="16.7109375" style="196" bestFit="1" customWidth="1"/>
    <col min="14357" max="14357" width="15.7109375" style="196" bestFit="1" customWidth="1"/>
    <col min="14358" max="14358" width="16.28515625" style="196" bestFit="1" customWidth="1"/>
    <col min="14359" max="14359" width="17.28515625" style="196" customWidth="1"/>
    <col min="14360" max="14360" width="23.42578125" style="196" bestFit="1" customWidth="1"/>
    <col min="14361" max="14361" width="31.85546875" style="196" bestFit="1" customWidth="1"/>
    <col min="14362" max="14362" width="7.85546875" style="196" bestFit="1" customWidth="1"/>
    <col min="14363" max="14363" width="5.7109375" style="196" bestFit="1" customWidth="1"/>
    <col min="14364" max="14364" width="9.140625" style="196" bestFit="1" customWidth="1"/>
    <col min="14365" max="14365" width="13.5703125" style="196" bestFit="1" customWidth="1"/>
    <col min="14366" max="14594" width="9.140625" style="196"/>
    <col min="14595" max="14595" width="4.42578125" style="196" bestFit="1" customWidth="1"/>
    <col min="14596" max="14596" width="18.28515625" style="196" bestFit="1" customWidth="1"/>
    <col min="14597" max="14597" width="19" style="196" bestFit="1" customWidth="1"/>
    <col min="14598" max="14598" width="15.42578125" style="196" bestFit="1" customWidth="1"/>
    <col min="14599" max="14600" width="12.42578125" style="196" bestFit="1" customWidth="1"/>
    <col min="14601" max="14601" width="7.140625" style="196" bestFit="1" customWidth="1"/>
    <col min="14602" max="14602" width="10.140625" style="196" bestFit="1" customWidth="1"/>
    <col min="14603" max="14603" width="15.85546875" style="196" bestFit="1" customWidth="1"/>
    <col min="14604" max="14604" width="15.140625" style="196" bestFit="1" customWidth="1"/>
    <col min="14605" max="14605" width="18.28515625" style="196" bestFit="1" customWidth="1"/>
    <col min="14606" max="14606" width="13.28515625" style="196" bestFit="1" customWidth="1"/>
    <col min="14607" max="14607" width="19.28515625" style="196" customWidth="1"/>
    <col min="14608" max="14608" width="15.140625" style="196" customWidth="1"/>
    <col min="14609" max="14609" width="21" style="196" bestFit="1" customWidth="1"/>
    <col min="14610" max="14610" width="17.140625" style="196" bestFit="1" customWidth="1"/>
    <col min="14611" max="14611" width="16.85546875" style="196" bestFit="1" customWidth="1"/>
    <col min="14612" max="14612" width="16.7109375" style="196" bestFit="1" customWidth="1"/>
    <col min="14613" max="14613" width="15.7109375" style="196" bestFit="1" customWidth="1"/>
    <col min="14614" max="14614" width="16.28515625" style="196" bestFit="1" customWidth="1"/>
    <col min="14615" max="14615" width="17.28515625" style="196" customWidth="1"/>
    <col min="14616" max="14616" width="23.42578125" style="196" bestFit="1" customWidth="1"/>
    <col min="14617" max="14617" width="31.85546875" style="196" bestFit="1" customWidth="1"/>
    <col min="14618" max="14618" width="7.85546875" style="196" bestFit="1" customWidth="1"/>
    <col min="14619" max="14619" width="5.7109375" style="196" bestFit="1" customWidth="1"/>
    <col min="14620" max="14620" width="9.140625" style="196" bestFit="1" customWidth="1"/>
    <col min="14621" max="14621" width="13.5703125" style="196" bestFit="1" customWidth="1"/>
    <col min="14622" max="14850" width="9.140625" style="196"/>
    <col min="14851" max="14851" width="4.42578125" style="196" bestFit="1" customWidth="1"/>
    <col min="14852" max="14852" width="18.28515625" style="196" bestFit="1" customWidth="1"/>
    <col min="14853" max="14853" width="19" style="196" bestFit="1" customWidth="1"/>
    <col min="14854" max="14854" width="15.42578125" style="196" bestFit="1" customWidth="1"/>
    <col min="14855" max="14856" width="12.42578125" style="196" bestFit="1" customWidth="1"/>
    <col min="14857" max="14857" width="7.140625" style="196" bestFit="1" customWidth="1"/>
    <col min="14858" max="14858" width="10.140625" style="196" bestFit="1" customWidth="1"/>
    <col min="14859" max="14859" width="15.85546875" style="196" bestFit="1" customWidth="1"/>
    <col min="14860" max="14860" width="15.140625" style="196" bestFit="1" customWidth="1"/>
    <col min="14861" max="14861" width="18.28515625" style="196" bestFit="1" customWidth="1"/>
    <col min="14862" max="14862" width="13.28515625" style="196" bestFit="1" customWidth="1"/>
    <col min="14863" max="14863" width="19.28515625" style="196" customWidth="1"/>
    <col min="14864" max="14864" width="15.140625" style="196" customWidth="1"/>
    <col min="14865" max="14865" width="21" style="196" bestFit="1" customWidth="1"/>
    <col min="14866" max="14866" width="17.140625" style="196" bestFit="1" customWidth="1"/>
    <col min="14867" max="14867" width="16.85546875" style="196" bestFit="1" customWidth="1"/>
    <col min="14868" max="14868" width="16.7109375" style="196" bestFit="1" customWidth="1"/>
    <col min="14869" max="14869" width="15.7109375" style="196" bestFit="1" customWidth="1"/>
    <col min="14870" max="14870" width="16.28515625" style="196" bestFit="1" customWidth="1"/>
    <col min="14871" max="14871" width="17.28515625" style="196" customWidth="1"/>
    <col min="14872" max="14872" width="23.42578125" style="196" bestFit="1" customWidth="1"/>
    <col min="14873" max="14873" width="31.85546875" style="196" bestFit="1" customWidth="1"/>
    <col min="14874" max="14874" width="7.85546875" style="196" bestFit="1" customWidth="1"/>
    <col min="14875" max="14875" width="5.7109375" style="196" bestFit="1" customWidth="1"/>
    <col min="14876" max="14876" width="9.140625" style="196" bestFit="1" customWidth="1"/>
    <col min="14877" max="14877" width="13.5703125" style="196" bestFit="1" customWidth="1"/>
    <col min="14878" max="15106" width="9.140625" style="196"/>
    <col min="15107" max="15107" width="4.42578125" style="196" bestFit="1" customWidth="1"/>
    <col min="15108" max="15108" width="18.28515625" style="196" bestFit="1" customWidth="1"/>
    <col min="15109" max="15109" width="19" style="196" bestFit="1" customWidth="1"/>
    <col min="15110" max="15110" width="15.42578125" style="196" bestFit="1" customWidth="1"/>
    <col min="15111" max="15112" width="12.42578125" style="196" bestFit="1" customWidth="1"/>
    <col min="15113" max="15113" width="7.140625" style="196" bestFit="1" customWidth="1"/>
    <col min="15114" max="15114" width="10.140625" style="196" bestFit="1" customWidth="1"/>
    <col min="15115" max="15115" width="15.85546875" style="196" bestFit="1" customWidth="1"/>
    <col min="15116" max="15116" width="15.140625" style="196" bestFit="1" customWidth="1"/>
    <col min="15117" max="15117" width="18.28515625" style="196" bestFit="1" customWidth="1"/>
    <col min="15118" max="15118" width="13.28515625" style="196" bestFit="1" customWidth="1"/>
    <col min="15119" max="15119" width="19.28515625" style="196" customWidth="1"/>
    <col min="15120" max="15120" width="15.140625" style="196" customWidth="1"/>
    <col min="15121" max="15121" width="21" style="196" bestFit="1" customWidth="1"/>
    <col min="15122" max="15122" width="17.140625" style="196" bestFit="1" customWidth="1"/>
    <col min="15123" max="15123" width="16.85546875" style="196" bestFit="1" customWidth="1"/>
    <col min="15124" max="15124" width="16.7109375" style="196" bestFit="1" customWidth="1"/>
    <col min="15125" max="15125" width="15.7109375" style="196" bestFit="1" customWidth="1"/>
    <col min="15126" max="15126" width="16.28515625" style="196" bestFit="1" customWidth="1"/>
    <col min="15127" max="15127" width="17.28515625" style="196" customWidth="1"/>
    <col min="15128" max="15128" width="23.42578125" style="196" bestFit="1" customWidth="1"/>
    <col min="15129" max="15129" width="31.85546875" style="196" bestFit="1" customWidth="1"/>
    <col min="15130" max="15130" width="7.85546875" style="196" bestFit="1" customWidth="1"/>
    <col min="15131" max="15131" width="5.7109375" style="196" bestFit="1" customWidth="1"/>
    <col min="15132" max="15132" width="9.140625" style="196" bestFit="1" customWidth="1"/>
    <col min="15133" max="15133" width="13.5703125" style="196" bestFit="1" customWidth="1"/>
    <col min="15134" max="15362" width="9.140625" style="196"/>
    <col min="15363" max="15363" width="4.42578125" style="196" bestFit="1" customWidth="1"/>
    <col min="15364" max="15364" width="18.28515625" style="196" bestFit="1" customWidth="1"/>
    <col min="15365" max="15365" width="19" style="196" bestFit="1" customWidth="1"/>
    <col min="15366" max="15366" width="15.42578125" style="196" bestFit="1" customWidth="1"/>
    <col min="15367" max="15368" width="12.42578125" style="196" bestFit="1" customWidth="1"/>
    <col min="15369" max="15369" width="7.140625" style="196" bestFit="1" customWidth="1"/>
    <col min="15370" max="15370" width="10.140625" style="196" bestFit="1" customWidth="1"/>
    <col min="15371" max="15371" width="15.85546875" style="196" bestFit="1" customWidth="1"/>
    <col min="15372" max="15372" width="15.140625" style="196" bestFit="1" customWidth="1"/>
    <col min="15373" max="15373" width="18.28515625" style="196" bestFit="1" customWidth="1"/>
    <col min="15374" max="15374" width="13.28515625" style="196" bestFit="1" customWidth="1"/>
    <col min="15375" max="15375" width="19.28515625" style="196" customWidth="1"/>
    <col min="15376" max="15376" width="15.140625" style="196" customWidth="1"/>
    <col min="15377" max="15377" width="21" style="196" bestFit="1" customWidth="1"/>
    <col min="15378" max="15378" width="17.140625" style="196" bestFit="1" customWidth="1"/>
    <col min="15379" max="15379" width="16.85546875" style="196" bestFit="1" customWidth="1"/>
    <col min="15380" max="15380" width="16.7109375" style="196" bestFit="1" customWidth="1"/>
    <col min="15381" max="15381" width="15.7109375" style="196" bestFit="1" customWidth="1"/>
    <col min="15382" max="15382" width="16.28515625" style="196" bestFit="1" customWidth="1"/>
    <col min="15383" max="15383" width="17.28515625" style="196" customWidth="1"/>
    <col min="15384" max="15384" width="23.42578125" style="196" bestFit="1" customWidth="1"/>
    <col min="15385" max="15385" width="31.85546875" style="196" bestFit="1" customWidth="1"/>
    <col min="15386" max="15386" width="7.85546875" style="196" bestFit="1" customWidth="1"/>
    <col min="15387" max="15387" width="5.7109375" style="196" bestFit="1" customWidth="1"/>
    <col min="15388" max="15388" width="9.140625" style="196" bestFit="1" customWidth="1"/>
    <col min="15389" max="15389" width="13.5703125" style="196" bestFit="1" customWidth="1"/>
    <col min="15390" max="15618" width="9.140625" style="196"/>
    <col min="15619" max="15619" width="4.42578125" style="196" bestFit="1" customWidth="1"/>
    <col min="15620" max="15620" width="18.28515625" style="196" bestFit="1" customWidth="1"/>
    <col min="15621" max="15621" width="19" style="196" bestFit="1" customWidth="1"/>
    <col min="15622" max="15622" width="15.42578125" style="196" bestFit="1" customWidth="1"/>
    <col min="15623" max="15624" width="12.42578125" style="196" bestFit="1" customWidth="1"/>
    <col min="15625" max="15625" width="7.140625" style="196" bestFit="1" customWidth="1"/>
    <col min="15626" max="15626" width="10.140625" style="196" bestFit="1" customWidth="1"/>
    <col min="15627" max="15627" width="15.85546875" style="196" bestFit="1" customWidth="1"/>
    <col min="15628" max="15628" width="15.140625" style="196" bestFit="1" customWidth="1"/>
    <col min="15629" max="15629" width="18.28515625" style="196" bestFit="1" customWidth="1"/>
    <col min="15630" max="15630" width="13.28515625" style="196" bestFit="1" customWidth="1"/>
    <col min="15631" max="15631" width="19.28515625" style="196" customWidth="1"/>
    <col min="15632" max="15632" width="15.140625" style="196" customWidth="1"/>
    <col min="15633" max="15633" width="21" style="196" bestFit="1" customWidth="1"/>
    <col min="15634" max="15634" width="17.140625" style="196" bestFit="1" customWidth="1"/>
    <col min="15635" max="15635" width="16.85546875" style="196" bestFit="1" customWidth="1"/>
    <col min="15636" max="15636" width="16.7109375" style="196" bestFit="1" customWidth="1"/>
    <col min="15637" max="15637" width="15.7109375" style="196" bestFit="1" customWidth="1"/>
    <col min="15638" max="15638" width="16.28515625" style="196" bestFit="1" customWidth="1"/>
    <col min="15639" max="15639" width="17.28515625" style="196" customWidth="1"/>
    <col min="15640" max="15640" width="23.42578125" style="196" bestFit="1" customWidth="1"/>
    <col min="15641" max="15641" width="31.85546875" style="196" bestFit="1" customWidth="1"/>
    <col min="15642" max="15642" width="7.85546875" style="196" bestFit="1" customWidth="1"/>
    <col min="15643" max="15643" width="5.7109375" style="196" bestFit="1" customWidth="1"/>
    <col min="15644" max="15644" width="9.140625" style="196" bestFit="1" customWidth="1"/>
    <col min="15645" max="15645" width="13.5703125" style="196" bestFit="1" customWidth="1"/>
    <col min="15646" max="15874" width="9.140625" style="196"/>
    <col min="15875" max="15875" width="4.42578125" style="196" bestFit="1" customWidth="1"/>
    <col min="15876" max="15876" width="18.28515625" style="196" bestFit="1" customWidth="1"/>
    <col min="15877" max="15877" width="19" style="196" bestFit="1" customWidth="1"/>
    <col min="15878" max="15878" width="15.42578125" style="196" bestFit="1" customWidth="1"/>
    <col min="15879" max="15880" width="12.42578125" style="196" bestFit="1" customWidth="1"/>
    <col min="15881" max="15881" width="7.140625" style="196" bestFit="1" customWidth="1"/>
    <col min="15882" max="15882" width="10.140625" style="196" bestFit="1" customWidth="1"/>
    <col min="15883" max="15883" width="15.85546875" style="196" bestFit="1" customWidth="1"/>
    <col min="15884" max="15884" width="15.140625" style="196" bestFit="1" customWidth="1"/>
    <col min="15885" max="15885" width="18.28515625" style="196" bestFit="1" customWidth="1"/>
    <col min="15886" max="15886" width="13.28515625" style="196" bestFit="1" customWidth="1"/>
    <col min="15887" max="15887" width="19.28515625" style="196" customWidth="1"/>
    <col min="15888" max="15888" width="15.140625" style="196" customWidth="1"/>
    <col min="15889" max="15889" width="21" style="196" bestFit="1" customWidth="1"/>
    <col min="15890" max="15890" width="17.140625" style="196" bestFit="1" customWidth="1"/>
    <col min="15891" max="15891" width="16.85546875" style="196" bestFit="1" customWidth="1"/>
    <col min="15892" max="15892" width="16.7109375" style="196" bestFit="1" customWidth="1"/>
    <col min="15893" max="15893" width="15.7109375" style="196" bestFit="1" customWidth="1"/>
    <col min="15894" max="15894" width="16.28515625" style="196" bestFit="1" customWidth="1"/>
    <col min="15895" max="15895" width="17.28515625" style="196" customWidth="1"/>
    <col min="15896" max="15896" width="23.42578125" style="196" bestFit="1" customWidth="1"/>
    <col min="15897" max="15897" width="31.85546875" style="196" bestFit="1" customWidth="1"/>
    <col min="15898" max="15898" width="7.85546875" style="196" bestFit="1" customWidth="1"/>
    <col min="15899" max="15899" width="5.7109375" style="196" bestFit="1" customWidth="1"/>
    <col min="15900" max="15900" width="9.140625" style="196" bestFit="1" customWidth="1"/>
    <col min="15901" max="15901" width="13.5703125" style="196" bestFit="1" customWidth="1"/>
    <col min="15902" max="16130" width="9.140625" style="196"/>
    <col min="16131" max="16131" width="4.42578125" style="196" bestFit="1" customWidth="1"/>
    <col min="16132" max="16132" width="18.28515625" style="196" bestFit="1" customWidth="1"/>
    <col min="16133" max="16133" width="19" style="196" bestFit="1" customWidth="1"/>
    <col min="16134" max="16134" width="15.42578125" style="196" bestFit="1" customWidth="1"/>
    <col min="16135" max="16136" width="12.42578125" style="196" bestFit="1" customWidth="1"/>
    <col min="16137" max="16137" width="7.140625" style="196" bestFit="1" customWidth="1"/>
    <col min="16138" max="16138" width="10.140625" style="196" bestFit="1" customWidth="1"/>
    <col min="16139" max="16139" width="15.85546875" style="196" bestFit="1" customWidth="1"/>
    <col min="16140" max="16140" width="15.140625" style="196" bestFit="1" customWidth="1"/>
    <col min="16141" max="16141" width="18.28515625" style="196" bestFit="1" customWidth="1"/>
    <col min="16142" max="16142" width="13.28515625" style="196" bestFit="1" customWidth="1"/>
    <col min="16143" max="16143" width="19.28515625" style="196" customWidth="1"/>
    <col min="16144" max="16144" width="15.140625" style="196" customWidth="1"/>
    <col min="16145" max="16145" width="21" style="196" bestFit="1" customWidth="1"/>
    <col min="16146" max="16146" width="17.140625" style="196" bestFit="1" customWidth="1"/>
    <col min="16147" max="16147" width="16.85546875" style="196" bestFit="1" customWidth="1"/>
    <col min="16148" max="16148" width="16.7109375" style="196" bestFit="1" customWidth="1"/>
    <col min="16149" max="16149" width="15.7109375" style="196" bestFit="1" customWidth="1"/>
    <col min="16150" max="16150" width="16.28515625" style="196" bestFit="1" customWidth="1"/>
    <col min="16151" max="16151" width="17.28515625" style="196" customWidth="1"/>
    <col min="16152" max="16152" width="23.42578125" style="196" bestFit="1" customWidth="1"/>
    <col min="16153" max="16153" width="31.85546875" style="196" bestFit="1" customWidth="1"/>
    <col min="16154" max="16154" width="7.85546875" style="196" bestFit="1" customWidth="1"/>
    <col min="16155" max="16155" width="5.7109375" style="196" bestFit="1" customWidth="1"/>
    <col min="16156" max="16156" width="9.140625" style="196" bestFit="1" customWidth="1"/>
    <col min="16157" max="16157" width="13.5703125" style="196" bestFit="1" customWidth="1"/>
    <col min="16158" max="16384" width="9.140625" style="196"/>
  </cols>
  <sheetData>
    <row r="1" spans="1:45" ht="15.75" x14ac:dyDescent="0.25">
      <c r="A1" s="733" t="s">
        <v>519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</row>
    <row r="2" spans="1:45" ht="15.75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45" ht="15.75" x14ac:dyDescent="0.25">
      <c r="A3" s="742" t="s">
        <v>538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</row>
    <row r="4" spans="1:45" ht="15.75" x14ac:dyDescent="0.25">
      <c r="A4" s="708" t="s">
        <v>1464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5.75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</row>
    <row r="6" spans="1:45" ht="15.75" x14ac:dyDescent="0.25">
      <c r="A6" s="704" t="s">
        <v>1573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</row>
    <row r="7" spans="1:45" x14ac:dyDescent="0.25">
      <c r="A7" s="743"/>
      <c r="B7" s="743"/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3"/>
    </row>
    <row r="8" spans="1:45" s="197" customFormat="1" ht="157.5" x14ac:dyDescent="0.25">
      <c r="A8" s="200" t="s">
        <v>53</v>
      </c>
      <c r="B8" s="200" t="s">
        <v>54</v>
      </c>
      <c r="C8" s="200" t="s">
        <v>540</v>
      </c>
      <c r="D8" s="201" t="s">
        <v>520</v>
      </c>
      <c r="E8" s="201" t="s">
        <v>521</v>
      </c>
      <c r="F8" s="200" t="s">
        <v>522</v>
      </c>
      <c r="G8" s="202" t="s">
        <v>523</v>
      </c>
      <c r="H8" s="200" t="s">
        <v>524</v>
      </c>
      <c r="I8" s="200" t="s">
        <v>525</v>
      </c>
      <c r="J8" s="200" t="s">
        <v>526</v>
      </c>
      <c r="K8" s="200" t="s">
        <v>527</v>
      </c>
      <c r="L8" s="200" t="s">
        <v>528</v>
      </c>
      <c r="M8" s="203" t="s">
        <v>529</v>
      </c>
      <c r="N8" s="34" t="s">
        <v>530</v>
      </c>
      <c r="O8" s="204" t="s">
        <v>531</v>
      </c>
      <c r="P8" s="204" t="s">
        <v>532</v>
      </c>
      <c r="Q8" s="204" t="s">
        <v>533</v>
      </c>
      <c r="R8" s="200" t="s">
        <v>534</v>
      </c>
    </row>
    <row r="9" spans="1:45" x14ac:dyDescent="0.25">
      <c r="A9" s="205">
        <v>1</v>
      </c>
      <c r="B9" s="205">
        <v>2</v>
      </c>
      <c r="C9" s="205">
        <v>3</v>
      </c>
      <c r="D9" s="205">
        <v>4</v>
      </c>
      <c r="E9" s="205">
        <v>5</v>
      </c>
      <c r="F9" s="205">
        <v>6</v>
      </c>
      <c r="G9" s="205">
        <v>7</v>
      </c>
      <c r="H9" s="205">
        <v>8</v>
      </c>
      <c r="I9" s="205">
        <v>9</v>
      </c>
      <c r="J9" s="205">
        <v>10</v>
      </c>
      <c r="K9" s="205">
        <v>11</v>
      </c>
      <c r="L9" s="205">
        <v>12</v>
      </c>
      <c r="M9" s="205">
        <v>13</v>
      </c>
      <c r="N9" s="205">
        <v>14</v>
      </c>
      <c r="O9" s="205">
        <v>15</v>
      </c>
      <c r="P9" s="205">
        <v>16</v>
      </c>
      <c r="Q9" s="205">
        <v>17</v>
      </c>
      <c r="R9" s="205">
        <v>18</v>
      </c>
      <c r="T9" s="196"/>
      <c r="U9" s="196"/>
      <c r="V9" s="196"/>
      <c r="W9" s="196"/>
      <c r="X9" s="196"/>
      <c r="Y9" s="196"/>
      <c r="Z9" s="196"/>
      <c r="AA9" s="196"/>
      <c r="AB9" s="196"/>
      <c r="AC9" s="196"/>
    </row>
    <row r="10" spans="1:45" s="208" customFormat="1" ht="45" x14ac:dyDescent="0.25">
      <c r="A10" s="17" t="s">
        <v>125</v>
      </c>
      <c r="B10" s="18" t="s">
        <v>126</v>
      </c>
      <c r="C10" s="206" t="s">
        <v>127</v>
      </c>
      <c r="D10" s="207" t="s">
        <v>535</v>
      </c>
      <c r="E10" s="206" t="s">
        <v>140</v>
      </c>
      <c r="F10" s="207" t="s">
        <v>539</v>
      </c>
      <c r="G10" s="206" t="s">
        <v>127</v>
      </c>
      <c r="H10" s="206" t="s">
        <v>536</v>
      </c>
      <c r="I10" s="206" t="s">
        <v>536</v>
      </c>
      <c r="J10" s="206" t="s">
        <v>536</v>
      </c>
      <c r="K10" s="206" t="s">
        <v>536</v>
      </c>
      <c r="L10" s="206" t="s">
        <v>536</v>
      </c>
      <c r="M10" s="206" t="s">
        <v>537</v>
      </c>
      <c r="N10" s="206" t="s">
        <v>536</v>
      </c>
      <c r="O10" s="206" t="s">
        <v>536</v>
      </c>
      <c r="P10" s="206" t="s">
        <v>536</v>
      </c>
      <c r="Q10" s="206" t="s">
        <v>536</v>
      </c>
      <c r="R10" s="206" t="s">
        <v>536</v>
      </c>
      <c r="S10" s="198"/>
      <c r="T10" s="198"/>
      <c r="U10" s="198"/>
      <c r="V10" s="198"/>
      <c r="W10" s="198"/>
      <c r="X10" s="198"/>
      <c r="Y10" s="198"/>
      <c r="Z10" s="197"/>
      <c r="AA10" s="197"/>
      <c r="AB10" s="197"/>
      <c r="AC10" s="197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</row>
    <row r="11" spans="1:45" ht="15.75" x14ac:dyDescent="0.25">
      <c r="A11" s="24" t="s">
        <v>128</v>
      </c>
      <c r="B11" s="25" t="s">
        <v>129</v>
      </c>
      <c r="C11" s="205" t="s">
        <v>127</v>
      </c>
      <c r="D11" s="205" t="s">
        <v>127</v>
      </c>
      <c r="E11" s="205" t="s">
        <v>127</v>
      </c>
      <c r="F11" s="205" t="s">
        <v>127</v>
      </c>
      <c r="G11" s="205" t="s">
        <v>127</v>
      </c>
      <c r="H11" s="205" t="s">
        <v>127</v>
      </c>
      <c r="I11" s="205" t="s">
        <v>127</v>
      </c>
      <c r="J11" s="205" t="s">
        <v>127</v>
      </c>
      <c r="K11" s="205" t="s">
        <v>127</v>
      </c>
      <c r="L11" s="205" t="s">
        <v>127</v>
      </c>
      <c r="M11" s="205" t="s">
        <v>127</v>
      </c>
      <c r="N11" s="205" t="s">
        <v>127</v>
      </c>
      <c r="O11" s="205" t="s">
        <v>127</v>
      </c>
      <c r="P11" s="205" t="s">
        <v>127</v>
      </c>
      <c r="Q11" s="205" t="s">
        <v>127</v>
      </c>
      <c r="R11" s="205" t="s">
        <v>127</v>
      </c>
    </row>
    <row r="12" spans="1:45" s="211" customFormat="1" ht="45" x14ac:dyDescent="0.25">
      <c r="A12" s="26" t="s">
        <v>130</v>
      </c>
      <c r="B12" s="27" t="s">
        <v>131</v>
      </c>
      <c r="C12" s="209" t="s">
        <v>127</v>
      </c>
      <c r="D12" s="210" t="s">
        <v>535</v>
      </c>
      <c r="E12" s="209" t="s">
        <v>140</v>
      </c>
      <c r="F12" s="210" t="s">
        <v>539</v>
      </c>
      <c r="G12" s="209" t="s">
        <v>127</v>
      </c>
      <c r="H12" s="209" t="s">
        <v>536</v>
      </c>
      <c r="I12" s="209" t="s">
        <v>536</v>
      </c>
      <c r="J12" s="209" t="s">
        <v>536</v>
      </c>
      <c r="K12" s="209" t="s">
        <v>536</v>
      </c>
      <c r="L12" s="209" t="s">
        <v>536</v>
      </c>
      <c r="M12" s="209" t="s">
        <v>537</v>
      </c>
      <c r="N12" s="209" t="s">
        <v>536</v>
      </c>
      <c r="O12" s="209" t="s">
        <v>536</v>
      </c>
      <c r="P12" s="209" t="s">
        <v>536</v>
      </c>
      <c r="Q12" s="209" t="s">
        <v>536</v>
      </c>
      <c r="R12" s="209" t="s">
        <v>536</v>
      </c>
      <c r="S12" s="198"/>
      <c r="T12" s="198"/>
      <c r="U12" s="198"/>
      <c r="V12" s="198"/>
      <c r="W12" s="198"/>
      <c r="X12" s="198"/>
      <c r="Y12" s="198"/>
      <c r="Z12" s="197"/>
      <c r="AA12" s="197"/>
      <c r="AB12" s="197"/>
      <c r="AC12" s="197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</row>
    <row r="13" spans="1:45" ht="47.25" x14ac:dyDescent="0.25">
      <c r="A13" s="24" t="s">
        <v>132</v>
      </c>
      <c r="B13" s="32" t="s">
        <v>133</v>
      </c>
      <c r="C13" s="205" t="s">
        <v>127</v>
      </c>
      <c r="D13" s="205" t="s">
        <v>127</v>
      </c>
      <c r="E13" s="205" t="s">
        <v>127</v>
      </c>
      <c r="F13" s="205" t="s">
        <v>127</v>
      </c>
      <c r="G13" s="205" t="s">
        <v>127</v>
      </c>
      <c r="H13" s="205" t="s">
        <v>127</v>
      </c>
      <c r="I13" s="205" t="s">
        <v>127</v>
      </c>
      <c r="J13" s="205" t="s">
        <v>127</v>
      </c>
      <c r="K13" s="205" t="s">
        <v>127</v>
      </c>
      <c r="L13" s="205" t="s">
        <v>127</v>
      </c>
      <c r="M13" s="205" t="s">
        <v>127</v>
      </c>
      <c r="N13" s="205" t="s">
        <v>127</v>
      </c>
      <c r="O13" s="205" t="s">
        <v>127</v>
      </c>
      <c r="P13" s="205" t="s">
        <v>127</v>
      </c>
      <c r="Q13" s="205" t="s">
        <v>127</v>
      </c>
      <c r="R13" s="205" t="s">
        <v>127</v>
      </c>
    </row>
    <row r="14" spans="1:45" ht="31.5" x14ac:dyDescent="0.25">
      <c r="A14" s="24" t="s">
        <v>134</v>
      </c>
      <c r="B14" s="25" t="s">
        <v>135</v>
      </c>
      <c r="C14" s="205" t="s">
        <v>127</v>
      </c>
      <c r="D14" s="205" t="s">
        <v>127</v>
      </c>
      <c r="E14" s="205" t="s">
        <v>127</v>
      </c>
      <c r="F14" s="205" t="s">
        <v>127</v>
      </c>
      <c r="G14" s="205" t="s">
        <v>127</v>
      </c>
      <c r="H14" s="205" t="s">
        <v>127</v>
      </c>
      <c r="I14" s="205" t="s">
        <v>127</v>
      </c>
      <c r="J14" s="205" t="s">
        <v>127</v>
      </c>
      <c r="K14" s="205" t="s">
        <v>127</v>
      </c>
      <c r="L14" s="205" t="s">
        <v>127</v>
      </c>
      <c r="M14" s="205" t="s">
        <v>127</v>
      </c>
      <c r="N14" s="205" t="s">
        <v>127</v>
      </c>
      <c r="O14" s="205" t="s">
        <v>127</v>
      </c>
      <c r="P14" s="205" t="s">
        <v>127</v>
      </c>
      <c r="Q14" s="205" t="s">
        <v>127</v>
      </c>
      <c r="R14" s="205" t="s">
        <v>127</v>
      </c>
    </row>
    <row r="15" spans="1:45" ht="31.5" x14ac:dyDescent="0.25">
      <c r="A15" s="24" t="s">
        <v>136</v>
      </c>
      <c r="B15" s="25" t="s">
        <v>137</v>
      </c>
      <c r="C15" s="205" t="s">
        <v>127</v>
      </c>
      <c r="D15" s="205" t="s">
        <v>127</v>
      </c>
      <c r="E15" s="205" t="s">
        <v>127</v>
      </c>
      <c r="F15" s="205" t="s">
        <v>127</v>
      </c>
      <c r="G15" s="205" t="s">
        <v>127</v>
      </c>
      <c r="H15" s="205" t="s">
        <v>127</v>
      </c>
      <c r="I15" s="205" t="s">
        <v>127</v>
      </c>
      <c r="J15" s="205" t="s">
        <v>127</v>
      </c>
      <c r="K15" s="205" t="s">
        <v>127</v>
      </c>
      <c r="L15" s="205" t="s">
        <v>127</v>
      </c>
      <c r="M15" s="205" t="s">
        <v>127</v>
      </c>
      <c r="N15" s="205" t="s">
        <v>127</v>
      </c>
      <c r="O15" s="205" t="s">
        <v>127</v>
      </c>
      <c r="P15" s="205" t="s">
        <v>127</v>
      </c>
      <c r="Q15" s="205" t="s">
        <v>127</v>
      </c>
      <c r="R15" s="205" t="s">
        <v>127</v>
      </c>
    </row>
    <row r="16" spans="1:45" ht="15.75" x14ac:dyDescent="0.25">
      <c r="A16" s="24" t="s">
        <v>138</v>
      </c>
      <c r="B16" s="32" t="s">
        <v>139</v>
      </c>
      <c r="C16" s="205" t="s">
        <v>127</v>
      </c>
      <c r="D16" s="205" t="s">
        <v>127</v>
      </c>
      <c r="E16" s="205" t="s">
        <v>127</v>
      </c>
      <c r="F16" s="205" t="s">
        <v>127</v>
      </c>
      <c r="G16" s="205" t="s">
        <v>127</v>
      </c>
      <c r="H16" s="205" t="s">
        <v>127</v>
      </c>
      <c r="I16" s="205" t="s">
        <v>127</v>
      </c>
      <c r="J16" s="205" t="s">
        <v>127</v>
      </c>
      <c r="K16" s="205" t="s">
        <v>127</v>
      </c>
      <c r="L16" s="205" t="s">
        <v>127</v>
      </c>
      <c r="M16" s="205" t="s">
        <v>127</v>
      </c>
      <c r="N16" s="205" t="s">
        <v>127</v>
      </c>
      <c r="O16" s="205" t="s">
        <v>127</v>
      </c>
      <c r="P16" s="205" t="s">
        <v>127</v>
      </c>
      <c r="Q16" s="205" t="s">
        <v>127</v>
      </c>
      <c r="R16" s="205" t="s">
        <v>127</v>
      </c>
    </row>
    <row r="17" spans="1:45" ht="15.75" x14ac:dyDescent="0.25">
      <c r="A17" s="33" t="s">
        <v>19</v>
      </c>
      <c r="B17" s="34" t="s">
        <v>140</v>
      </c>
      <c r="C17" s="205" t="s">
        <v>127</v>
      </c>
      <c r="D17" s="205" t="s">
        <v>127</v>
      </c>
      <c r="E17" s="205" t="s">
        <v>127</v>
      </c>
      <c r="F17" s="205" t="s">
        <v>127</v>
      </c>
      <c r="G17" s="205" t="s">
        <v>127</v>
      </c>
      <c r="H17" s="205" t="s">
        <v>127</v>
      </c>
      <c r="I17" s="205" t="s">
        <v>127</v>
      </c>
      <c r="J17" s="205" t="s">
        <v>127</v>
      </c>
      <c r="K17" s="205" t="s">
        <v>127</v>
      </c>
      <c r="L17" s="205" t="s">
        <v>127</v>
      </c>
      <c r="M17" s="205" t="s">
        <v>127</v>
      </c>
      <c r="N17" s="205" t="s">
        <v>127</v>
      </c>
      <c r="O17" s="205" t="s">
        <v>127</v>
      </c>
      <c r="P17" s="205" t="s">
        <v>127</v>
      </c>
      <c r="Q17" s="205" t="s">
        <v>127</v>
      </c>
      <c r="R17" s="205" t="s">
        <v>127</v>
      </c>
    </row>
    <row r="18" spans="1:45" ht="31.5" x14ac:dyDescent="0.25">
      <c r="A18" s="33" t="s">
        <v>146</v>
      </c>
      <c r="B18" s="34" t="s">
        <v>147</v>
      </c>
      <c r="C18" s="205" t="s">
        <v>127</v>
      </c>
      <c r="D18" s="205" t="s">
        <v>127</v>
      </c>
      <c r="E18" s="205" t="s">
        <v>127</v>
      </c>
      <c r="F18" s="205" t="s">
        <v>127</v>
      </c>
      <c r="G18" s="205" t="s">
        <v>127</v>
      </c>
      <c r="H18" s="205" t="s">
        <v>127</v>
      </c>
      <c r="I18" s="205" t="s">
        <v>127</v>
      </c>
      <c r="J18" s="205" t="s">
        <v>127</v>
      </c>
      <c r="K18" s="205" t="s">
        <v>127</v>
      </c>
      <c r="L18" s="205" t="s">
        <v>127</v>
      </c>
      <c r="M18" s="205" t="s">
        <v>127</v>
      </c>
      <c r="N18" s="205" t="s">
        <v>127</v>
      </c>
      <c r="O18" s="205" t="s">
        <v>127</v>
      </c>
      <c r="P18" s="205" t="s">
        <v>127</v>
      </c>
      <c r="Q18" s="205" t="s">
        <v>127</v>
      </c>
      <c r="R18" s="205" t="s">
        <v>127</v>
      </c>
    </row>
    <row r="19" spans="1:45" ht="63" x14ac:dyDescent="0.25">
      <c r="A19" s="33" t="s">
        <v>146</v>
      </c>
      <c r="B19" s="34" t="s">
        <v>148</v>
      </c>
      <c r="C19" s="205" t="s">
        <v>127</v>
      </c>
      <c r="D19" s="205" t="s">
        <v>127</v>
      </c>
      <c r="E19" s="205" t="s">
        <v>127</v>
      </c>
      <c r="F19" s="205" t="s">
        <v>127</v>
      </c>
      <c r="G19" s="205" t="s">
        <v>127</v>
      </c>
      <c r="H19" s="205" t="s">
        <v>127</v>
      </c>
      <c r="I19" s="205" t="s">
        <v>127</v>
      </c>
      <c r="J19" s="205" t="s">
        <v>127</v>
      </c>
      <c r="K19" s="205" t="s">
        <v>127</v>
      </c>
      <c r="L19" s="205" t="s">
        <v>127</v>
      </c>
      <c r="M19" s="205" t="s">
        <v>127</v>
      </c>
      <c r="N19" s="205" t="s">
        <v>127</v>
      </c>
      <c r="O19" s="205" t="s">
        <v>127</v>
      </c>
      <c r="P19" s="205" t="s">
        <v>127</v>
      </c>
      <c r="Q19" s="205" t="s">
        <v>127</v>
      </c>
      <c r="R19" s="205" t="s">
        <v>127</v>
      </c>
    </row>
    <row r="20" spans="1:45" ht="63" x14ac:dyDescent="0.25">
      <c r="A20" s="33" t="s">
        <v>146</v>
      </c>
      <c r="B20" s="34" t="s">
        <v>149</v>
      </c>
      <c r="C20" s="205" t="s">
        <v>127</v>
      </c>
      <c r="D20" s="205" t="s">
        <v>127</v>
      </c>
      <c r="E20" s="205" t="s">
        <v>127</v>
      </c>
      <c r="F20" s="205" t="s">
        <v>127</v>
      </c>
      <c r="G20" s="205" t="s">
        <v>127</v>
      </c>
      <c r="H20" s="205" t="s">
        <v>127</v>
      </c>
      <c r="I20" s="205" t="s">
        <v>127</v>
      </c>
      <c r="J20" s="205" t="s">
        <v>127</v>
      </c>
      <c r="K20" s="205" t="s">
        <v>127</v>
      </c>
      <c r="L20" s="205" t="s">
        <v>127</v>
      </c>
      <c r="M20" s="205" t="s">
        <v>127</v>
      </c>
      <c r="N20" s="205" t="s">
        <v>127</v>
      </c>
      <c r="O20" s="205" t="s">
        <v>127</v>
      </c>
      <c r="P20" s="205" t="s">
        <v>127</v>
      </c>
      <c r="Q20" s="205" t="s">
        <v>127</v>
      </c>
      <c r="R20" s="205" t="s">
        <v>127</v>
      </c>
    </row>
    <row r="21" spans="1:45" ht="63" x14ac:dyDescent="0.25">
      <c r="A21" s="33" t="s">
        <v>146</v>
      </c>
      <c r="B21" s="34" t="s">
        <v>150</v>
      </c>
      <c r="C21" s="205" t="s">
        <v>127</v>
      </c>
      <c r="D21" s="205" t="s">
        <v>127</v>
      </c>
      <c r="E21" s="205" t="s">
        <v>127</v>
      </c>
      <c r="F21" s="205" t="s">
        <v>127</v>
      </c>
      <c r="G21" s="205" t="s">
        <v>127</v>
      </c>
      <c r="H21" s="205" t="s">
        <v>127</v>
      </c>
      <c r="I21" s="205" t="s">
        <v>127</v>
      </c>
      <c r="J21" s="205" t="s">
        <v>127</v>
      </c>
      <c r="K21" s="205" t="s">
        <v>127</v>
      </c>
      <c r="L21" s="205" t="s">
        <v>127</v>
      </c>
      <c r="M21" s="205" t="s">
        <v>127</v>
      </c>
      <c r="N21" s="205" t="s">
        <v>127</v>
      </c>
      <c r="O21" s="205" t="s">
        <v>127</v>
      </c>
      <c r="P21" s="205" t="s">
        <v>127</v>
      </c>
      <c r="Q21" s="205" t="s">
        <v>127</v>
      </c>
      <c r="R21" s="205" t="s">
        <v>127</v>
      </c>
    </row>
    <row r="22" spans="1:45" ht="31.5" x14ac:dyDescent="0.25">
      <c r="A22" s="33" t="s">
        <v>151</v>
      </c>
      <c r="B22" s="34" t="s">
        <v>147</v>
      </c>
      <c r="C22" s="205" t="s">
        <v>127</v>
      </c>
      <c r="D22" s="205" t="s">
        <v>127</v>
      </c>
      <c r="E22" s="205" t="s">
        <v>127</v>
      </c>
      <c r="F22" s="205" t="s">
        <v>127</v>
      </c>
      <c r="G22" s="205" t="s">
        <v>127</v>
      </c>
      <c r="H22" s="205" t="s">
        <v>127</v>
      </c>
      <c r="I22" s="205" t="s">
        <v>127</v>
      </c>
      <c r="J22" s="205" t="s">
        <v>127</v>
      </c>
      <c r="K22" s="205" t="s">
        <v>127</v>
      </c>
      <c r="L22" s="205" t="s">
        <v>127</v>
      </c>
      <c r="M22" s="205" t="s">
        <v>127</v>
      </c>
      <c r="N22" s="205" t="s">
        <v>127</v>
      </c>
      <c r="O22" s="205" t="s">
        <v>127</v>
      </c>
      <c r="P22" s="205" t="s">
        <v>127</v>
      </c>
      <c r="Q22" s="205" t="s">
        <v>127</v>
      </c>
      <c r="R22" s="205" t="s">
        <v>127</v>
      </c>
    </row>
    <row r="23" spans="1:45" ht="63" x14ac:dyDescent="0.25">
      <c r="A23" s="33" t="s">
        <v>151</v>
      </c>
      <c r="B23" s="34" t="s">
        <v>148</v>
      </c>
      <c r="C23" s="205" t="s">
        <v>127</v>
      </c>
      <c r="D23" s="205" t="s">
        <v>127</v>
      </c>
      <c r="E23" s="205" t="s">
        <v>127</v>
      </c>
      <c r="F23" s="205" t="s">
        <v>127</v>
      </c>
      <c r="G23" s="205" t="s">
        <v>127</v>
      </c>
      <c r="H23" s="205" t="s">
        <v>127</v>
      </c>
      <c r="I23" s="205" t="s">
        <v>127</v>
      </c>
      <c r="J23" s="205" t="s">
        <v>127</v>
      </c>
      <c r="K23" s="205" t="s">
        <v>127</v>
      </c>
      <c r="L23" s="205" t="s">
        <v>127</v>
      </c>
      <c r="M23" s="205" t="s">
        <v>127</v>
      </c>
      <c r="N23" s="205" t="s">
        <v>127</v>
      </c>
      <c r="O23" s="205" t="s">
        <v>127</v>
      </c>
      <c r="P23" s="205" t="s">
        <v>127</v>
      </c>
      <c r="Q23" s="205" t="s">
        <v>127</v>
      </c>
      <c r="R23" s="205" t="s">
        <v>127</v>
      </c>
    </row>
    <row r="24" spans="1:45" ht="63" x14ac:dyDescent="0.25">
      <c r="A24" s="33" t="s">
        <v>151</v>
      </c>
      <c r="B24" s="34" t="s">
        <v>149</v>
      </c>
      <c r="C24" s="205" t="s">
        <v>127</v>
      </c>
      <c r="D24" s="205" t="s">
        <v>127</v>
      </c>
      <c r="E24" s="205" t="s">
        <v>127</v>
      </c>
      <c r="F24" s="205" t="s">
        <v>127</v>
      </c>
      <c r="G24" s="205" t="s">
        <v>127</v>
      </c>
      <c r="H24" s="205" t="s">
        <v>127</v>
      </c>
      <c r="I24" s="205" t="s">
        <v>127</v>
      </c>
      <c r="J24" s="205" t="s">
        <v>127</v>
      </c>
      <c r="K24" s="205" t="s">
        <v>127</v>
      </c>
      <c r="L24" s="205" t="s">
        <v>127</v>
      </c>
      <c r="M24" s="205" t="s">
        <v>127</v>
      </c>
      <c r="N24" s="205" t="s">
        <v>127</v>
      </c>
      <c r="O24" s="205" t="s">
        <v>127</v>
      </c>
      <c r="P24" s="205" t="s">
        <v>127</v>
      </c>
      <c r="Q24" s="205" t="s">
        <v>127</v>
      </c>
      <c r="R24" s="205" t="s">
        <v>127</v>
      </c>
    </row>
    <row r="25" spans="1:45" ht="63" x14ac:dyDescent="0.25">
      <c r="A25" s="33" t="s">
        <v>151</v>
      </c>
      <c r="B25" s="34" t="s">
        <v>152</v>
      </c>
      <c r="C25" s="205" t="s">
        <v>127</v>
      </c>
      <c r="D25" s="205" t="s">
        <v>127</v>
      </c>
      <c r="E25" s="205" t="s">
        <v>127</v>
      </c>
      <c r="F25" s="205" t="s">
        <v>127</v>
      </c>
      <c r="G25" s="205" t="s">
        <v>127</v>
      </c>
      <c r="H25" s="205" t="s">
        <v>127</v>
      </c>
      <c r="I25" s="205" t="s">
        <v>127</v>
      </c>
      <c r="J25" s="205" t="s">
        <v>127</v>
      </c>
      <c r="K25" s="205" t="s">
        <v>127</v>
      </c>
      <c r="L25" s="205" t="s">
        <v>127</v>
      </c>
      <c r="M25" s="205" t="s">
        <v>127</v>
      </c>
      <c r="N25" s="205" t="s">
        <v>127</v>
      </c>
      <c r="O25" s="205" t="s">
        <v>127</v>
      </c>
      <c r="P25" s="205" t="s">
        <v>127</v>
      </c>
      <c r="Q25" s="205" t="s">
        <v>127</v>
      </c>
      <c r="R25" s="205" t="s">
        <v>127</v>
      </c>
    </row>
    <row r="26" spans="1:45" ht="63" x14ac:dyDescent="0.25">
      <c r="A26" s="33" t="s">
        <v>153</v>
      </c>
      <c r="B26" s="34" t="s">
        <v>154</v>
      </c>
      <c r="C26" s="205" t="s">
        <v>127</v>
      </c>
      <c r="D26" s="205" t="s">
        <v>127</v>
      </c>
      <c r="E26" s="205" t="s">
        <v>127</v>
      </c>
      <c r="F26" s="205" t="s">
        <v>127</v>
      </c>
      <c r="G26" s="205" t="s">
        <v>127</v>
      </c>
      <c r="H26" s="205" t="s">
        <v>127</v>
      </c>
      <c r="I26" s="205" t="s">
        <v>127</v>
      </c>
      <c r="J26" s="205" t="s">
        <v>127</v>
      </c>
      <c r="K26" s="205" t="s">
        <v>127</v>
      </c>
      <c r="L26" s="205" t="s">
        <v>127</v>
      </c>
      <c r="M26" s="205" t="s">
        <v>127</v>
      </c>
      <c r="N26" s="205" t="s">
        <v>127</v>
      </c>
      <c r="O26" s="205" t="s">
        <v>127</v>
      </c>
      <c r="P26" s="205" t="s">
        <v>127</v>
      </c>
      <c r="Q26" s="205" t="s">
        <v>127</v>
      </c>
      <c r="R26" s="205" t="s">
        <v>127</v>
      </c>
    </row>
    <row r="27" spans="1:45" ht="47.25" x14ac:dyDescent="0.25">
      <c r="A27" s="33" t="s">
        <v>155</v>
      </c>
      <c r="B27" s="34" t="s">
        <v>156</v>
      </c>
      <c r="C27" s="205" t="s">
        <v>127</v>
      </c>
      <c r="D27" s="205" t="s">
        <v>127</v>
      </c>
      <c r="E27" s="205" t="s">
        <v>127</v>
      </c>
      <c r="F27" s="205" t="s">
        <v>127</v>
      </c>
      <c r="G27" s="205" t="s">
        <v>127</v>
      </c>
      <c r="H27" s="205" t="s">
        <v>127</v>
      </c>
      <c r="I27" s="205" t="s">
        <v>127</v>
      </c>
      <c r="J27" s="205" t="s">
        <v>127</v>
      </c>
      <c r="K27" s="205" t="s">
        <v>127</v>
      </c>
      <c r="L27" s="205" t="s">
        <v>127</v>
      </c>
      <c r="M27" s="205" t="s">
        <v>127</v>
      </c>
      <c r="N27" s="205" t="s">
        <v>127</v>
      </c>
      <c r="O27" s="205" t="s">
        <v>127</v>
      </c>
      <c r="P27" s="205" t="s">
        <v>127</v>
      </c>
      <c r="Q27" s="205" t="s">
        <v>127</v>
      </c>
      <c r="R27" s="205" t="s">
        <v>127</v>
      </c>
    </row>
    <row r="28" spans="1:45" ht="47.25" x14ac:dyDescent="0.25">
      <c r="A28" s="33" t="s">
        <v>157</v>
      </c>
      <c r="B28" s="34" t="s">
        <v>158</v>
      </c>
      <c r="C28" s="205" t="s">
        <v>127</v>
      </c>
      <c r="D28" s="205" t="s">
        <v>127</v>
      </c>
      <c r="E28" s="205" t="s">
        <v>127</v>
      </c>
      <c r="F28" s="205" t="s">
        <v>127</v>
      </c>
      <c r="G28" s="205" t="s">
        <v>127</v>
      </c>
      <c r="H28" s="205" t="s">
        <v>127</v>
      </c>
      <c r="I28" s="205" t="s">
        <v>127</v>
      </c>
      <c r="J28" s="205" t="s">
        <v>127</v>
      </c>
      <c r="K28" s="205" t="s">
        <v>127</v>
      </c>
      <c r="L28" s="205" t="s">
        <v>127</v>
      </c>
      <c r="M28" s="205" t="s">
        <v>127</v>
      </c>
      <c r="N28" s="205" t="s">
        <v>127</v>
      </c>
      <c r="O28" s="205" t="s">
        <v>127</v>
      </c>
      <c r="P28" s="205" t="s">
        <v>127</v>
      </c>
      <c r="Q28" s="205" t="s">
        <v>127</v>
      </c>
      <c r="R28" s="205" t="s">
        <v>127</v>
      </c>
    </row>
    <row r="29" spans="1:45" s="219" customFormat="1" ht="45" x14ac:dyDescent="0.25">
      <c r="A29" s="212" t="s">
        <v>159</v>
      </c>
      <c r="B29" s="213" t="s">
        <v>160</v>
      </c>
      <c r="C29" s="214" t="s">
        <v>127</v>
      </c>
      <c r="D29" s="215" t="s">
        <v>535</v>
      </c>
      <c r="E29" s="214" t="s">
        <v>140</v>
      </c>
      <c r="F29" s="233" t="s">
        <v>539</v>
      </c>
      <c r="G29" s="214" t="s">
        <v>127</v>
      </c>
      <c r="H29" s="214" t="s">
        <v>536</v>
      </c>
      <c r="I29" s="214" t="s">
        <v>536</v>
      </c>
      <c r="J29" s="214" t="s">
        <v>536</v>
      </c>
      <c r="K29" s="214" t="s">
        <v>536</v>
      </c>
      <c r="L29" s="214" t="s">
        <v>536</v>
      </c>
      <c r="M29" s="214" t="s">
        <v>537</v>
      </c>
      <c r="N29" s="214" t="s">
        <v>536</v>
      </c>
      <c r="O29" s="214" t="s">
        <v>536</v>
      </c>
      <c r="P29" s="214" t="s">
        <v>536</v>
      </c>
      <c r="Q29" s="214" t="s">
        <v>536</v>
      </c>
      <c r="R29" s="214" t="s">
        <v>536</v>
      </c>
      <c r="S29" s="216"/>
      <c r="T29" s="216"/>
      <c r="U29" s="216"/>
      <c r="V29" s="216"/>
      <c r="W29" s="216"/>
      <c r="X29" s="216"/>
      <c r="Y29" s="216"/>
      <c r="Z29" s="217"/>
      <c r="AA29" s="217"/>
      <c r="AB29" s="217"/>
      <c r="AC29" s="217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</row>
    <row r="30" spans="1:45" s="222" customFormat="1" ht="47.25" x14ac:dyDescent="0.25">
      <c r="A30" s="40" t="s">
        <v>162</v>
      </c>
      <c r="B30" s="41" t="s">
        <v>163</v>
      </c>
      <c r="C30" s="220" t="s">
        <v>127</v>
      </c>
      <c r="D30" s="220" t="s">
        <v>127</v>
      </c>
      <c r="E30" s="220" t="s">
        <v>127</v>
      </c>
      <c r="F30" s="220" t="s">
        <v>127</v>
      </c>
      <c r="G30" s="220" t="s">
        <v>127</v>
      </c>
      <c r="H30" s="220" t="s">
        <v>127</v>
      </c>
      <c r="I30" s="220" t="s">
        <v>127</v>
      </c>
      <c r="J30" s="220" t="s">
        <v>127</v>
      </c>
      <c r="K30" s="220" t="s">
        <v>127</v>
      </c>
      <c r="L30" s="220" t="s">
        <v>127</v>
      </c>
      <c r="M30" s="220" t="s">
        <v>127</v>
      </c>
      <c r="N30" s="220" t="s">
        <v>127</v>
      </c>
      <c r="O30" s="220" t="s">
        <v>127</v>
      </c>
      <c r="P30" s="220" t="s">
        <v>127</v>
      </c>
      <c r="Q30" s="220" t="s">
        <v>127</v>
      </c>
      <c r="R30" s="220" t="s">
        <v>127</v>
      </c>
      <c r="S30" s="198"/>
      <c r="T30" s="198"/>
      <c r="U30" s="198"/>
      <c r="V30" s="198"/>
      <c r="W30" s="198"/>
      <c r="X30" s="198"/>
      <c r="Y30" s="198"/>
      <c r="Z30" s="197"/>
      <c r="AA30" s="197"/>
      <c r="AB30" s="197"/>
      <c r="AC30" s="197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</row>
    <row r="31" spans="1:45" s="225" customFormat="1" ht="31.5" x14ac:dyDescent="0.25">
      <c r="A31" s="46" t="s">
        <v>164</v>
      </c>
      <c r="B31" s="47" t="s">
        <v>165</v>
      </c>
      <c r="C31" s="223" t="s">
        <v>127</v>
      </c>
      <c r="D31" s="223" t="s">
        <v>127</v>
      </c>
      <c r="E31" s="223" t="s">
        <v>127</v>
      </c>
      <c r="F31" s="223" t="s">
        <v>127</v>
      </c>
      <c r="G31" s="223" t="s">
        <v>127</v>
      </c>
      <c r="H31" s="223" t="s">
        <v>127</v>
      </c>
      <c r="I31" s="223" t="s">
        <v>127</v>
      </c>
      <c r="J31" s="223" t="s">
        <v>127</v>
      </c>
      <c r="K31" s="223" t="s">
        <v>127</v>
      </c>
      <c r="L31" s="223" t="s">
        <v>127</v>
      </c>
      <c r="M31" s="223" t="s">
        <v>127</v>
      </c>
      <c r="N31" s="223" t="s">
        <v>127</v>
      </c>
      <c r="O31" s="223" t="s">
        <v>127</v>
      </c>
      <c r="P31" s="223" t="s">
        <v>127</v>
      </c>
      <c r="Q31" s="223" t="s">
        <v>127</v>
      </c>
      <c r="R31" s="223" t="s">
        <v>127</v>
      </c>
      <c r="S31" s="198"/>
      <c r="T31" s="198"/>
      <c r="U31" s="198"/>
      <c r="V31" s="198"/>
      <c r="W31" s="198"/>
      <c r="X31" s="198"/>
      <c r="Y31" s="198"/>
      <c r="Z31" s="197"/>
      <c r="AA31" s="197"/>
      <c r="AB31" s="197"/>
      <c r="AC31" s="197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</row>
    <row r="32" spans="1:45" s="225" customFormat="1" ht="31.5" x14ac:dyDescent="0.25">
      <c r="A32" s="46" t="s">
        <v>166</v>
      </c>
      <c r="B32" s="47" t="s">
        <v>167</v>
      </c>
      <c r="C32" s="223" t="s">
        <v>127</v>
      </c>
      <c r="D32" s="223" t="s">
        <v>127</v>
      </c>
      <c r="E32" s="223" t="s">
        <v>127</v>
      </c>
      <c r="F32" s="223" t="s">
        <v>127</v>
      </c>
      <c r="G32" s="223" t="s">
        <v>127</v>
      </c>
      <c r="H32" s="223" t="s">
        <v>127</v>
      </c>
      <c r="I32" s="223" t="s">
        <v>127</v>
      </c>
      <c r="J32" s="223" t="s">
        <v>127</v>
      </c>
      <c r="K32" s="223" t="s">
        <v>127</v>
      </c>
      <c r="L32" s="223" t="s">
        <v>127</v>
      </c>
      <c r="M32" s="223" t="s">
        <v>127</v>
      </c>
      <c r="N32" s="223" t="s">
        <v>127</v>
      </c>
      <c r="O32" s="223" t="s">
        <v>127</v>
      </c>
      <c r="P32" s="223" t="s">
        <v>127</v>
      </c>
      <c r="Q32" s="223" t="s">
        <v>127</v>
      </c>
      <c r="R32" s="223" t="s">
        <v>127</v>
      </c>
      <c r="S32" s="198"/>
      <c r="T32" s="198"/>
      <c r="U32" s="198"/>
      <c r="V32" s="198"/>
      <c r="W32" s="198"/>
      <c r="X32" s="198"/>
      <c r="Y32" s="198"/>
      <c r="Z32" s="197"/>
      <c r="AA32" s="197"/>
      <c r="AB32" s="197"/>
      <c r="AC32" s="197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</row>
    <row r="33" spans="1:45" s="222" customFormat="1" ht="45" x14ac:dyDescent="0.25">
      <c r="A33" s="40" t="s">
        <v>168</v>
      </c>
      <c r="B33" s="41" t="s">
        <v>169</v>
      </c>
      <c r="C33" s="220" t="s">
        <v>127</v>
      </c>
      <c r="D33" s="221" t="s">
        <v>535</v>
      </c>
      <c r="E33" s="220" t="s">
        <v>140</v>
      </c>
      <c r="F33" s="221" t="s">
        <v>539</v>
      </c>
      <c r="G33" s="220" t="s">
        <v>127</v>
      </c>
      <c r="H33" s="220" t="s">
        <v>536</v>
      </c>
      <c r="I33" s="220" t="s">
        <v>536</v>
      </c>
      <c r="J33" s="220" t="s">
        <v>536</v>
      </c>
      <c r="K33" s="220" t="s">
        <v>536</v>
      </c>
      <c r="L33" s="220" t="s">
        <v>536</v>
      </c>
      <c r="M33" s="220" t="s">
        <v>537</v>
      </c>
      <c r="N33" s="220" t="s">
        <v>536</v>
      </c>
      <c r="O33" s="220" t="s">
        <v>536</v>
      </c>
      <c r="P33" s="220" t="s">
        <v>536</v>
      </c>
      <c r="Q33" s="220" t="s">
        <v>536</v>
      </c>
      <c r="R33" s="220" t="s">
        <v>536</v>
      </c>
      <c r="S33" s="198"/>
      <c r="T33" s="198"/>
      <c r="U33" s="198"/>
      <c r="V33" s="198"/>
      <c r="W33" s="198"/>
      <c r="X33" s="198"/>
      <c r="Y33" s="198"/>
      <c r="Z33" s="197"/>
      <c r="AA33" s="197"/>
      <c r="AB33" s="197"/>
      <c r="AC33" s="197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</row>
    <row r="34" spans="1:45" s="225" customFormat="1" ht="45" x14ac:dyDescent="0.25">
      <c r="A34" s="46" t="s">
        <v>170</v>
      </c>
      <c r="B34" s="47" t="s">
        <v>171</v>
      </c>
      <c r="C34" s="223" t="s">
        <v>127</v>
      </c>
      <c r="D34" s="224" t="s">
        <v>535</v>
      </c>
      <c r="E34" s="223" t="s">
        <v>140</v>
      </c>
      <c r="F34" s="224" t="s">
        <v>539</v>
      </c>
      <c r="G34" s="223" t="s">
        <v>127</v>
      </c>
      <c r="H34" s="223" t="s">
        <v>536</v>
      </c>
      <c r="I34" s="223" t="s">
        <v>536</v>
      </c>
      <c r="J34" s="223" t="s">
        <v>536</v>
      </c>
      <c r="K34" s="223" t="s">
        <v>536</v>
      </c>
      <c r="L34" s="223" t="s">
        <v>536</v>
      </c>
      <c r="M34" s="223" t="s">
        <v>537</v>
      </c>
      <c r="N34" s="223" t="s">
        <v>536</v>
      </c>
      <c r="O34" s="223" t="s">
        <v>536</v>
      </c>
      <c r="P34" s="223" t="s">
        <v>536</v>
      </c>
      <c r="Q34" s="223" t="s">
        <v>536</v>
      </c>
      <c r="R34" s="223" t="s">
        <v>536</v>
      </c>
      <c r="S34" s="198"/>
      <c r="T34" s="198"/>
      <c r="U34" s="198"/>
      <c r="V34" s="198"/>
      <c r="W34" s="198"/>
      <c r="X34" s="198"/>
      <c r="Y34" s="198"/>
      <c r="Z34" s="197"/>
      <c r="AA34" s="197"/>
      <c r="AB34" s="197"/>
      <c r="AC34" s="197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</row>
    <row r="35" spans="1:45" s="197" customFormat="1" ht="45" x14ac:dyDescent="0.25">
      <c r="A35" s="33" t="s">
        <v>170</v>
      </c>
      <c r="B35" s="234" t="s">
        <v>2</v>
      </c>
      <c r="C35" s="93" t="s">
        <v>32</v>
      </c>
      <c r="D35" s="200" t="s">
        <v>535</v>
      </c>
      <c r="E35" s="205" t="s">
        <v>140</v>
      </c>
      <c r="F35" s="200" t="s">
        <v>539</v>
      </c>
      <c r="G35" s="205" t="s">
        <v>127</v>
      </c>
      <c r="H35" s="205" t="s">
        <v>536</v>
      </c>
      <c r="I35" s="205" t="s">
        <v>536</v>
      </c>
      <c r="J35" s="205" t="s">
        <v>536</v>
      </c>
      <c r="K35" s="205" t="s">
        <v>536</v>
      </c>
      <c r="L35" s="205" t="s">
        <v>536</v>
      </c>
      <c r="M35" s="205" t="s">
        <v>537</v>
      </c>
      <c r="N35" s="205" t="s">
        <v>536</v>
      </c>
      <c r="O35" s="205" t="s">
        <v>536</v>
      </c>
      <c r="P35" s="205" t="s">
        <v>536</v>
      </c>
      <c r="Q35" s="205" t="s">
        <v>536</v>
      </c>
      <c r="R35" s="205" t="s">
        <v>536</v>
      </c>
      <c r="S35" s="198"/>
      <c r="T35" s="198"/>
      <c r="U35" s="198"/>
      <c r="V35" s="198"/>
      <c r="W35" s="198"/>
      <c r="X35" s="198"/>
      <c r="Y35" s="198"/>
    </row>
    <row r="36" spans="1:45" s="197" customFormat="1" ht="45" x14ac:dyDescent="0.25">
      <c r="A36" s="33" t="s">
        <v>170</v>
      </c>
      <c r="B36" s="234" t="s">
        <v>3</v>
      </c>
      <c r="C36" s="93" t="s">
        <v>33</v>
      </c>
      <c r="D36" s="200" t="s">
        <v>535</v>
      </c>
      <c r="E36" s="205" t="s">
        <v>140</v>
      </c>
      <c r="F36" s="200" t="s">
        <v>539</v>
      </c>
      <c r="G36" s="205" t="s">
        <v>127</v>
      </c>
      <c r="H36" s="205" t="s">
        <v>536</v>
      </c>
      <c r="I36" s="205" t="s">
        <v>536</v>
      </c>
      <c r="J36" s="205" t="s">
        <v>536</v>
      </c>
      <c r="K36" s="205" t="s">
        <v>536</v>
      </c>
      <c r="L36" s="205" t="s">
        <v>536</v>
      </c>
      <c r="M36" s="205" t="s">
        <v>537</v>
      </c>
      <c r="N36" s="205" t="s">
        <v>536</v>
      </c>
      <c r="O36" s="205" t="s">
        <v>536</v>
      </c>
      <c r="P36" s="205" t="s">
        <v>536</v>
      </c>
      <c r="Q36" s="205" t="s">
        <v>536</v>
      </c>
      <c r="R36" s="205" t="s">
        <v>536</v>
      </c>
      <c r="S36" s="198"/>
      <c r="T36" s="198"/>
      <c r="U36" s="198"/>
      <c r="V36" s="198"/>
      <c r="W36" s="198"/>
      <c r="X36" s="198"/>
      <c r="Y36" s="198"/>
    </row>
    <row r="37" spans="1:45" s="197" customFormat="1" ht="45" x14ac:dyDescent="0.25">
      <c r="A37" s="33" t="s">
        <v>170</v>
      </c>
      <c r="B37" s="234" t="s">
        <v>4</v>
      </c>
      <c r="C37" s="93" t="s">
        <v>34</v>
      </c>
      <c r="D37" s="200" t="s">
        <v>535</v>
      </c>
      <c r="E37" s="205" t="s">
        <v>140</v>
      </c>
      <c r="F37" s="200" t="s">
        <v>539</v>
      </c>
      <c r="G37" s="205" t="s">
        <v>127</v>
      </c>
      <c r="H37" s="205" t="s">
        <v>536</v>
      </c>
      <c r="I37" s="205" t="s">
        <v>536</v>
      </c>
      <c r="J37" s="205" t="s">
        <v>536</v>
      </c>
      <c r="K37" s="205" t="s">
        <v>536</v>
      </c>
      <c r="L37" s="205" t="s">
        <v>536</v>
      </c>
      <c r="M37" s="205" t="s">
        <v>537</v>
      </c>
      <c r="N37" s="205" t="s">
        <v>536</v>
      </c>
      <c r="O37" s="205" t="s">
        <v>536</v>
      </c>
      <c r="P37" s="205" t="s">
        <v>536</v>
      </c>
      <c r="Q37" s="205" t="s">
        <v>536</v>
      </c>
      <c r="R37" s="205" t="s">
        <v>536</v>
      </c>
      <c r="S37" s="198"/>
      <c r="T37" s="198"/>
      <c r="U37" s="198"/>
      <c r="V37" s="198"/>
      <c r="W37" s="198"/>
      <c r="X37" s="198"/>
      <c r="Y37" s="198"/>
    </row>
    <row r="38" spans="1:45" s="197" customFormat="1" ht="45" x14ac:dyDescent="0.25">
      <c r="A38" s="33" t="s">
        <v>170</v>
      </c>
      <c r="B38" s="234" t="s">
        <v>5</v>
      </c>
      <c r="C38" s="93" t="s">
        <v>35</v>
      </c>
      <c r="D38" s="200" t="s">
        <v>535</v>
      </c>
      <c r="E38" s="205" t="s">
        <v>140</v>
      </c>
      <c r="F38" s="200" t="s">
        <v>539</v>
      </c>
      <c r="G38" s="205" t="s">
        <v>127</v>
      </c>
      <c r="H38" s="205" t="s">
        <v>536</v>
      </c>
      <c r="I38" s="205" t="s">
        <v>536</v>
      </c>
      <c r="J38" s="205" t="s">
        <v>536</v>
      </c>
      <c r="K38" s="205" t="s">
        <v>536</v>
      </c>
      <c r="L38" s="205" t="s">
        <v>536</v>
      </c>
      <c r="M38" s="205" t="s">
        <v>537</v>
      </c>
      <c r="N38" s="205" t="s">
        <v>536</v>
      </c>
      <c r="O38" s="205" t="s">
        <v>536</v>
      </c>
      <c r="P38" s="205" t="s">
        <v>536</v>
      </c>
      <c r="Q38" s="205" t="s">
        <v>536</v>
      </c>
      <c r="R38" s="205" t="s">
        <v>536</v>
      </c>
      <c r="S38" s="198"/>
      <c r="T38" s="198"/>
      <c r="U38" s="198"/>
      <c r="V38" s="198"/>
      <c r="W38" s="198"/>
      <c r="X38" s="198"/>
      <c r="Y38" s="198"/>
    </row>
    <row r="39" spans="1:45" s="197" customFormat="1" ht="45" x14ac:dyDescent="0.25">
      <c r="A39" s="33" t="s">
        <v>170</v>
      </c>
      <c r="B39" s="234" t="s">
        <v>6</v>
      </c>
      <c r="C39" s="93" t="s">
        <v>36</v>
      </c>
      <c r="D39" s="200" t="s">
        <v>535</v>
      </c>
      <c r="E39" s="205" t="s">
        <v>140</v>
      </c>
      <c r="F39" s="200" t="s">
        <v>539</v>
      </c>
      <c r="G39" s="205" t="s">
        <v>127</v>
      </c>
      <c r="H39" s="205" t="s">
        <v>536</v>
      </c>
      <c r="I39" s="205" t="s">
        <v>536</v>
      </c>
      <c r="J39" s="205" t="s">
        <v>536</v>
      </c>
      <c r="K39" s="205" t="s">
        <v>536</v>
      </c>
      <c r="L39" s="205" t="s">
        <v>536</v>
      </c>
      <c r="M39" s="205" t="s">
        <v>537</v>
      </c>
      <c r="N39" s="205" t="s">
        <v>536</v>
      </c>
      <c r="O39" s="205" t="s">
        <v>536</v>
      </c>
      <c r="P39" s="205" t="s">
        <v>536</v>
      </c>
      <c r="Q39" s="205" t="s">
        <v>536</v>
      </c>
      <c r="R39" s="205" t="s">
        <v>536</v>
      </c>
      <c r="S39" s="198"/>
      <c r="T39" s="198"/>
      <c r="U39" s="198"/>
      <c r="V39" s="198"/>
      <c r="W39" s="198"/>
      <c r="X39" s="198"/>
      <c r="Y39" s="198"/>
    </row>
    <row r="40" spans="1:45" s="197" customFormat="1" ht="45" x14ac:dyDescent="0.25">
      <c r="A40" s="33" t="s">
        <v>170</v>
      </c>
      <c r="B40" s="234" t="s">
        <v>7</v>
      </c>
      <c r="C40" s="93" t="s">
        <v>37</v>
      </c>
      <c r="D40" s="200" t="s">
        <v>535</v>
      </c>
      <c r="E40" s="205" t="s">
        <v>140</v>
      </c>
      <c r="F40" s="200" t="s">
        <v>539</v>
      </c>
      <c r="G40" s="205" t="s">
        <v>127</v>
      </c>
      <c r="H40" s="205" t="s">
        <v>536</v>
      </c>
      <c r="I40" s="205" t="s">
        <v>536</v>
      </c>
      <c r="J40" s="205" t="s">
        <v>536</v>
      </c>
      <c r="K40" s="205" t="s">
        <v>536</v>
      </c>
      <c r="L40" s="205" t="s">
        <v>536</v>
      </c>
      <c r="M40" s="205" t="s">
        <v>537</v>
      </c>
      <c r="N40" s="205" t="s">
        <v>536</v>
      </c>
      <c r="O40" s="205" t="s">
        <v>536</v>
      </c>
      <c r="P40" s="205" t="s">
        <v>536</v>
      </c>
      <c r="Q40" s="205" t="s">
        <v>536</v>
      </c>
      <c r="R40" s="205" t="s">
        <v>536</v>
      </c>
      <c r="S40" s="198"/>
      <c r="T40" s="198"/>
      <c r="U40" s="198"/>
      <c r="V40" s="198"/>
      <c r="W40" s="198"/>
      <c r="X40" s="198"/>
      <c r="Y40" s="198"/>
    </row>
    <row r="41" spans="1:45" s="197" customFormat="1" ht="45" x14ac:dyDescent="0.25">
      <c r="A41" s="33" t="s">
        <v>170</v>
      </c>
      <c r="B41" s="234" t="s">
        <v>8</v>
      </c>
      <c r="C41" s="93" t="s">
        <v>38</v>
      </c>
      <c r="D41" s="200" t="s">
        <v>535</v>
      </c>
      <c r="E41" s="205" t="s">
        <v>140</v>
      </c>
      <c r="F41" s="200" t="s">
        <v>539</v>
      </c>
      <c r="G41" s="205" t="s">
        <v>127</v>
      </c>
      <c r="H41" s="205" t="s">
        <v>536</v>
      </c>
      <c r="I41" s="205" t="s">
        <v>536</v>
      </c>
      <c r="J41" s="205" t="s">
        <v>536</v>
      </c>
      <c r="K41" s="205" t="s">
        <v>536</v>
      </c>
      <c r="L41" s="205" t="s">
        <v>536</v>
      </c>
      <c r="M41" s="205" t="s">
        <v>537</v>
      </c>
      <c r="N41" s="205" t="s">
        <v>536</v>
      </c>
      <c r="O41" s="205" t="s">
        <v>536</v>
      </c>
      <c r="P41" s="205" t="s">
        <v>536</v>
      </c>
      <c r="Q41" s="205" t="s">
        <v>536</v>
      </c>
      <c r="R41" s="205" t="s">
        <v>536</v>
      </c>
      <c r="S41" s="198"/>
      <c r="T41" s="198"/>
      <c r="U41" s="198"/>
      <c r="V41" s="198"/>
      <c r="W41" s="198"/>
      <c r="X41" s="198"/>
      <c r="Y41" s="198"/>
    </row>
    <row r="42" spans="1:45" s="197" customFormat="1" ht="45" x14ac:dyDescent="0.25">
      <c r="A42" s="33" t="s">
        <v>170</v>
      </c>
      <c r="B42" s="234" t="s">
        <v>9</v>
      </c>
      <c r="C42" s="93" t="s">
        <v>39</v>
      </c>
      <c r="D42" s="200" t="s">
        <v>535</v>
      </c>
      <c r="E42" s="205" t="s">
        <v>140</v>
      </c>
      <c r="F42" s="200" t="s">
        <v>539</v>
      </c>
      <c r="G42" s="205" t="s">
        <v>127</v>
      </c>
      <c r="H42" s="205" t="s">
        <v>536</v>
      </c>
      <c r="I42" s="205" t="s">
        <v>536</v>
      </c>
      <c r="J42" s="205" t="s">
        <v>536</v>
      </c>
      <c r="K42" s="205" t="s">
        <v>536</v>
      </c>
      <c r="L42" s="205" t="s">
        <v>536</v>
      </c>
      <c r="M42" s="205" t="s">
        <v>537</v>
      </c>
      <c r="N42" s="205" t="s">
        <v>536</v>
      </c>
      <c r="O42" s="205" t="s">
        <v>536</v>
      </c>
      <c r="P42" s="205" t="s">
        <v>536</v>
      </c>
      <c r="Q42" s="205" t="s">
        <v>536</v>
      </c>
      <c r="R42" s="205" t="s">
        <v>536</v>
      </c>
      <c r="S42" s="198"/>
      <c r="T42" s="198"/>
      <c r="U42" s="198"/>
      <c r="V42" s="198"/>
      <c r="W42" s="198"/>
      <c r="X42" s="198"/>
      <c r="Y42" s="198"/>
    </row>
    <row r="43" spans="1:45" s="197" customFormat="1" ht="45" x14ac:dyDescent="0.25">
      <c r="A43" s="33" t="s">
        <v>170</v>
      </c>
      <c r="B43" s="234" t="s">
        <v>11</v>
      </c>
      <c r="C43" s="93" t="s">
        <v>41</v>
      </c>
      <c r="D43" s="200" t="s">
        <v>535</v>
      </c>
      <c r="E43" s="205" t="s">
        <v>140</v>
      </c>
      <c r="F43" s="200" t="s">
        <v>539</v>
      </c>
      <c r="G43" s="205" t="s">
        <v>127</v>
      </c>
      <c r="H43" s="205" t="s">
        <v>536</v>
      </c>
      <c r="I43" s="205" t="s">
        <v>536</v>
      </c>
      <c r="J43" s="205" t="s">
        <v>536</v>
      </c>
      <c r="K43" s="205" t="s">
        <v>536</v>
      </c>
      <c r="L43" s="205" t="s">
        <v>536</v>
      </c>
      <c r="M43" s="205" t="s">
        <v>537</v>
      </c>
      <c r="N43" s="205" t="s">
        <v>536</v>
      </c>
      <c r="O43" s="205" t="s">
        <v>536</v>
      </c>
      <c r="P43" s="205" t="s">
        <v>536</v>
      </c>
      <c r="Q43" s="205" t="s">
        <v>536</v>
      </c>
      <c r="R43" s="205" t="s">
        <v>536</v>
      </c>
      <c r="S43" s="198"/>
      <c r="T43" s="198"/>
      <c r="U43" s="198"/>
      <c r="V43" s="198"/>
      <c r="W43" s="198"/>
      <c r="X43" s="198"/>
      <c r="Y43" s="198"/>
    </row>
    <row r="44" spans="1:45" s="197" customFormat="1" ht="45" x14ac:dyDescent="0.25">
      <c r="A44" s="33" t="s">
        <v>170</v>
      </c>
      <c r="B44" s="234" t="s">
        <v>12</v>
      </c>
      <c r="C44" s="93" t="s">
        <v>42</v>
      </c>
      <c r="D44" s="200" t="s">
        <v>535</v>
      </c>
      <c r="E44" s="205" t="s">
        <v>140</v>
      </c>
      <c r="F44" s="200" t="s">
        <v>539</v>
      </c>
      <c r="G44" s="205" t="s">
        <v>127</v>
      </c>
      <c r="H44" s="205" t="s">
        <v>536</v>
      </c>
      <c r="I44" s="205" t="s">
        <v>536</v>
      </c>
      <c r="J44" s="205" t="s">
        <v>536</v>
      </c>
      <c r="K44" s="205" t="s">
        <v>536</v>
      </c>
      <c r="L44" s="205" t="s">
        <v>536</v>
      </c>
      <c r="M44" s="205" t="s">
        <v>537</v>
      </c>
      <c r="N44" s="205" t="s">
        <v>536</v>
      </c>
      <c r="O44" s="205" t="s">
        <v>536</v>
      </c>
      <c r="P44" s="205" t="s">
        <v>536</v>
      </c>
      <c r="Q44" s="205" t="s">
        <v>536</v>
      </c>
      <c r="R44" s="205" t="s">
        <v>536</v>
      </c>
      <c r="S44" s="198"/>
      <c r="T44" s="198"/>
      <c r="U44" s="198"/>
      <c r="V44" s="198"/>
      <c r="W44" s="198"/>
      <c r="X44" s="198"/>
      <c r="Y44" s="198"/>
    </row>
    <row r="45" spans="1:45" s="197" customFormat="1" ht="45" x14ac:dyDescent="0.25">
      <c r="A45" s="33" t="s">
        <v>170</v>
      </c>
      <c r="B45" s="234" t="s">
        <v>13</v>
      </c>
      <c r="C45" s="93" t="s">
        <v>43</v>
      </c>
      <c r="D45" s="200" t="s">
        <v>535</v>
      </c>
      <c r="E45" s="205" t="s">
        <v>140</v>
      </c>
      <c r="F45" s="200" t="s">
        <v>539</v>
      </c>
      <c r="G45" s="205" t="s">
        <v>127</v>
      </c>
      <c r="H45" s="205" t="s">
        <v>536</v>
      </c>
      <c r="I45" s="205" t="s">
        <v>536</v>
      </c>
      <c r="J45" s="205" t="s">
        <v>536</v>
      </c>
      <c r="K45" s="205" t="s">
        <v>536</v>
      </c>
      <c r="L45" s="205" t="s">
        <v>536</v>
      </c>
      <c r="M45" s="205" t="s">
        <v>537</v>
      </c>
      <c r="N45" s="205" t="s">
        <v>536</v>
      </c>
      <c r="O45" s="205" t="s">
        <v>536</v>
      </c>
      <c r="P45" s="205" t="s">
        <v>536</v>
      </c>
      <c r="Q45" s="205" t="s">
        <v>536</v>
      </c>
      <c r="R45" s="205" t="s">
        <v>536</v>
      </c>
      <c r="S45" s="198"/>
      <c r="T45" s="198"/>
      <c r="U45" s="198"/>
      <c r="V45" s="198"/>
      <c r="W45" s="198"/>
      <c r="X45" s="198"/>
      <c r="Y45" s="198"/>
    </row>
    <row r="46" spans="1:45" s="197" customFormat="1" ht="45" x14ac:dyDescent="0.25">
      <c r="A46" s="33" t="s">
        <v>170</v>
      </c>
      <c r="B46" s="234" t="s">
        <v>15</v>
      </c>
      <c r="C46" s="93" t="s">
        <v>44</v>
      </c>
      <c r="D46" s="200" t="s">
        <v>535</v>
      </c>
      <c r="E46" s="205" t="s">
        <v>140</v>
      </c>
      <c r="F46" s="200" t="s">
        <v>539</v>
      </c>
      <c r="G46" s="205" t="s">
        <v>127</v>
      </c>
      <c r="H46" s="205" t="s">
        <v>536</v>
      </c>
      <c r="I46" s="205" t="s">
        <v>536</v>
      </c>
      <c r="J46" s="205" t="s">
        <v>536</v>
      </c>
      <c r="K46" s="205" t="s">
        <v>536</v>
      </c>
      <c r="L46" s="205" t="s">
        <v>536</v>
      </c>
      <c r="M46" s="205" t="s">
        <v>537</v>
      </c>
      <c r="N46" s="205" t="s">
        <v>536</v>
      </c>
      <c r="O46" s="205" t="s">
        <v>536</v>
      </c>
      <c r="P46" s="205" t="s">
        <v>536</v>
      </c>
      <c r="Q46" s="205" t="s">
        <v>536</v>
      </c>
      <c r="R46" s="205" t="s">
        <v>536</v>
      </c>
      <c r="S46" s="198"/>
      <c r="T46" s="198"/>
      <c r="U46" s="198"/>
      <c r="V46" s="198"/>
      <c r="W46" s="198"/>
      <c r="X46" s="198"/>
      <c r="Y46" s="198"/>
    </row>
    <row r="47" spans="1:45" s="197" customFormat="1" ht="45" x14ac:dyDescent="0.25">
      <c r="A47" s="33" t="s">
        <v>170</v>
      </c>
      <c r="B47" s="234" t="s">
        <v>16</v>
      </c>
      <c r="C47" s="93" t="s">
        <v>45</v>
      </c>
      <c r="D47" s="200" t="s">
        <v>535</v>
      </c>
      <c r="E47" s="205" t="s">
        <v>140</v>
      </c>
      <c r="F47" s="200" t="s">
        <v>539</v>
      </c>
      <c r="G47" s="205" t="s">
        <v>127</v>
      </c>
      <c r="H47" s="205" t="s">
        <v>536</v>
      </c>
      <c r="I47" s="205" t="s">
        <v>536</v>
      </c>
      <c r="J47" s="205" t="s">
        <v>536</v>
      </c>
      <c r="K47" s="205" t="s">
        <v>536</v>
      </c>
      <c r="L47" s="205" t="s">
        <v>536</v>
      </c>
      <c r="M47" s="205" t="s">
        <v>537</v>
      </c>
      <c r="N47" s="205" t="s">
        <v>536</v>
      </c>
      <c r="O47" s="205" t="s">
        <v>536</v>
      </c>
      <c r="P47" s="205" t="s">
        <v>536</v>
      </c>
      <c r="Q47" s="205" t="s">
        <v>536</v>
      </c>
      <c r="R47" s="205" t="s">
        <v>536</v>
      </c>
      <c r="S47" s="198"/>
      <c r="T47" s="198"/>
      <c r="U47" s="198"/>
      <c r="V47" s="198"/>
      <c r="W47" s="198"/>
      <c r="X47" s="198"/>
      <c r="Y47" s="198"/>
    </row>
    <row r="48" spans="1:45" s="197" customFormat="1" ht="45" x14ac:dyDescent="0.25">
      <c r="A48" s="33" t="s">
        <v>170</v>
      </c>
      <c r="B48" s="234" t="s">
        <v>17</v>
      </c>
      <c r="C48" s="93" t="s">
        <v>46</v>
      </c>
      <c r="D48" s="200" t="s">
        <v>535</v>
      </c>
      <c r="E48" s="205" t="s">
        <v>140</v>
      </c>
      <c r="F48" s="200" t="s">
        <v>539</v>
      </c>
      <c r="G48" s="205" t="s">
        <v>127</v>
      </c>
      <c r="H48" s="205" t="s">
        <v>536</v>
      </c>
      <c r="I48" s="205" t="s">
        <v>536</v>
      </c>
      <c r="J48" s="205" t="s">
        <v>536</v>
      </c>
      <c r="K48" s="205" t="s">
        <v>536</v>
      </c>
      <c r="L48" s="205" t="s">
        <v>536</v>
      </c>
      <c r="M48" s="205" t="s">
        <v>537</v>
      </c>
      <c r="N48" s="205" t="s">
        <v>536</v>
      </c>
      <c r="O48" s="205" t="s">
        <v>536</v>
      </c>
      <c r="P48" s="205" t="s">
        <v>536</v>
      </c>
      <c r="Q48" s="205" t="s">
        <v>536</v>
      </c>
      <c r="R48" s="205" t="s">
        <v>536</v>
      </c>
      <c r="S48" s="198"/>
      <c r="T48" s="198"/>
      <c r="U48" s="198"/>
      <c r="V48" s="198"/>
      <c r="W48" s="198"/>
      <c r="X48" s="198"/>
      <c r="Y48" s="198"/>
    </row>
    <row r="49" spans="1:45" s="197" customFormat="1" ht="45" x14ac:dyDescent="0.25">
      <c r="A49" s="33" t="s">
        <v>170</v>
      </c>
      <c r="B49" s="234" t="s">
        <v>18</v>
      </c>
      <c r="C49" s="93" t="s">
        <v>47</v>
      </c>
      <c r="D49" s="200" t="s">
        <v>535</v>
      </c>
      <c r="E49" s="205" t="s">
        <v>140</v>
      </c>
      <c r="F49" s="200" t="s">
        <v>539</v>
      </c>
      <c r="G49" s="205" t="s">
        <v>127</v>
      </c>
      <c r="H49" s="205" t="s">
        <v>536</v>
      </c>
      <c r="I49" s="205" t="s">
        <v>536</v>
      </c>
      <c r="J49" s="205" t="s">
        <v>536</v>
      </c>
      <c r="K49" s="205" t="s">
        <v>536</v>
      </c>
      <c r="L49" s="205" t="s">
        <v>536</v>
      </c>
      <c r="M49" s="205" t="s">
        <v>537</v>
      </c>
      <c r="N49" s="205" t="s">
        <v>536</v>
      </c>
      <c r="O49" s="205" t="s">
        <v>536</v>
      </c>
      <c r="P49" s="205" t="s">
        <v>536</v>
      </c>
      <c r="Q49" s="205" t="s">
        <v>536</v>
      </c>
      <c r="R49" s="205" t="s">
        <v>536</v>
      </c>
      <c r="S49" s="198"/>
      <c r="T49" s="198"/>
      <c r="U49" s="198"/>
      <c r="V49" s="198"/>
      <c r="W49" s="198"/>
      <c r="X49" s="198"/>
      <c r="Y49" s="198"/>
    </row>
    <row r="50" spans="1:45" s="197" customFormat="1" ht="45" x14ac:dyDescent="0.25">
      <c r="A50" s="33" t="s">
        <v>170</v>
      </c>
      <c r="B50" s="586" t="s">
        <v>1548</v>
      </c>
      <c r="C50" s="587" t="s">
        <v>1579</v>
      </c>
      <c r="D50" s="564" t="s">
        <v>535</v>
      </c>
      <c r="E50" s="205" t="s">
        <v>140</v>
      </c>
      <c r="F50" s="564" t="s">
        <v>539</v>
      </c>
      <c r="G50" s="205" t="s">
        <v>127</v>
      </c>
      <c r="H50" s="205"/>
      <c r="I50" s="205"/>
      <c r="J50" s="205"/>
      <c r="K50" s="205"/>
      <c r="L50" s="205"/>
      <c r="M50" s="205" t="s">
        <v>537</v>
      </c>
      <c r="N50" s="205"/>
      <c r="O50" s="205"/>
      <c r="P50" s="205"/>
      <c r="Q50" s="205"/>
      <c r="R50" s="205"/>
      <c r="S50" s="198"/>
      <c r="T50" s="198"/>
      <c r="U50" s="198"/>
      <c r="V50" s="198"/>
      <c r="W50" s="198"/>
      <c r="X50" s="198"/>
      <c r="Y50" s="198"/>
    </row>
    <row r="51" spans="1:45" s="197" customFormat="1" ht="28.5" customHeight="1" x14ac:dyDescent="0.25">
      <c r="A51" s="33" t="s">
        <v>170</v>
      </c>
      <c r="B51" s="586" t="s">
        <v>1558</v>
      </c>
      <c r="C51" s="587" t="s">
        <v>1580</v>
      </c>
      <c r="D51" s="605" t="s">
        <v>535</v>
      </c>
      <c r="E51" s="205" t="s">
        <v>140</v>
      </c>
      <c r="F51" s="605" t="s">
        <v>539</v>
      </c>
      <c r="G51" s="205" t="s">
        <v>127</v>
      </c>
      <c r="H51" s="205"/>
      <c r="I51" s="205"/>
      <c r="J51" s="205"/>
      <c r="K51" s="205"/>
      <c r="L51" s="205"/>
      <c r="M51" s="205" t="s">
        <v>537</v>
      </c>
      <c r="N51" s="205"/>
      <c r="O51" s="205"/>
      <c r="P51" s="205"/>
      <c r="Q51" s="205"/>
      <c r="R51" s="205"/>
      <c r="S51" s="198"/>
      <c r="T51" s="198"/>
      <c r="U51" s="198"/>
      <c r="V51" s="198"/>
      <c r="W51" s="198"/>
      <c r="X51" s="198"/>
      <c r="Y51" s="198"/>
    </row>
    <row r="52" spans="1:45" s="226" customFormat="1" ht="31.5" x14ac:dyDescent="0.25">
      <c r="A52" s="46" t="s">
        <v>172</v>
      </c>
      <c r="B52" s="47" t="s">
        <v>173</v>
      </c>
      <c r="C52" s="223" t="s">
        <v>127</v>
      </c>
      <c r="D52" s="223" t="s">
        <v>127</v>
      </c>
      <c r="E52" s="223" t="s">
        <v>127</v>
      </c>
      <c r="F52" s="223" t="s">
        <v>127</v>
      </c>
      <c r="G52" s="223" t="s">
        <v>127</v>
      </c>
      <c r="H52" s="223" t="s">
        <v>127</v>
      </c>
      <c r="I52" s="223" t="s">
        <v>127</v>
      </c>
      <c r="J52" s="223" t="s">
        <v>127</v>
      </c>
      <c r="K52" s="223" t="s">
        <v>127</v>
      </c>
      <c r="L52" s="223" t="s">
        <v>127</v>
      </c>
      <c r="M52" s="223" t="s">
        <v>127</v>
      </c>
      <c r="N52" s="223" t="s">
        <v>127</v>
      </c>
      <c r="O52" s="223" t="s">
        <v>127</v>
      </c>
      <c r="P52" s="223" t="s">
        <v>127</v>
      </c>
      <c r="Q52" s="223" t="s">
        <v>127</v>
      </c>
      <c r="R52" s="223" t="s">
        <v>127</v>
      </c>
      <c r="S52" s="198"/>
      <c r="T52" s="198"/>
      <c r="U52" s="198"/>
      <c r="V52" s="198"/>
      <c r="W52" s="198"/>
      <c r="X52" s="198"/>
      <c r="Y52" s="198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</row>
    <row r="53" spans="1:45" s="229" customFormat="1" ht="45" x14ac:dyDescent="0.25">
      <c r="A53" s="40" t="s">
        <v>174</v>
      </c>
      <c r="B53" s="41" t="s">
        <v>175</v>
      </c>
      <c r="C53" s="220" t="s">
        <v>127</v>
      </c>
      <c r="D53" s="221" t="s">
        <v>535</v>
      </c>
      <c r="E53" s="220" t="s">
        <v>140</v>
      </c>
      <c r="F53" s="221" t="s">
        <v>539</v>
      </c>
      <c r="G53" s="220" t="s">
        <v>127</v>
      </c>
      <c r="H53" s="220" t="s">
        <v>536</v>
      </c>
      <c r="I53" s="220" t="s">
        <v>536</v>
      </c>
      <c r="J53" s="220" t="s">
        <v>536</v>
      </c>
      <c r="K53" s="220" t="s">
        <v>536</v>
      </c>
      <c r="L53" s="220" t="s">
        <v>536</v>
      </c>
      <c r="M53" s="220" t="s">
        <v>537</v>
      </c>
      <c r="N53" s="220" t="s">
        <v>536</v>
      </c>
      <c r="O53" s="220" t="s">
        <v>536</v>
      </c>
      <c r="P53" s="220" t="s">
        <v>536</v>
      </c>
      <c r="Q53" s="220" t="s">
        <v>536</v>
      </c>
      <c r="R53" s="220" t="s">
        <v>536</v>
      </c>
      <c r="S53" s="198"/>
      <c r="T53" s="198"/>
      <c r="U53" s="198"/>
      <c r="V53" s="198"/>
      <c r="W53" s="198"/>
      <c r="X53" s="198"/>
      <c r="Y53" s="198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</row>
    <row r="54" spans="1:45" s="226" customFormat="1" ht="45" x14ac:dyDescent="0.25">
      <c r="A54" s="46" t="s">
        <v>176</v>
      </c>
      <c r="B54" s="47" t="s">
        <v>177</v>
      </c>
      <c r="C54" s="223" t="s">
        <v>127</v>
      </c>
      <c r="D54" s="224" t="s">
        <v>535</v>
      </c>
      <c r="E54" s="223" t="s">
        <v>140</v>
      </c>
      <c r="F54" s="224" t="s">
        <v>539</v>
      </c>
      <c r="G54" s="223" t="s">
        <v>127</v>
      </c>
      <c r="H54" s="223" t="s">
        <v>536</v>
      </c>
      <c r="I54" s="223" t="s">
        <v>536</v>
      </c>
      <c r="J54" s="223" t="s">
        <v>536</v>
      </c>
      <c r="K54" s="223" t="s">
        <v>536</v>
      </c>
      <c r="L54" s="223" t="s">
        <v>536</v>
      </c>
      <c r="M54" s="223" t="s">
        <v>537</v>
      </c>
      <c r="N54" s="223" t="s">
        <v>536</v>
      </c>
      <c r="O54" s="223" t="s">
        <v>536</v>
      </c>
      <c r="P54" s="223" t="s">
        <v>536</v>
      </c>
      <c r="Q54" s="223" t="s">
        <v>536</v>
      </c>
      <c r="R54" s="223" t="s">
        <v>536</v>
      </c>
      <c r="S54" s="198"/>
      <c r="T54" s="198"/>
      <c r="U54" s="198"/>
      <c r="V54" s="198"/>
      <c r="W54" s="198"/>
      <c r="X54" s="198"/>
      <c r="Y54" s="198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</row>
    <row r="55" spans="1:45" s="197" customFormat="1" ht="45" x14ac:dyDescent="0.25">
      <c r="A55" s="227" t="s">
        <v>176</v>
      </c>
      <c r="B55" s="234" t="s">
        <v>1454</v>
      </c>
      <c r="C55" s="622" t="s">
        <v>40</v>
      </c>
      <c r="D55" s="200" t="s">
        <v>535</v>
      </c>
      <c r="E55" s="205" t="s">
        <v>140</v>
      </c>
      <c r="F55" s="200" t="s">
        <v>539</v>
      </c>
      <c r="G55" s="205" t="s">
        <v>127</v>
      </c>
      <c r="H55" s="205" t="s">
        <v>536</v>
      </c>
      <c r="I55" s="205" t="s">
        <v>536</v>
      </c>
      <c r="J55" s="205" t="s">
        <v>536</v>
      </c>
      <c r="K55" s="205" t="s">
        <v>536</v>
      </c>
      <c r="L55" s="205" t="s">
        <v>536</v>
      </c>
      <c r="M55" s="205" t="s">
        <v>537</v>
      </c>
      <c r="N55" s="205" t="s">
        <v>536</v>
      </c>
      <c r="O55" s="205" t="s">
        <v>536</v>
      </c>
      <c r="P55" s="205" t="s">
        <v>536</v>
      </c>
      <c r="Q55" s="205" t="s">
        <v>536</v>
      </c>
      <c r="R55" s="205" t="s">
        <v>536</v>
      </c>
      <c r="S55" s="198"/>
      <c r="T55" s="198"/>
      <c r="U55" s="198"/>
      <c r="V55" s="198"/>
      <c r="W55" s="198"/>
      <c r="X55" s="198"/>
      <c r="Y55" s="198"/>
    </row>
    <row r="56" spans="1:45" ht="31.5" x14ac:dyDescent="0.25">
      <c r="A56" s="33" t="s">
        <v>178</v>
      </c>
      <c r="B56" s="34" t="s">
        <v>179</v>
      </c>
      <c r="C56" s="205" t="s">
        <v>127</v>
      </c>
      <c r="D56" s="205" t="s">
        <v>127</v>
      </c>
      <c r="E56" s="205" t="s">
        <v>127</v>
      </c>
      <c r="F56" s="205" t="s">
        <v>127</v>
      </c>
      <c r="G56" s="205" t="s">
        <v>127</v>
      </c>
      <c r="H56" s="205" t="s">
        <v>127</v>
      </c>
      <c r="I56" s="205" t="s">
        <v>127</v>
      </c>
      <c r="J56" s="205" t="s">
        <v>127</v>
      </c>
      <c r="K56" s="205" t="s">
        <v>127</v>
      </c>
      <c r="L56" s="205" t="s">
        <v>127</v>
      </c>
      <c r="M56" s="205" t="s">
        <v>127</v>
      </c>
      <c r="N56" s="205" t="s">
        <v>127</v>
      </c>
      <c r="O56" s="205" t="s">
        <v>127</v>
      </c>
      <c r="P56" s="205" t="s">
        <v>127</v>
      </c>
      <c r="Q56" s="205" t="s">
        <v>127</v>
      </c>
      <c r="R56" s="205" t="s">
        <v>127</v>
      </c>
    </row>
    <row r="57" spans="1:45" ht="31.5" x14ac:dyDescent="0.25">
      <c r="A57" s="33" t="s">
        <v>180</v>
      </c>
      <c r="B57" s="34" t="s">
        <v>181</v>
      </c>
      <c r="C57" s="205" t="s">
        <v>127</v>
      </c>
      <c r="D57" s="205" t="s">
        <v>127</v>
      </c>
      <c r="E57" s="205" t="s">
        <v>127</v>
      </c>
      <c r="F57" s="205" t="s">
        <v>127</v>
      </c>
      <c r="G57" s="205" t="s">
        <v>127</v>
      </c>
      <c r="H57" s="205" t="s">
        <v>127</v>
      </c>
      <c r="I57" s="205" t="s">
        <v>127</v>
      </c>
      <c r="J57" s="205" t="s">
        <v>127</v>
      </c>
      <c r="K57" s="205" t="s">
        <v>127</v>
      </c>
      <c r="L57" s="205" t="s">
        <v>127</v>
      </c>
      <c r="M57" s="205" t="s">
        <v>127</v>
      </c>
      <c r="N57" s="205" t="s">
        <v>127</v>
      </c>
      <c r="O57" s="205" t="s">
        <v>127</v>
      </c>
      <c r="P57" s="205" t="s">
        <v>127</v>
      </c>
      <c r="Q57" s="205" t="s">
        <v>127</v>
      </c>
      <c r="R57" s="205" t="s">
        <v>127</v>
      </c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</row>
    <row r="58" spans="1:45" ht="31.5" x14ac:dyDescent="0.25">
      <c r="A58" s="33" t="s">
        <v>182</v>
      </c>
      <c r="B58" s="34" t="s">
        <v>183</v>
      </c>
      <c r="C58" s="205" t="s">
        <v>127</v>
      </c>
      <c r="D58" s="205" t="s">
        <v>127</v>
      </c>
      <c r="E58" s="205" t="s">
        <v>127</v>
      </c>
      <c r="F58" s="205" t="s">
        <v>127</v>
      </c>
      <c r="G58" s="205" t="s">
        <v>127</v>
      </c>
      <c r="H58" s="205" t="s">
        <v>127</v>
      </c>
      <c r="I58" s="205" t="s">
        <v>127</v>
      </c>
      <c r="J58" s="205" t="s">
        <v>127</v>
      </c>
      <c r="K58" s="205" t="s">
        <v>127</v>
      </c>
      <c r="L58" s="205" t="s">
        <v>127</v>
      </c>
      <c r="M58" s="205" t="s">
        <v>127</v>
      </c>
      <c r="N58" s="205" t="s">
        <v>127</v>
      </c>
      <c r="O58" s="205" t="s">
        <v>127</v>
      </c>
      <c r="P58" s="205" t="s">
        <v>127</v>
      </c>
      <c r="Q58" s="205" t="s">
        <v>127</v>
      </c>
      <c r="R58" s="205" t="s">
        <v>127</v>
      </c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</row>
    <row r="59" spans="1:45" ht="31.5" x14ac:dyDescent="0.25">
      <c r="A59" s="33" t="s">
        <v>184</v>
      </c>
      <c r="B59" s="34" t="s">
        <v>185</v>
      </c>
      <c r="C59" s="205" t="s">
        <v>127</v>
      </c>
      <c r="D59" s="205" t="s">
        <v>127</v>
      </c>
      <c r="E59" s="205" t="s">
        <v>127</v>
      </c>
      <c r="F59" s="205" t="s">
        <v>127</v>
      </c>
      <c r="G59" s="205" t="s">
        <v>127</v>
      </c>
      <c r="H59" s="205" t="s">
        <v>127</v>
      </c>
      <c r="I59" s="205" t="s">
        <v>127</v>
      </c>
      <c r="J59" s="205" t="s">
        <v>127</v>
      </c>
      <c r="K59" s="205" t="s">
        <v>127</v>
      </c>
      <c r="L59" s="205" t="s">
        <v>127</v>
      </c>
      <c r="M59" s="205" t="s">
        <v>127</v>
      </c>
      <c r="N59" s="205" t="s">
        <v>127</v>
      </c>
      <c r="O59" s="205" t="s">
        <v>127</v>
      </c>
      <c r="P59" s="205" t="s">
        <v>127</v>
      </c>
      <c r="Q59" s="205" t="s">
        <v>127</v>
      </c>
      <c r="R59" s="205" t="s">
        <v>127</v>
      </c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</row>
    <row r="60" spans="1:45" ht="31.5" x14ac:dyDescent="0.25">
      <c r="A60" s="33" t="s">
        <v>186</v>
      </c>
      <c r="B60" s="34" t="s">
        <v>187</v>
      </c>
      <c r="C60" s="205" t="s">
        <v>127</v>
      </c>
      <c r="D60" s="205" t="s">
        <v>127</v>
      </c>
      <c r="E60" s="205" t="s">
        <v>127</v>
      </c>
      <c r="F60" s="205" t="s">
        <v>127</v>
      </c>
      <c r="G60" s="205" t="s">
        <v>127</v>
      </c>
      <c r="H60" s="205" t="s">
        <v>127</v>
      </c>
      <c r="I60" s="205" t="s">
        <v>127</v>
      </c>
      <c r="J60" s="205" t="s">
        <v>127</v>
      </c>
      <c r="K60" s="205" t="s">
        <v>127</v>
      </c>
      <c r="L60" s="205" t="s">
        <v>127</v>
      </c>
      <c r="M60" s="205" t="s">
        <v>127</v>
      </c>
      <c r="N60" s="205" t="s">
        <v>127</v>
      </c>
      <c r="O60" s="205" t="s">
        <v>127</v>
      </c>
      <c r="P60" s="205" t="s">
        <v>127</v>
      </c>
      <c r="Q60" s="205" t="s">
        <v>127</v>
      </c>
      <c r="R60" s="205" t="s">
        <v>127</v>
      </c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</row>
    <row r="61" spans="1:45" ht="31.5" x14ac:dyDescent="0.25">
      <c r="A61" s="33" t="s">
        <v>188</v>
      </c>
      <c r="B61" s="34" t="s">
        <v>189</v>
      </c>
      <c r="C61" s="205" t="s">
        <v>127</v>
      </c>
      <c r="D61" s="205" t="s">
        <v>127</v>
      </c>
      <c r="E61" s="205" t="s">
        <v>127</v>
      </c>
      <c r="F61" s="205" t="s">
        <v>127</v>
      </c>
      <c r="G61" s="205" t="s">
        <v>127</v>
      </c>
      <c r="H61" s="205" t="s">
        <v>127</v>
      </c>
      <c r="I61" s="205" t="s">
        <v>127</v>
      </c>
      <c r="J61" s="205" t="s">
        <v>127</v>
      </c>
      <c r="K61" s="205" t="s">
        <v>127</v>
      </c>
      <c r="L61" s="205" t="s">
        <v>127</v>
      </c>
      <c r="M61" s="205" t="s">
        <v>127</v>
      </c>
      <c r="N61" s="205" t="s">
        <v>127</v>
      </c>
      <c r="O61" s="205" t="s">
        <v>127</v>
      </c>
      <c r="P61" s="205" t="s">
        <v>127</v>
      </c>
      <c r="Q61" s="205" t="s">
        <v>127</v>
      </c>
      <c r="R61" s="205" t="s">
        <v>127</v>
      </c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</row>
    <row r="62" spans="1:45" ht="31.5" x14ac:dyDescent="0.25">
      <c r="A62" s="33" t="s">
        <v>190</v>
      </c>
      <c r="B62" s="34" t="s">
        <v>191</v>
      </c>
      <c r="C62" s="205" t="s">
        <v>127</v>
      </c>
      <c r="D62" s="205" t="s">
        <v>127</v>
      </c>
      <c r="E62" s="205" t="s">
        <v>127</v>
      </c>
      <c r="F62" s="205" t="s">
        <v>127</v>
      </c>
      <c r="G62" s="205" t="s">
        <v>127</v>
      </c>
      <c r="H62" s="205" t="s">
        <v>127</v>
      </c>
      <c r="I62" s="205" t="s">
        <v>127</v>
      </c>
      <c r="J62" s="205" t="s">
        <v>127</v>
      </c>
      <c r="K62" s="205" t="s">
        <v>127</v>
      </c>
      <c r="L62" s="205" t="s">
        <v>127</v>
      </c>
      <c r="M62" s="205" t="s">
        <v>127</v>
      </c>
      <c r="N62" s="205" t="s">
        <v>127</v>
      </c>
      <c r="O62" s="205" t="s">
        <v>127</v>
      </c>
      <c r="P62" s="205" t="s">
        <v>127</v>
      </c>
      <c r="Q62" s="205" t="s">
        <v>127</v>
      </c>
      <c r="R62" s="205" t="s">
        <v>127</v>
      </c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</row>
    <row r="63" spans="1:45" ht="31.5" x14ac:dyDescent="0.25">
      <c r="A63" s="33" t="s">
        <v>192</v>
      </c>
      <c r="B63" s="34" t="s">
        <v>193</v>
      </c>
      <c r="C63" s="205" t="s">
        <v>127</v>
      </c>
      <c r="D63" s="205" t="s">
        <v>127</v>
      </c>
      <c r="E63" s="205" t="s">
        <v>127</v>
      </c>
      <c r="F63" s="205" t="s">
        <v>127</v>
      </c>
      <c r="G63" s="205" t="s">
        <v>127</v>
      </c>
      <c r="H63" s="205" t="s">
        <v>127</v>
      </c>
      <c r="I63" s="205" t="s">
        <v>127</v>
      </c>
      <c r="J63" s="205" t="s">
        <v>127</v>
      </c>
      <c r="K63" s="205" t="s">
        <v>127</v>
      </c>
      <c r="L63" s="205" t="s">
        <v>127</v>
      </c>
      <c r="M63" s="205" t="s">
        <v>127</v>
      </c>
      <c r="N63" s="205" t="s">
        <v>127</v>
      </c>
      <c r="O63" s="205" t="s">
        <v>127</v>
      </c>
      <c r="P63" s="205" t="s">
        <v>127</v>
      </c>
      <c r="Q63" s="205" t="s">
        <v>127</v>
      </c>
      <c r="R63" s="205" t="s">
        <v>127</v>
      </c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</row>
    <row r="64" spans="1:45" ht="15.75" x14ac:dyDescent="0.25">
      <c r="A64" s="33" t="s">
        <v>194</v>
      </c>
      <c r="B64" s="34" t="s">
        <v>195</v>
      </c>
      <c r="C64" s="205" t="s">
        <v>127</v>
      </c>
      <c r="D64" s="205" t="s">
        <v>127</v>
      </c>
      <c r="E64" s="205" t="s">
        <v>127</v>
      </c>
      <c r="F64" s="205" t="s">
        <v>127</v>
      </c>
      <c r="G64" s="205" t="s">
        <v>127</v>
      </c>
      <c r="H64" s="205" t="s">
        <v>127</v>
      </c>
      <c r="I64" s="205" t="s">
        <v>127</v>
      </c>
      <c r="J64" s="205" t="s">
        <v>127</v>
      </c>
      <c r="K64" s="205" t="s">
        <v>127</v>
      </c>
      <c r="L64" s="205" t="s">
        <v>127</v>
      </c>
      <c r="M64" s="205" t="s">
        <v>127</v>
      </c>
      <c r="N64" s="205" t="s">
        <v>127</v>
      </c>
      <c r="O64" s="205" t="s">
        <v>127</v>
      </c>
      <c r="P64" s="205" t="s">
        <v>127</v>
      </c>
      <c r="Q64" s="205" t="s">
        <v>127</v>
      </c>
      <c r="R64" s="205" t="s">
        <v>127</v>
      </c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</row>
    <row r="65" spans="1:29" ht="31.5" x14ac:dyDescent="0.25">
      <c r="A65" s="33" t="s">
        <v>196</v>
      </c>
      <c r="B65" s="34" t="s">
        <v>197</v>
      </c>
      <c r="C65" s="205" t="s">
        <v>127</v>
      </c>
      <c r="D65" s="205" t="s">
        <v>127</v>
      </c>
      <c r="E65" s="205" t="s">
        <v>127</v>
      </c>
      <c r="F65" s="205" t="s">
        <v>127</v>
      </c>
      <c r="G65" s="205" t="s">
        <v>127</v>
      </c>
      <c r="H65" s="205" t="s">
        <v>127</v>
      </c>
      <c r="I65" s="205" t="s">
        <v>127</v>
      </c>
      <c r="J65" s="205" t="s">
        <v>127</v>
      </c>
      <c r="K65" s="205" t="s">
        <v>127</v>
      </c>
      <c r="L65" s="205" t="s">
        <v>127</v>
      </c>
      <c r="M65" s="205" t="s">
        <v>127</v>
      </c>
      <c r="N65" s="205" t="s">
        <v>127</v>
      </c>
      <c r="O65" s="205" t="s">
        <v>127</v>
      </c>
      <c r="P65" s="205" t="s">
        <v>127</v>
      </c>
      <c r="Q65" s="205" t="s">
        <v>127</v>
      </c>
      <c r="R65" s="205" t="s">
        <v>127</v>
      </c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</row>
    <row r="66" spans="1:29" ht="47.25" x14ac:dyDescent="0.25">
      <c r="A66" s="33" t="s">
        <v>198</v>
      </c>
      <c r="B66" s="34" t="s">
        <v>199</v>
      </c>
      <c r="C66" s="205" t="s">
        <v>127</v>
      </c>
      <c r="D66" s="205" t="s">
        <v>127</v>
      </c>
      <c r="E66" s="205" t="s">
        <v>127</v>
      </c>
      <c r="F66" s="205" t="s">
        <v>127</v>
      </c>
      <c r="G66" s="205" t="s">
        <v>127</v>
      </c>
      <c r="H66" s="205" t="s">
        <v>127</v>
      </c>
      <c r="I66" s="205" t="s">
        <v>127</v>
      </c>
      <c r="J66" s="205" t="s">
        <v>127</v>
      </c>
      <c r="K66" s="205" t="s">
        <v>127</v>
      </c>
      <c r="L66" s="205" t="s">
        <v>127</v>
      </c>
      <c r="M66" s="205" t="s">
        <v>127</v>
      </c>
      <c r="N66" s="205" t="s">
        <v>127</v>
      </c>
      <c r="O66" s="205" t="s">
        <v>127</v>
      </c>
      <c r="P66" s="205" t="s">
        <v>127</v>
      </c>
      <c r="Q66" s="205" t="s">
        <v>127</v>
      </c>
      <c r="R66" s="205" t="s">
        <v>127</v>
      </c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</row>
    <row r="67" spans="1:29" ht="31.5" x14ac:dyDescent="0.25">
      <c r="A67" s="33" t="s">
        <v>200</v>
      </c>
      <c r="B67" s="34" t="s">
        <v>201</v>
      </c>
      <c r="C67" s="205" t="s">
        <v>127</v>
      </c>
      <c r="D67" s="205" t="s">
        <v>127</v>
      </c>
      <c r="E67" s="205" t="s">
        <v>127</v>
      </c>
      <c r="F67" s="205" t="s">
        <v>127</v>
      </c>
      <c r="G67" s="205" t="s">
        <v>127</v>
      </c>
      <c r="H67" s="205" t="s">
        <v>127</v>
      </c>
      <c r="I67" s="205" t="s">
        <v>127</v>
      </c>
      <c r="J67" s="205" t="s">
        <v>127</v>
      </c>
      <c r="K67" s="205" t="s">
        <v>127</v>
      </c>
      <c r="L67" s="205" t="s">
        <v>127</v>
      </c>
      <c r="M67" s="205" t="s">
        <v>127</v>
      </c>
      <c r="N67" s="205" t="s">
        <v>127</v>
      </c>
      <c r="O67" s="205" t="s">
        <v>127</v>
      </c>
      <c r="P67" s="205" t="s">
        <v>127</v>
      </c>
      <c r="Q67" s="205" t="s">
        <v>127</v>
      </c>
      <c r="R67" s="205" t="s">
        <v>127</v>
      </c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</row>
    <row r="68" spans="1:29" ht="31.5" x14ac:dyDescent="0.25">
      <c r="A68" s="33" t="s">
        <v>202</v>
      </c>
      <c r="B68" s="34" t="s">
        <v>203</v>
      </c>
      <c r="C68" s="205" t="s">
        <v>127</v>
      </c>
      <c r="D68" s="205" t="s">
        <v>127</v>
      </c>
      <c r="E68" s="205" t="s">
        <v>127</v>
      </c>
      <c r="F68" s="205" t="s">
        <v>127</v>
      </c>
      <c r="G68" s="205" t="s">
        <v>127</v>
      </c>
      <c r="H68" s="205" t="s">
        <v>127</v>
      </c>
      <c r="I68" s="205" t="s">
        <v>127</v>
      </c>
      <c r="J68" s="205" t="s">
        <v>127</v>
      </c>
      <c r="K68" s="205" t="s">
        <v>127</v>
      </c>
      <c r="L68" s="205" t="s">
        <v>127</v>
      </c>
      <c r="M68" s="205" t="s">
        <v>127</v>
      </c>
      <c r="N68" s="205" t="s">
        <v>127</v>
      </c>
      <c r="O68" s="205" t="s">
        <v>127</v>
      </c>
      <c r="P68" s="205" t="s">
        <v>127</v>
      </c>
      <c r="Q68" s="205" t="s">
        <v>127</v>
      </c>
      <c r="R68" s="205" t="s">
        <v>127</v>
      </c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</row>
    <row r="69" spans="1:29" ht="31.5" x14ac:dyDescent="0.25">
      <c r="A69" s="33" t="s">
        <v>204</v>
      </c>
      <c r="B69" s="34" t="s">
        <v>205</v>
      </c>
      <c r="C69" s="205" t="s">
        <v>127</v>
      </c>
      <c r="D69" s="205" t="s">
        <v>127</v>
      </c>
      <c r="E69" s="205" t="s">
        <v>127</v>
      </c>
      <c r="F69" s="205" t="s">
        <v>127</v>
      </c>
      <c r="G69" s="205" t="s">
        <v>127</v>
      </c>
      <c r="H69" s="205" t="s">
        <v>127</v>
      </c>
      <c r="I69" s="205" t="s">
        <v>127</v>
      </c>
      <c r="J69" s="205" t="s">
        <v>127</v>
      </c>
      <c r="K69" s="205" t="s">
        <v>127</v>
      </c>
      <c r="L69" s="205" t="s">
        <v>127</v>
      </c>
      <c r="M69" s="205" t="s">
        <v>127</v>
      </c>
      <c r="N69" s="205" t="s">
        <v>127</v>
      </c>
      <c r="O69" s="205" t="s">
        <v>127</v>
      </c>
      <c r="P69" s="205" t="s">
        <v>127</v>
      </c>
      <c r="Q69" s="205" t="s">
        <v>127</v>
      </c>
      <c r="R69" s="205" t="s">
        <v>127</v>
      </c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</row>
    <row r="70" spans="1:29" ht="47.25" customHeight="1" x14ac:dyDescent="0.25">
      <c r="A70" s="33" t="s">
        <v>170</v>
      </c>
      <c r="B70" s="586" t="s">
        <v>1547</v>
      </c>
      <c r="C70" s="586" t="s">
        <v>1550</v>
      </c>
      <c r="D70" s="605" t="s">
        <v>535</v>
      </c>
      <c r="E70" s="205" t="s">
        <v>140</v>
      </c>
      <c r="F70" s="605" t="s">
        <v>539</v>
      </c>
      <c r="G70" s="205" t="s">
        <v>127</v>
      </c>
      <c r="H70" s="205" t="s">
        <v>536</v>
      </c>
      <c r="I70" s="205" t="s">
        <v>536</v>
      </c>
      <c r="J70" s="205" t="s">
        <v>536</v>
      </c>
      <c r="K70" s="205" t="s">
        <v>536</v>
      </c>
      <c r="L70" s="205" t="s">
        <v>536</v>
      </c>
      <c r="M70" s="205" t="s">
        <v>537</v>
      </c>
      <c r="N70" s="205" t="s">
        <v>536</v>
      </c>
      <c r="O70" s="205" t="s">
        <v>536</v>
      </c>
      <c r="P70" s="205" t="s">
        <v>536</v>
      </c>
      <c r="Q70" s="205" t="s">
        <v>536</v>
      </c>
      <c r="R70" s="205" t="s">
        <v>536</v>
      </c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</row>
    <row r="71" spans="1:29" ht="33.75" customHeight="1" x14ac:dyDescent="0.25">
      <c r="A71" s="33" t="s">
        <v>206</v>
      </c>
      <c r="B71" s="62" t="s">
        <v>207</v>
      </c>
      <c r="C71" s="205" t="s">
        <v>127</v>
      </c>
      <c r="D71" s="205" t="s">
        <v>127</v>
      </c>
      <c r="E71" s="205" t="s">
        <v>127</v>
      </c>
      <c r="F71" s="205" t="s">
        <v>127</v>
      </c>
      <c r="G71" s="205" t="s">
        <v>127</v>
      </c>
      <c r="H71" s="205" t="s">
        <v>127</v>
      </c>
      <c r="I71" s="205" t="s">
        <v>127</v>
      </c>
      <c r="J71" s="205" t="s">
        <v>127</v>
      </c>
      <c r="K71" s="205" t="s">
        <v>127</v>
      </c>
      <c r="L71" s="205" t="s">
        <v>127</v>
      </c>
      <c r="M71" s="205" t="s">
        <v>127</v>
      </c>
      <c r="N71" s="205" t="s">
        <v>127</v>
      </c>
      <c r="O71" s="205" t="s">
        <v>127</v>
      </c>
      <c r="P71" s="205" t="s">
        <v>127</v>
      </c>
      <c r="Q71" s="205" t="s">
        <v>127</v>
      </c>
      <c r="R71" s="205" t="s">
        <v>127</v>
      </c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</row>
    <row r="72" spans="1:29" ht="15.75" x14ac:dyDescent="0.25">
      <c r="A72" s="33" t="s">
        <v>208</v>
      </c>
      <c r="B72" s="62" t="s">
        <v>209</v>
      </c>
      <c r="C72" s="205" t="s">
        <v>127</v>
      </c>
      <c r="D72" s="205" t="s">
        <v>127</v>
      </c>
      <c r="E72" s="205" t="s">
        <v>127</v>
      </c>
      <c r="F72" s="205" t="s">
        <v>127</v>
      </c>
      <c r="G72" s="205" t="s">
        <v>127</v>
      </c>
      <c r="H72" s="205" t="s">
        <v>127</v>
      </c>
      <c r="I72" s="205" t="s">
        <v>127</v>
      </c>
      <c r="J72" s="205" t="s">
        <v>127</v>
      </c>
      <c r="K72" s="205" t="s">
        <v>127</v>
      </c>
      <c r="L72" s="205" t="s">
        <v>127</v>
      </c>
      <c r="M72" s="205" t="s">
        <v>127</v>
      </c>
      <c r="N72" s="205" t="s">
        <v>127</v>
      </c>
      <c r="O72" s="205" t="s">
        <v>127</v>
      </c>
      <c r="P72" s="205" t="s">
        <v>127</v>
      </c>
      <c r="Q72" s="205" t="s">
        <v>127</v>
      </c>
      <c r="R72" s="205" t="s">
        <v>127</v>
      </c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</row>
  </sheetData>
  <mergeCells count="5">
    <mergeCell ref="A1:R1"/>
    <mergeCell ref="A3:R3"/>
    <mergeCell ref="A4:R4"/>
    <mergeCell ref="A6:R6"/>
    <mergeCell ref="A7:R7"/>
  </mergeCells>
  <phoneticPr fontId="85" type="noConversion"/>
  <pageMargins left="0.11811023622047245" right="0.11811023622047245" top="0.15748031496062992" bottom="0.15748031496062992" header="0.31496062992125984" footer="0.31496062992125984"/>
  <pageSetup paperSize="9" scale="1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4.9989318521683403E-2"/>
    <pageSetUpPr fitToPage="1"/>
  </sheetPr>
  <dimension ref="A1:AH123"/>
  <sheetViews>
    <sheetView view="pageBreakPreview" zoomScale="60" zoomScaleNormal="71" workbookViewId="0">
      <pane xSplit="2" ySplit="11" topLeftCell="O12" activePane="bottomRight" state="frozen"/>
      <selection pane="topRight" activeCell="C1" sqref="C1"/>
      <selection pane="bottomLeft" activeCell="A12" sqref="A12"/>
      <selection pane="bottomRight" activeCell="AC20" sqref="AC20"/>
    </sheetView>
  </sheetViews>
  <sheetFormatPr defaultColWidth="9.140625" defaultRowHeight="15.75" x14ac:dyDescent="0.25"/>
  <cols>
    <col min="1" max="1" width="11.42578125" style="143" customWidth="1"/>
    <col min="2" max="2" width="85" style="143" customWidth="1"/>
    <col min="3" max="3" width="14" style="143" customWidth="1"/>
    <col min="4" max="4" width="20" style="143" customWidth="1"/>
    <col min="5" max="5" width="18.140625" style="143" customWidth="1"/>
    <col min="6" max="7" width="18.42578125" style="143" customWidth="1"/>
    <col min="8" max="8" width="33" style="143" customWidth="1"/>
    <col min="9" max="9" width="27.42578125" style="143" customWidth="1"/>
    <col min="10" max="13" width="22.7109375" style="143" customWidth="1"/>
    <col min="14" max="14" width="28" style="143" customWidth="1"/>
    <col min="15" max="16" width="22.7109375" style="143" customWidth="1"/>
    <col min="17" max="19" width="23.42578125" style="235" customWidth="1"/>
    <col min="20" max="20" width="20.85546875" style="236" customWidth="1"/>
    <col min="21" max="21" width="11.42578125" style="236" customWidth="1"/>
    <col min="22" max="22" width="9.140625" style="236"/>
    <col min="23" max="23" width="19.42578125" style="236" customWidth="1"/>
    <col min="24" max="24" width="20.28515625" style="236" customWidth="1"/>
    <col min="25" max="25" width="10" style="143" customWidth="1"/>
    <col min="26" max="26" width="9.5703125" style="143" customWidth="1"/>
    <col min="27" max="27" width="9.140625" style="143"/>
    <col min="28" max="28" width="16.7109375" style="143" customWidth="1"/>
    <col min="29" max="29" width="32" style="143" customWidth="1"/>
    <col min="30" max="30" width="17.7109375" style="143" customWidth="1"/>
    <col min="31" max="31" width="16.28515625" style="143" customWidth="1"/>
    <col min="32" max="16384" width="9.140625" style="143"/>
  </cols>
  <sheetData>
    <row r="1" spans="1:34" x14ac:dyDescent="0.25">
      <c r="A1" s="744" t="s">
        <v>541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X1" s="143"/>
    </row>
    <row r="2" spans="1:34" x14ac:dyDescent="0.25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</row>
    <row r="3" spans="1:34" x14ac:dyDescent="0.25">
      <c r="A3" s="742" t="s">
        <v>638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</row>
    <row r="4" spans="1:34" x14ac:dyDescent="0.25">
      <c r="A4" s="708" t="s">
        <v>51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x14ac:dyDescent="0.25">
      <c r="A5" s="742"/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</row>
    <row r="6" spans="1:34" x14ac:dyDescent="0.25">
      <c r="A6" s="725" t="s">
        <v>1576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</row>
    <row r="7" spans="1:34" x14ac:dyDescent="0.25">
      <c r="A7" s="746"/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6"/>
      <c r="V7" s="746"/>
      <c r="W7" s="746"/>
      <c r="X7" s="746"/>
      <c r="Y7" s="746"/>
      <c r="Z7" s="746"/>
      <c r="AA7" s="746"/>
      <c r="AB7" s="746"/>
      <c r="AC7" s="746"/>
    </row>
    <row r="8" spans="1:34" ht="117.75" customHeight="1" x14ac:dyDescent="0.25">
      <c r="A8" s="667" t="s">
        <v>53</v>
      </c>
      <c r="B8" s="667" t="s">
        <v>54</v>
      </c>
      <c r="C8" s="667" t="s">
        <v>542</v>
      </c>
      <c r="D8" s="741" t="s">
        <v>543</v>
      </c>
      <c r="E8" s="676" t="s">
        <v>544</v>
      </c>
      <c r="F8" s="676" t="s">
        <v>545</v>
      </c>
      <c r="G8" s="676" t="s">
        <v>546</v>
      </c>
      <c r="H8" s="667" t="s">
        <v>547</v>
      </c>
      <c r="I8" s="667"/>
      <c r="J8" s="667"/>
      <c r="K8" s="667"/>
      <c r="L8" s="667" t="s">
        <v>548</v>
      </c>
      <c r="M8" s="667"/>
      <c r="N8" s="748" t="s">
        <v>549</v>
      </c>
      <c r="O8" s="748" t="s">
        <v>550</v>
      </c>
      <c r="P8" s="749" t="s">
        <v>551</v>
      </c>
      <c r="Q8" s="741" t="s">
        <v>552</v>
      </c>
      <c r="R8" s="741"/>
      <c r="S8" s="752" t="s">
        <v>553</v>
      </c>
      <c r="T8" s="752" t="s">
        <v>554</v>
      </c>
      <c r="U8" s="757" t="s">
        <v>555</v>
      </c>
      <c r="V8" s="757"/>
      <c r="W8" s="757"/>
      <c r="X8" s="757"/>
      <c r="Y8" s="757"/>
      <c r="Z8" s="757"/>
      <c r="AA8" s="758" t="s">
        <v>556</v>
      </c>
      <c r="AB8" s="759"/>
      <c r="AC8" s="667" t="s">
        <v>557</v>
      </c>
      <c r="AD8" s="667" t="s">
        <v>558</v>
      </c>
      <c r="AE8" s="667"/>
    </row>
    <row r="9" spans="1:34" ht="117.75" customHeight="1" x14ac:dyDescent="0.25">
      <c r="A9" s="667"/>
      <c r="B9" s="667"/>
      <c r="C9" s="667"/>
      <c r="D9" s="741"/>
      <c r="E9" s="677"/>
      <c r="F9" s="677"/>
      <c r="G9" s="677"/>
      <c r="H9" s="667" t="s">
        <v>559</v>
      </c>
      <c r="I9" s="667" t="s">
        <v>560</v>
      </c>
      <c r="J9" s="667" t="s">
        <v>561</v>
      </c>
      <c r="K9" s="676" t="s">
        <v>562</v>
      </c>
      <c r="L9" s="667"/>
      <c r="M9" s="667"/>
      <c r="N9" s="748"/>
      <c r="O9" s="748"/>
      <c r="P9" s="750"/>
      <c r="Q9" s="741"/>
      <c r="R9" s="741"/>
      <c r="S9" s="753"/>
      <c r="T9" s="753"/>
      <c r="U9" s="747" t="s">
        <v>563</v>
      </c>
      <c r="V9" s="747"/>
      <c r="W9" s="748" t="s">
        <v>564</v>
      </c>
      <c r="X9" s="748"/>
      <c r="Y9" s="755" t="s">
        <v>565</v>
      </c>
      <c r="Z9" s="756"/>
      <c r="AA9" s="760"/>
      <c r="AB9" s="761"/>
      <c r="AC9" s="667"/>
      <c r="AD9" s="667"/>
      <c r="AE9" s="667"/>
    </row>
    <row r="10" spans="1:34" ht="113.25" customHeight="1" x14ac:dyDescent="0.25">
      <c r="A10" s="667"/>
      <c r="B10" s="667"/>
      <c r="C10" s="667"/>
      <c r="D10" s="741"/>
      <c r="E10" s="678"/>
      <c r="F10" s="678"/>
      <c r="G10" s="678"/>
      <c r="H10" s="667"/>
      <c r="I10" s="667"/>
      <c r="J10" s="667"/>
      <c r="K10" s="678"/>
      <c r="L10" s="240" t="s">
        <v>566</v>
      </c>
      <c r="M10" s="34" t="s">
        <v>567</v>
      </c>
      <c r="N10" s="748"/>
      <c r="O10" s="748"/>
      <c r="P10" s="751"/>
      <c r="Q10" s="241" t="s">
        <v>271</v>
      </c>
      <c r="R10" s="241" t="s">
        <v>568</v>
      </c>
      <c r="S10" s="754"/>
      <c r="T10" s="754"/>
      <c r="U10" s="242" t="s">
        <v>569</v>
      </c>
      <c r="V10" s="242" t="s">
        <v>570</v>
      </c>
      <c r="W10" s="242" t="s">
        <v>569</v>
      </c>
      <c r="X10" s="242" t="s">
        <v>570</v>
      </c>
      <c r="Y10" s="240" t="s">
        <v>569</v>
      </c>
      <c r="Z10" s="243" t="s">
        <v>570</v>
      </c>
      <c r="AA10" s="240" t="s">
        <v>569</v>
      </c>
      <c r="AB10" s="243" t="s">
        <v>570</v>
      </c>
      <c r="AC10" s="667"/>
      <c r="AD10" s="244" t="s">
        <v>571</v>
      </c>
      <c r="AE10" s="34" t="s">
        <v>572</v>
      </c>
    </row>
    <row r="11" spans="1:34" s="245" customFormat="1" x14ac:dyDescent="0.25">
      <c r="A11" s="157">
        <v>1</v>
      </c>
      <c r="B11" s="157">
        <v>2</v>
      </c>
      <c r="C11" s="157">
        <v>3</v>
      </c>
      <c r="D11" s="157">
        <v>4</v>
      </c>
      <c r="E11" s="157">
        <v>5</v>
      </c>
      <c r="F11" s="157">
        <v>6</v>
      </c>
      <c r="G11" s="157">
        <v>7</v>
      </c>
      <c r="H11" s="157">
        <v>8</v>
      </c>
      <c r="I11" s="157">
        <v>9</v>
      </c>
      <c r="J11" s="157">
        <v>10</v>
      </c>
      <c r="K11" s="157">
        <v>11</v>
      </c>
      <c r="L11" s="157">
        <v>12</v>
      </c>
      <c r="M11" s="157">
        <v>13</v>
      </c>
      <c r="N11" s="157">
        <v>14</v>
      </c>
      <c r="O11" s="157">
        <v>15</v>
      </c>
      <c r="P11" s="157">
        <v>16</v>
      </c>
      <c r="Q11" s="157">
        <v>17</v>
      </c>
      <c r="R11" s="157">
        <v>18</v>
      </c>
      <c r="S11" s="157">
        <v>19</v>
      </c>
      <c r="T11" s="157">
        <v>20</v>
      </c>
      <c r="U11" s="157">
        <v>21</v>
      </c>
      <c r="V11" s="157">
        <v>22</v>
      </c>
      <c r="W11" s="157">
        <v>23</v>
      </c>
      <c r="X11" s="157">
        <v>24</v>
      </c>
      <c r="Y11" s="157">
        <v>25</v>
      </c>
      <c r="Z11" s="157">
        <v>26</v>
      </c>
      <c r="AA11" s="157">
        <v>27</v>
      </c>
      <c r="AB11" s="157">
        <v>28</v>
      </c>
      <c r="AC11" s="157">
        <v>29</v>
      </c>
      <c r="AD11" s="157">
        <v>30</v>
      </c>
      <c r="AE11" s="157">
        <v>31</v>
      </c>
    </row>
    <row r="12" spans="1:34" x14ac:dyDescent="0.25">
      <c r="A12" s="184" t="s">
        <v>19</v>
      </c>
      <c r="B12" s="34" t="s">
        <v>140</v>
      </c>
      <c r="C12" s="156" t="s">
        <v>127</v>
      </c>
      <c r="D12" s="156" t="s">
        <v>127</v>
      </c>
      <c r="E12" s="156" t="s">
        <v>127</v>
      </c>
      <c r="F12" s="156" t="s">
        <v>127</v>
      </c>
      <c r="G12" s="156" t="s">
        <v>127</v>
      </c>
      <c r="H12" s="156" t="s">
        <v>127</v>
      </c>
      <c r="I12" s="156" t="s">
        <v>127</v>
      </c>
      <c r="J12" s="156" t="s">
        <v>127</v>
      </c>
      <c r="K12" s="156" t="s">
        <v>127</v>
      </c>
      <c r="L12" s="156" t="s">
        <v>127</v>
      </c>
      <c r="M12" s="156" t="s">
        <v>127</v>
      </c>
      <c r="N12" s="156" t="s">
        <v>127</v>
      </c>
      <c r="O12" s="156" t="s">
        <v>127</v>
      </c>
      <c r="P12" s="156" t="s">
        <v>127</v>
      </c>
      <c r="Q12" s="156" t="s">
        <v>127</v>
      </c>
      <c r="R12" s="156" t="s">
        <v>127</v>
      </c>
      <c r="S12" s="156" t="s">
        <v>127</v>
      </c>
      <c r="T12" s="156" t="s">
        <v>127</v>
      </c>
      <c r="U12" s="156" t="s">
        <v>127</v>
      </c>
      <c r="V12" s="156" t="s">
        <v>127</v>
      </c>
      <c r="W12" s="156" t="s">
        <v>127</v>
      </c>
      <c r="X12" s="156" t="s">
        <v>127</v>
      </c>
      <c r="Y12" s="156" t="s">
        <v>127</v>
      </c>
      <c r="Z12" s="156" t="s">
        <v>127</v>
      </c>
      <c r="AA12" s="156" t="s">
        <v>127</v>
      </c>
      <c r="AB12" s="156" t="s">
        <v>127</v>
      </c>
      <c r="AC12" s="156" t="s">
        <v>127</v>
      </c>
      <c r="AD12" s="156" t="s">
        <v>127</v>
      </c>
      <c r="AE12" s="156" t="s">
        <v>127</v>
      </c>
    </row>
    <row r="13" spans="1:34" s="248" customFormat="1" x14ac:dyDescent="0.25">
      <c r="A13" s="246" t="s">
        <v>159</v>
      </c>
      <c r="B13" s="36" t="s">
        <v>160</v>
      </c>
      <c r="C13" s="247" t="s">
        <v>127</v>
      </c>
      <c r="D13" s="247" t="s">
        <v>127</v>
      </c>
      <c r="E13" s="247" t="s">
        <v>127</v>
      </c>
      <c r="F13" s="247" t="s">
        <v>127</v>
      </c>
      <c r="G13" s="247" t="s">
        <v>127</v>
      </c>
      <c r="H13" s="247" t="s">
        <v>127</v>
      </c>
      <c r="I13" s="247" t="s">
        <v>127</v>
      </c>
      <c r="J13" s="247" t="s">
        <v>127</v>
      </c>
      <c r="K13" s="247" t="s">
        <v>127</v>
      </c>
      <c r="L13" s="247" t="s">
        <v>127</v>
      </c>
      <c r="M13" s="247" t="s">
        <v>127</v>
      </c>
      <c r="N13" s="247" t="s">
        <v>127</v>
      </c>
      <c r="O13" s="247" t="s">
        <v>127</v>
      </c>
      <c r="P13" s="247" t="s">
        <v>127</v>
      </c>
      <c r="Q13" s="247" t="s">
        <v>127</v>
      </c>
      <c r="R13" s="247" t="s">
        <v>127</v>
      </c>
      <c r="S13" s="247" t="s">
        <v>127</v>
      </c>
      <c r="T13" s="247" t="s">
        <v>127</v>
      </c>
      <c r="U13" s="247" t="s">
        <v>127</v>
      </c>
      <c r="V13" s="247" t="s">
        <v>127</v>
      </c>
      <c r="W13" s="247" t="s">
        <v>127</v>
      </c>
      <c r="X13" s="247" t="s">
        <v>127</v>
      </c>
      <c r="Y13" s="247" t="s">
        <v>127</v>
      </c>
      <c r="Z13" s="247" t="s">
        <v>127</v>
      </c>
      <c r="AA13" s="247" t="s">
        <v>127</v>
      </c>
      <c r="AB13" s="247" t="s">
        <v>127</v>
      </c>
      <c r="AC13" s="247" t="s">
        <v>127</v>
      </c>
      <c r="AD13" s="247" t="s">
        <v>127</v>
      </c>
      <c r="AE13" s="247" t="s">
        <v>127</v>
      </c>
    </row>
    <row r="14" spans="1:34" s="250" customFormat="1" ht="31.5" x14ac:dyDescent="0.25">
      <c r="A14" s="249" t="s">
        <v>162</v>
      </c>
      <c r="B14" s="41" t="s">
        <v>163</v>
      </c>
      <c r="C14" s="180" t="s">
        <v>127</v>
      </c>
      <c r="D14" s="180" t="s">
        <v>127</v>
      </c>
      <c r="E14" s="180" t="s">
        <v>127</v>
      </c>
      <c r="F14" s="180" t="s">
        <v>127</v>
      </c>
      <c r="G14" s="180" t="s">
        <v>127</v>
      </c>
      <c r="H14" s="180" t="s">
        <v>127</v>
      </c>
      <c r="I14" s="180" t="s">
        <v>127</v>
      </c>
      <c r="J14" s="180" t="s">
        <v>127</v>
      </c>
      <c r="K14" s="180" t="s">
        <v>127</v>
      </c>
      <c r="L14" s="180" t="s">
        <v>127</v>
      </c>
      <c r="M14" s="180" t="s">
        <v>127</v>
      </c>
      <c r="N14" s="180" t="s">
        <v>127</v>
      </c>
      <c r="O14" s="180" t="s">
        <v>127</v>
      </c>
      <c r="P14" s="180" t="s">
        <v>127</v>
      </c>
      <c r="Q14" s="180" t="s">
        <v>127</v>
      </c>
      <c r="R14" s="180" t="s">
        <v>127</v>
      </c>
      <c r="S14" s="180" t="s">
        <v>127</v>
      </c>
      <c r="T14" s="180" t="s">
        <v>127</v>
      </c>
      <c r="U14" s="180" t="s">
        <v>127</v>
      </c>
      <c r="V14" s="180" t="s">
        <v>127</v>
      </c>
      <c r="W14" s="180" t="s">
        <v>127</v>
      </c>
      <c r="X14" s="180" t="s">
        <v>127</v>
      </c>
      <c r="Y14" s="180" t="s">
        <v>127</v>
      </c>
      <c r="Z14" s="180" t="s">
        <v>127</v>
      </c>
      <c r="AA14" s="180" t="s">
        <v>127</v>
      </c>
      <c r="AB14" s="180" t="s">
        <v>127</v>
      </c>
      <c r="AC14" s="180" t="s">
        <v>127</v>
      </c>
      <c r="AD14" s="180" t="s">
        <v>127</v>
      </c>
      <c r="AE14" s="180" t="s">
        <v>127</v>
      </c>
    </row>
    <row r="15" spans="1:34" s="252" customFormat="1" x14ac:dyDescent="0.25">
      <c r="A15" s="251" t="s">
        <v>164</v>
      </c>
      <c r="B15" s="47" t="s">
        <v>165</v>
      </c>
      <c r="C15" s="174" t="s">
        <v>127</v>
      </c>
      <c r="D15" s="174" t="s">
        <v>127</v>
      </c>
      <c r="E15" s="174" t="s">
        <v>127</v>
      </c>
      <c r="F15" s="174" t="s">
        <v>127</v>
      </c>
      <c r="G15" s="174" t="s">
        <v>127</v>
      </c>
      <c r="H15" s="174" t="s">
        <v>127</v>
      </c>
      <c r="I15" s="174" t="s">
        <v>127</v>
      </c>
      <c r="J15" s="174" t="s">
        <v>127</v>
      </c>
      <c r="K15" s="174" t="s">
        <v>127</v>
      </c>
      <c r="L15" s="174" t="s">
        <v>127</v>
      </c>
      <c r="M15" s="174" t="s">
        <v>127</v>
      </c>
      <c r="N15" s="174" t="s">
        <v>127</v>
      </c>
      <c r="O15" s="174" t="s">
        <v>127</v>
      </c>
      <c r="P15" s="174" t="s">
        <v>127</v>
      </c>
      <c r="Q15" s="174" t="s">
        <v>127</v>
      </c>
      <c r="R15" s="174" t="s">
        <v>127</v>
      </c>
      <c r="S15" s="174" t="s">
        <v>127</v>
      </c>
      <c r="T15" s="174" t="s">
        <v>127</v>
      </c>
      <c r="U15" s="174" t="s">
        <v>127</v>
      </c>
      <c r="V15" s="174" t="s">
        <v>127</v>
      </c>
      <c r="W15" s="174" t="s">
        <v>127</v>
      </c>
      <c r="X15" s="174" t="s">
        <v>127</v>
      </c>
      <c r="Y15" s="174" t="s">
        <v>127</v>
      </c>
      <c r="Z15" s="174" t="s">
        <v>127</v>
      </c>
      <c r="AA15" s="174" t="s">
        <v>127</v>
      </c>
      <c r="AB15" s="174" t="s">
        <v>127</v>
      </c>
      <c r="AC15" s="174" t="s">
        <v>127</v>
      </c>
      <c r="AD15" s="174" t="s">
        <v>127</v>
      </c>
      <c r="AE15" s="174" t="s">
        <v>127</v>
      </c>
    </row>
    <row r="16" spans="1:34" s="252" customFormat="1" ht="31.5" x14ac:dyDescent="0.25">
      <c r="A16" s="251" t="s">
        <v>166</v>
      </c>
      <c r="B16" s="47" t="s">
        <v>167</v>
      </c>
      <c r="C16" s="174" t="s">
        <v>127</v>
      </c>
      <c r="D16" s="174" t="s">
        <v>127</v>
      </c>
      <c r="E16" s="174" t="s">
        <v>127</v>
      </c>
      <c r="F16" s="174" t="s">
        <v>127</v>
      </c>
      <c r="G16" s="174" t="s">
        <v>127</v>
      </c>
      <c r="H16" s="174" t="s">
        <v>127</v>
      </c>
      <c r="I16" s="174" t="s">
        <v>127</v>
      </c>
      <c r="J16" s="174" t="s">
        <v>127</v>
      </c>
      <c r="K16" s="174" t="s">
        <v>127</v>
      </c>
      <c r="L16" s="174" t="s">
        <v>127</v>
      </c>
      <c r="M16" s="174" t="s">
        <v>127</v>
      </c>
      <c r="N16" s="174" t="s">
        <v>127</v>
      </c>
      <c r="O16" s="174" t="s">
        <v>127</v>
      </c>
      <c r="P16" s="174" t="s">
        <v>127</v>
      </c>
      <c r="Q16" s="174" t="s">
        <v>127</v>
      </c>
      <c r="R16" s="174" t="s">
        <v>127</v>
      </c>
      <c r="S16" s="174" t="s">
        <v>127</v>
      </c>
      <c r="T16" s="174" t="s">
        <v>127</v>
      </c>
      <c r="U16" s="174" t="s">
        <v>127</v>
      </c>
      <c r="V16" s="174" t="s">
        <v>127</v>
      </c>
      <c r="W16" s="174" t="s">
        <v>127</v>
      </c>
      <c r="X16" s="174" t="s">
        <v>127</v>
      </c>
      <c r="Y16" s="174" t="s">
        <v>127</v>
      </c>
      <c r="Z16" s="174" t="s">
        <v>127</v>
      </c>
      <c r="AA16" s="174" t="s">
        <v>127</v>
      </c>
      <c r="AB16" s="174" t="s">
        <v>127</v>
      </c>
      <c r="AC16" s="174" t="s">
        <v>127</v>
      </c>
      <c r="AD16" s="174" t="s">
        <v>127</v>
      </c>
      <c r="AE16" s="174" t="s">
        <v>127</v>
      </c>
    </row>
    <row r="17" spans="1:31" s="250" customFormat="1" ht="31.5" x14ac:dyDescent="0.25">
      <c r="A17" s="249" t="s">
        <v>168</v>
      </c>
      <c r="B17" s="41" t="s">
        <v>169</v>
      </c>
      <c r="C17" s="180" t="s">
        <v>127</v>
      </c>
      <c r="D17" s="180" t="s">
        <v>127</v>
      </c>
      <c r="E17" s="180" t="s">
        <v>127</v>
      </c>
      <c r="F17" s="180" t="s">
        <v>127</v>
      </c>
      <c r="G17" s="180" t="s">
        <v>127</v>
      </c>
      <c r="H17" s="180" t="s">
        <v>127</v>
      </c>
      <c r="I17" s="180" t="s">
        <v>127</v>
      </c>
      <c r="J17" s="180" t="s">
        <v>127</v>
      </c>
      <c r="K17" s="180" t="s">
        <v>127</v>
      </c>
      <c r="L17" s="180" t="s">
        <v>127</v>
      </c>
      <c r="M17" s="180" t="s">
        <v>127</v>
      </c>
      <c r="N17" s="180" t="s">
        <v>127</v>
      </c>
      <c r="O17" s="180" t="s">
        <v>127</v>
      </c>
      <c r="P17" s="180" t="s">
        <v>127</v>
      </c>
      <c r="Q17" s="180" t="s">
        <v>127</v>
      </c>
      <c r="R17" s="180" t="s">
        <v>127</v>
      </c>
      <c r="S17" s="180" t="s">
        <v>127</v>
      </c>
      <c r="T17" s="180" t="s">
        <v>127</v>
      </c>
      <c r="U17" s="180" t="s">
        <v>127</v>
      </c>
      <c r="V17" s="180" t="s">
        <v>127</v>
      </c>
      <c r="W17" s="180" t="s">
        <v>127</v>
      </c>
      <c r="X17" s="180" t="s">
        <v>127</v>
      </c>
      <c r="Y17" s="180" t="s">
        <v>127</v>
      </c>
      <c r="Z17" s="180" t="s">
        <v>127</v>
      </c>
      <c r="AA17" s="180" t="s">
        <v>127</v>
      </c>
      <c r="AB17" s="180" t="s">
        <v>127</v>
      </c>
      <c r="AC17" s="180" t="s">
        <v>127</v>
      </c>
      <c r="AD17" s="180" t="s">
        <v>127</v>
      </c>
      <c r="AE17" s="180" t="s">
        <v>127</v>
      </c>
    </row>
    <row r="18" spans="1:31" s="252" customFormat="1" x14ac:dyDescent="0.25">
      <c r="A18" s="251" t="s">
        <v>170</v>
      </c>
      <c r="B18" s="47" t="s">
        <v>171</v>
      </c>
      <c r="C18" s="174" t="s">
        <v>127</v>
      </c>
      <c r="D18" s="174" t="s">
        <v>127</v>
      </c>
      <c r="E18" s="174" t="s">
        <v>127</v>
      </c>
      <c r="F18" s="174" t="s">
        <v>127</v>
      </c>
      <c r="G18" s="174" t="s">
        <v>127</v>
      </c>
      <c r="H18" s="174" t="s">
        <v>127</v>
      </c>
      <c r="I18" s="174" t="s">
        <v>127</v>
      </c>
      <c r="J18" s="174" t="s">
        <v>127</v>
      </c>
      <c r="K18" s="174" t="s">
        <v>127</v>
      </c>
      <c r="L18" s="174" t="s">
        <v>127</v>
      </c>
      <c r="M18" s="174" t="s">
        <v>127</v>
      </c>
      <c r="N18" s="174" t="s">
        <v>127</v>
      </c>
      <c r="O18" s="174" t="s">
        <v>127</v>
      </c>
      <c r="P18" s="174" t="s">
        <v>127</v>
      </c>
      <c r="Q18" s="174" t="s">
        <v>127</v>
      </c>
      <c r="R18" s="174" t="s">
        <v>127</v>
      </c>
      <c r="S18" s="174" t="s">
        <v>127</v>
      </c>
      <c r="T18" s="174" t="s">
        <v>127</v>
      </c>
      <c r="U18" s="174" t="s">
        <v>127</v>
      </c>
      <c r="V18" s="174" t="s">
        <v>127</v>
      </c>
      <c r="W18" s="174" t="s">
        <v>127</v>
      </c>
      <c r="X18" s="174" t="s">
        <v>127</v>
      </c>
      <c r="Y18" s="174" t="s">
        <v>127</v>
      </c>
      <c r="Z18" s="174" t="s">
        <v>127</v>
      </c>
      <c r="AA18" s="174" t="s">
        <v>127</v>
      </c>
      <c r="AB18" s="174" t="s">
        <v>127</v>
      </c>
      <c r="AC18" s="174" t="s">
        <v>127</v>
      </c>
      <c r="AD18" s="174" t="s">
        <v>127</v>
      </c>
      <c r="AE18" s="174" t="s">
        <v>127</v>
      </c>
    </row>
    <row r="19" spans="1:31" s="263" customFormat="1" ht="40.5" customHeight="1" x14ac:dyDescent="0.25">
      <c r="A19" s="261" t="s">
        <v>170</v>
      </c>
      <c r="B19" s="67" t="s">
        <v>2</v>
      </c>
      <c r="C19" s="232" t="s">
        <v>32</v>
      </c>
      <c r="D19" s="176">
        <v>1957</v>
      </c>
      <c r="E19" s="176" t="s">
        <v>127</v>
      </c>
      <c r="F19" s="176" t="s">
        <v>127</v>
      </c>
      <c r="G19" s="176" t="s">
        <v>127</v>
      </c>
      <c r="H19" s="176" t="s">
        <v>127</v>
      </c>
      <c r="I19" s="176" t="s">
        <v>127</v>
      </c>
      <c r="J19" s="176" t="s">
        <v>127</v>
      </c>
      <c r="K19" s="176" t="s">
        <v>127</v>
      </c>
      <c r="L19" s="176" t="s">
        <v>573</v>
      </c>
      <c r="M19" s="176" t="s">
        <v>573</v>
      </c>
      <c r="N19" s="176" t="s">
        <v>573</v>
      </c>
      <c r="O19" s="176" t="s">
        <v>575</v>
      </c>
      <c r="P19" s="255" t="s">
        <v>584</v>
      </c>
      <c r="Q19" s="176" t="s">
        <v>127</v>
      </c>
      <c r="R19" s="176" t="s">
        <v>127</v>
      </c>
      <c r="S19" s="176" t="s">
        <v>127</v>
      </c>
      <c r="T19" s="176">
        <v>72</v>
      </c>
      <c r="U19" s="176" t="s">
        <v>127</v>
      </c>
      <c r="V19" s="176" t="s">
        <v>127</v>
      </c>
      <c r="W19" s="176" t="s">
        <v>127</v>
      </c>
      <c r="X19" s="176" t="s">
        <v>127</v>
      </c>
      <c r="Y19" s="176" t="s">
        <v>127</v>
      </c>
      <c r="Z19" s="176" t="s">
        <v>127</v>
      </c>
      <c r="AA19" s="262">
        <v>0.4</v>
      </c>
      <c r="AB19" s="262">
        <v>0.4</v>
      </c>
      <c r="AC19" s="256" t="s">
        <v>574</v>
      </c>
      <c r="AD19" s="176" t="s">
        <v>573</v>
      </c>
      <c r="AE19" s="367" t="s">
        <v>575</v>
      </c>
    </row>
    <row r="20" spans="1:31" s="259" customFormat="1" ht="45" customHeight="1" x14ac:dyDescent="0.25">
      <c r="A20" s="257" t="s">
        <v>170</v>
      </c>
      <c r="B20" s="231" t="s">
        <v>3</v>
      </c>
      <c r="C20" s="53" t="s">
        <v>33</v>
      </c>
      <c r="D20" s="258">
        <v>1957</v>
      </c>
      <c r="E20" s="258" t="s">
        <v>127</v>
      </c>
      <c r="F20" s="258" t="s">
        <v>127</v>
      </c>
      <c r="G20" s="258" t="s">
        <v>127</v>
      </c>
      <c r="H20" s="258" t="s">
        <v>127</v>
      </c>
      <c r="I20" s="258" t="s">
        <v>127</v>
      </c>
      <c r="J20" s="258" t="s">
        <v>127</v>
      </c>
      <c r="K20" s="258" t="s">
        <v>127</v>
      </c>
      <c r="L20" s="176" t="s">
        <v>573</v>
      </c>
      <c r="M20" s="176" t="s">
        <v>573</v>
      </c>
      <c r="N20" s="176" t="s">
        <v>573</v>
      </c>
      <c r="O20" s="176" t="s">
        <v>575</v>
      </c>
      <c r="P20" s="255" t="s">
        <v>585</v>
      </c>
      <c r="Q20" s="258" t="s">
        <v>127</v>
      </c>
      <c r="R20" s="176" t="s">
        <v>127</v>
      </c>
      <c r="S20" s="176" t="s">
        <v>127</v>
      </c>
      <c r="T20" s="258">
        <v>116</v>
      </c>
      <c r="U20" s="258" t="s">
        <v>127</v>
      </c>
      <c r="V20" s="258" t="s">
        <v>127</v>
      </c>
      <c r="W20" s="258" t="s">
        <v>127</v>
      </c>
      <c r="X20" s="258" t="s">
        <v>127</v>
      </c>
      <c r="Y20" s="258" t="s">
        <v>127</v>
      </c>
      <c r="Z20" s="258" t="s">
        <v>127</v>
      </c>
      <c r="AA20" s="262">
        <v>0.4</v>
      </c>
      <c r="AB20" s="262">
        <v>0.4</v>
      </c>
      <c r="AC20" s="256" t="s">
        <v>574</v>
      </c>
      <c r="AD20" s="258" t="s">
        <v>573</v>
      </c>
      <c r="AE20" s="368" t="s">
        <v>575</v>
      </c>
    </row>
    <row r="21" spans="1:31" s="259" customFormat="1" ht="30" customHeight="1" x14ac:dyDescent="0.25">
      <c r="A21" s="257" t="s">
        <v>170</v>
      </c>
      <c r="B21" s="231" t="s">
        <v>4</v>
      </c>
      <c r="C21" s="53" t="s">
        <v>34</v>
      </c>
      <c r="D21" s="258">
        <v>1957</v>
      </c>
      <c r="E21" s="258" t="s">
        <v>127</v>
      </c>
      <c r="F21" s="258" t="s">
        <v>127</v>
      </c>
      <c r="G21" s="258" t="s">
        <v>127</v>
      </c>
      <c r="H21" s="258" t="s">
        <v>127</v>
      </c>
      <c r="I21" s="258" t="s">
        <v>127</v>
      </c>
      <c r="J21" s="258" t="s">
        <v>127</v>
      </c>
      <c r="K21" s="258" t="s">
        <v>127</v>
      </c>
      <c r="L21" s="176" t="s">
        <v>573</v>
      </c>
      <c r="M21" s="176" t="s">
        <v>573</v>
      </c>
      <c r="N21" s="176" t="s">
        <v>573</v>
      </c>
      <c r="O21" s="176" t="s">
        <v>575</v>
      </c>
      <c r="P21" s="255" t="s">
        <v>586</v>
      </c>
      <c r="Q21" s="258" t="s">
        <v>127</v>
      </c>
      <c r="R21" s="176" t="s">
        <v>127</v>
      </c>
      <c r="S21" s="176" t="s">
        <v>127</v>
      </c>
      <c r="T21" s="258">
        <v>206.5</v>
      </c>
      <c r="U21" s="258" t="s">
        <v>127</v>
      </c>
      <c r="V21" s="258" t="s">
        <v>127</v>
      </c>
      <c r="W21" s="258" t="s">
        <v>127</v>
      </c>
      <c r="X21" s="258" t="s">
        <v>127</v>
      </c>
      <c r="Y21" s="258" t="s">
        <v>127</v>
      </c>
      <c r="Z21" s="258" t="s">
        <v>127</v>
      </c>
      <c r="AA21" s="262">
        <v>0.4</v>
      </c>
      <c r="AB21" s="262">
        <v>0.4</v>
      </c>
      <c r="AC21" s="256" t="s">
        <v>574</v>
      </c>
      <c r="AD21" s="258" t="s">
        <v>573</v>
      </c>
      <c r="AE21" s="368" t="s">
        <v>575</v>
      </c>
    </row>
    <row r="22" spans="1:31" s="259" customFormat="1" ht="29.25" customHeight="1" x14ac:dyDescent="0.25">
      <c r="A22" s="257" t="s">
        <v>170</v>
      </c>
      <c r="B22" s="231" t="s">
        <v>5</v>
      </c>
      <c r="C22" s="53" t="s">
        <v>35</v>
      </c>
      <c r="D22" s="258">
        <v>1957</v>
      </c>
      <c r="E22" s="258" t="s">
        <v>127</v>
      </c>
      <c r="F22" s="258" t="s">
        <v>127</v>
      </c>
      <c r="G22" s="258" t="s">
        <v>127</v>
      </c>
      <c r="H22" s="258" t="s">
        <v>127</v>
      </c>
      <c r="I22" s="258" t="s">
        <v>127</v>
      </c>
      <c r="J22" s="258" t="s">
        <v>127</v>
      </c>
      <c r="K22" s="258" t="s">
        <v>127</v>
      </c>
      <c r="L22" s="176" t="s">
        <v>573</v>
      </c>
      <c r="M22" s="176" t="s">
        <v>573</v>
      </c>
      <c r="N22" s="176" t="s">
        <v>573</v>
      </c>
      <c r="O22" s="176" t="s">
        <v>575</v>
      </c>
      <c r="P22" s="255" t="s">
        <v>586</v>
      </c>
      <c r="Q22" s="258" t="s">
        <v>127</v>
      </c>
      <c r="R22" s="176" t="s">
        <v>127</v>
      </c>
      <c r="S22" s="176" t="s">
        <v>127</v>
      </c>
      <c r="T22" s="258">
        <v>196</v>
      </c>
      <c r="U22" s="258" t="s">
        <v>127</v>
      </c>
      <c r="V22" s="258" t="s">
        <v>127</v>
      </c>
      <c r="W22" s="258" t="s">
        <v>127</v>
      </c>
      <c r="X22" s="258" t="s">
        <v>127</v>
      </c>
      <c r="Y22" s="258" t="s">
        <v>127</v>
      </c>
      <c r="Z22" s="258" t="s">
        <v>127</v>
      </c>
      <c r="AA22" s="262">
        <v>0.4</v>
      </c>
      <c r="AB22" s="262">
        <v>0.4</v>
      </c>
      <c r="AC22" s="256" t="s">
        <v>574</v>
      </c>
      <c r="AD22" s="258" t="s">
        <v>573</v>
      </c>
      <c r="AE22" s="368" t="s">
        <v>575</v>
      </c>
    </row>
    <row r="23" spans="1:31" s="259" customFormat="1" ht="18" customHeight="1" x14ac:dyDescent="0.25">
      <c r="A23" s="257" t="s">
        <v>170</v>
      </c>
      <c r="B23" s="231" t="s">
        <v>6</v>
      </c>
      <c r="C23" s="53" t="s">
        <v>36</v>
      </c>
      <c r="D23" s="258">
        <v>1957</v>
      </c>
      <c r="E23" s="258" t="s">
        <v>127</v>
      </c>
      <c r="F23" s="258" t="s">
        <v>127</v>
      </c>
      <c r="G23" s="258" t="s">
        <v>127</v>
      </c>
      <c r="H23" s="258" t="s">
        <v>127</v>
      </c>
      <c r="I23" s="258" t="s">
        <v>127</v>
      </c>
      <c r="J23" s="258" t="s">
        <v>127</v>
      </c>
      <c r="K23" s="258" t="s">
        <v>127</v>
      </c>
      <c r="L23" s="176" t="s">
        <v>573</v>
      </c>
      <c r="M23" s="176" t="s">
        <v>573</v>
      </c>
      <c r="N23" s="176" t="s">
        <v>573</v>
      </c>
      <c r="O23" s="176" t="s">
        <v>575</v>
      </c>
      <c r="P23" s="255" t="s">
        <v>587</v>
      </c>
      <c r="Q23" s="258" t="s">
        <v>127</v>
      </c>
      <c r="R23" s="176" t="s">
        <v>127</v>
      </c>
      <c r="S23" s="176" t="s">
        <v>127</v>
      </c>
      <c r="T23" s="258">
        <v>90</v>
      </c>
      <c r="U23" s="258" t="s">
        <v>127</v>
      </c>
      <c r="V23" s="258" t="s">
        <v>127</v>
      </c>
      <c r="W23" s="258" t="s">
        <v>127</v>
      </c>
      <c r="X23" s="258" t="s">
        <v>127</v>
      </c>
      <c r="Y23" s="258" t="s">
        <v>127</v>
      </c>
      <c r="Z23" s="258" t="s">
        <v>127</v>
      </c>
      <c r="AA23" s="262">
        <v>0.4</v>
      </c>
      <c r="AB23" s="262">
        <v>0.4</v>
      </c>
      <c r="AC23" s="256" t="s">
        <v>574</v>
      </c>
      <c r="AD23" s="258" t="s">
        <v>573</v>
      </c>
      <c r="AE23" s="368" t="s">
        <v>575</v>
      </c>
    </row>
    <row r="24" spans="1:31" s="259" customFormat="1" ht="18" customHeight="1" x14ac:dyDescent="0.25">
      <c r="A24" s="257" t="s">
        <v>170</v>
      </c>
      <c r="B24" s="231" t="s">
        <v>7</v>
      </c>
      <c r="C24" s="53" t="s">
        <v>37</v>
      </c>
      <c r="D24" s="258">
        <v>1957</v>
      </c>
      <c r="E24" s="258" t="s">
        <v>127</v>
      </c>
      <c r="F24" s="258" t="s">
        <v>127</v>
      </c>
      <c r="G24" s="258" t="s">
        <v>127</v>
      </c>
      <c r="H24" s="258" t="s">
        <v>127</v>
      </c>
      <c r="I24" s="258" t="s">
        <v>127</v>
      </c>
      <c r="J24" s="258" t="s">
        <v>127</v>
      </c>
      <c r="K24" s="258" t="s">
        <v>127</v>
      </c>
      <c r="L24" s="176" t="s">
        <v>573</v>
      </c>
      <c r="M24" s="176" t="s">
        <v>573</v>
      </c>
      <c r="N24" s="176" t="s">
        <v>573</v>
      </c>
      <c r="O24" s="176" t="s">
        <v>575</v>
      </c>
      <c r="P24" s="255" t="s">
        <v>588</v>
      </c>
      <c r="Q24" s="258" t="s">
        <v>127</v>
      </c>
      <c r="R24" s="176" t="s">
        <v>127</v>
      </c>
      <c r="S24" s="176" t="s">
        <v>127</v>
      </c>
      <c r="T24" s="258">
        <v>90</v>
      </c>
      <c r="U24" s="258" t="s">
        <v>127</v>
      </c>
      <c r="V24" s="258" t="s">
        <v>127</v>
      </c>
      <c r="W24" s="258" t="s">
        <v>127</v>
      </c>
      <c r="X24" s="258" t="s">
        <v>127</v>
      </c>
      <c r="Y24" s="258" t="s">
        <v>127</v>
      </c>
      <c r="Z24" s="258" t="s">
        <v>127</v>
      </c>
      <c r="AA24" s="262">
        <v>0.4</v>
      </c>
      <c r="AB24" s="262">
        <v>0.4</v>
      </c>
      <c r="AC24" s="256" t="s">
        <v>574</v>
      </c>
      <c r="AD24" s="258" t="s">
        <v>573</v>
      </c>
      <c r="AE24" s="368" t="s">
        <v>575</v>
      </c>
    </row>
    <row r="25" spans="1:31" s="259" customFormat="1" ht="18" customHeight="1" x14ac:dyDescent="0.25">
      <c r="A25" s="257" t="s">
        <v>170</v>
      </c>
      <c r="B25" s="231" t="s">
        <v>8</v>
      </c>
      <c r="C25" s="53" t="s">
        <v>38</v>
      </c>
      <c r="D25" s="258">
        <v>1957</v>
      </c>
      <c r="E25" s="258" t="s">
        <v>127</v>
      </c>
      <c r="F25" s="258" t="s">
        <v>127</v>
      </c>
      <c r="G25" s="258" t="s">
        <v>127</v>
      </c>
      <c r="H25" s="258" t="s">
        <v>127</v>
      </c>
      <c r="I25" s="258" t="s">
        <v>127</v>
      </c>
      <c r="J25" s="258" t="s">
        <v>127</v>
      </c>
      <c r="K25" s="258" t="s">
        <v>127</v>
      </c>
      <c r="L25" s="176" t="s">
        <v>573</v>
      </c>
      <c r="M25" s="176" t="s">
        <v>573</v>
      </c>
      <c r="N25" s="176" t="s">
        <v>573</v>
      </c>
      <c r="O25" s="176" t="s">
        <v>575</v>
      </c>
      <c r="P25" s="256" t="s">
        <v>583</v>
      </c>
      <c r="Q25" s="258" t="s">
        <v>127</v>
      </c>
      <c r="R25" s="176" t="s">
        <v>127</v>
      </c>
      <c r="S25" s="176" t="s">
        <v>127</v>
      </c>
      <c r="T25" s="258">
        <v>252</v>
      </c>
      <c r="U25" s="258" t="s">
        <v>127</v>
      </c>
      <c r="V25" s="258" t="s">
        <v>127</v>
      </c>
      <c r="W25" s="258" t="s">
        <v>127</v>
      </c>
      <c r="X25" s="258" t="s">
        <v>127</v>
      </c>
      <c r="Y25" s="258" t="s">
        <v>127</v>
      </c>
      <c r="Z25" s="258" t="s">
        <v>127</v>
      </c>
      <c r="AA25" s="262">
        <v>0.4</v>
      </c>
      <c r="AB25" s="262">
        <v>0.4</v>
      </c>
      <c r="AC25" s="256" t="s">
        <v>574</v>
      </c>
      <c r="AD25" s="258" t="s">
        <v>573</v>
      </c>
      <c r="AE25" s="368" t="s">
        <v>575</v>
      </c>
    </row>
    <row r="26" spans="1:31" s="259" customFormat="1" ht="18" customHeight="1" x14ac:dyDescent="0.25">
      <c r="A26" s="257" t="s">
        <v>170</v>
      </c>
      <c r="B26" s="231" t="s">
        <v>9</v>
      </c>
      <c r="C26" s="53" t="s">
        <v>39</v>
      </c>
      <c r="D26" s="258">
        <v>1967</v>
      </c>
      <c r="E26" s="258" t="s">
        <v>127</v>
      </c>
      <c r="F26" s="258" t="s">
        <v>127</v>
      </c>
      <c r="G26" s="258" t="s">
        <v>127</v>
      </c>
      <c r="H26" s="258" t="s">
        <v>127</v>
      </c>
      <c r="I26" s="258" t="s">
        <v>127</v>
      </c>
      <c r="J26" s="258" t="s">
        <v>127</v>
      </c>
      <c r="K26" s="258" t="s">
        <v>127</v>
      </c>
      <c r="L26" s="176" t="s">
        <v>573</v>
      </c>
      <c r="M26" s="176" t="s">
        <v>573</v>
      </c>
      <c r="N26" s="176" t="s">
        <v>573</v>
      </c>
      <c r="O26" s="176" t="s">
        <v>575</v>
      </c>
      <c r="P26" s="256" t="s">
        <v>579</v>
      </c>
      <c r="Q26" s="258" t="s">
        <v>127</v>
      </c>
      <c r="R26" s="176" t="s">
        <v>127</v>
      </c>
      <c r="S26" s="176" t="s">
        <v>127</v>
      </c>
      <c r="T26" s="258">
        <v>168</v>
      </c>
      <c r="U26" s="258" t="s">
        <v>127</v>
      </c>
      <c r="V26" s="258" t="s">
        <v>127</v>
      </c>
      <c r="W26" s="258" t="s">
        <v>127</v>
      </c>
      <c r="X26" s="258" t="s">
        <v>127</v>
      </c>
      <c r="Y26" s="258" t="s">
        <v>127</v>
      </c>
      <c r="Z26" s="258" t="s">
        <v>127</v>
      </c>
      <c r="AA26" s="262">
        <v>0.4</v>
      </c>
      <c r="AB26" s="262">
        <v>0.4</v>
      </c>
      <c r="AC26" s="256" t="s">
        <v>574</v>
      </c>
      <c r="AD26" s="258" t="s">
        <v>573</v>
      </c>
      <c r="AE26" s="368" t="s">
        <v>575</v>
      </c>
    </row>
    <row r="27" spans="1:31" s="259" customFormat="1" ht="29.25" customHeight="1" x14ac:dyDescent="0.25">
      <c r="A27" s="257" t="s">
        <v>170</v>
      </c>
      <c r="B27" s="231" t="s">
        <v>11</v>
      </c>
      <c r="C27" s="53" t="s">
        <v>41</v>
      </c>
      <c r="D27" s="258">
        <v>1954</v>
      </c>
      <c r="E27" s="258" t="s">
        <v>127</v>
      </c>
      <c r="F27" s="258" t="s">
        <v>127</v>
      </c>
      <c r="G27" s="258" t="s">
        <v>127</v>
      </c>
      <c r="H27" s="258" t="s">
        <v>127</v>
      </c>
      <c r="I27" s="258" t="s">
        <v>127</v>
      </c>
      <c r="J27" s="258" t="s">
        <v>127</v>
      </c>
      <c r="K27" s="258" t="s">
        <v>127</v>
      </c>
      <c r="L27" s="176" t="s">
        <v>573</v>
      </c>
      <c r="M27" s="176" t="s">
        <v>573</v>
      </c>
      <c r="N27" s="176" t="s">
        <v>573</v>
      </c>
      <c r="O27" s="176" t="s">
        <v>575</v>
      </c>
      <c r="P27" s="256" t="s">
        <v>578</v>
      </c>
      <c r="Q27" s="258" t="s">
        <v>127</v>
      </c>
      <c r="R27" s="176" t="s">
        <v>127</v>
      </c>
      <c r="S27" s="176" t="s">
        <v>127</v>
      </c>
      <c r="T27" s="258">
        <v>234.49999999999997</v>
      </c>
      <c r="U27" s="258" t="s">
        <v>127</v>
      </c>
      <c r="V27" s="258" t="s">
        <v>127</v>
      </c>
      <c r="W27" s="258" t="s">
        <v>127</v>
      </c>
      <c r="X27" s="258" t="s">
        <v>127</v>
      </c>
      <c r="Y27" s="258" t="s">
        <v>127</v>
      </c>
      <c r="Z27" s="258" t="s">
        <v>127</v>
      </c>
      <c r="AA27" s="262">
        <v>0.4</v>
      </c>
      <c r="AB27" s="262">
        <v>0.4</v>
      </c>
      <c r="AC27" s="256" t="s">
        <v>574</v>
      </c>
      <c r="AD27" s="258" t="s">
        <v>573</v>
      </c>
      <c r="AE27" s="368" t="s">
        <v>575</v>
      </c>
    </row>
    <row r="28" spans="1:31" s="259" customFormat="1" ht="29.25" customHeight="1" x14ac:dyDescent="0.25">
      <c r="A28" s="257" t="s">
        <v>170</v>
      </c>
      <c r="B28" s="231" t="s">
        <v>12</v>
      </c>
      <c r="C28" s="53" t="s">
        <v>42</v>
      </c>
      <c r="D28" s="258">
        <v>1982</v>
      </c>
      <c r="E28" s="258" t="s">
        <v>127</v>
      </c>
      <c r="F28" s="258" t="s">
        <v>127</v>
      </c>
      <c r="G28" s="258" t="s">
        <v>127</v>
      </c>
      <c r="H28" s="258" t="s">
        <v>127</v>
      </c>
      <c r="I28" s="258" t="s">
        <v>127</v>
      </c>
      <c r="J28" s="258" t="s">
        <v>127</v>
      </c>
      <c r="K28" s="258" t="s">
        <v>127</v>
      </c>
      <c r="L28" s="176" t="s">
        <v>573</v>
      </c>
      <c r="M28" s="176" t="s">
        <v>573</v>
      </c>
      <c r="N28" s="176" t="s">
        <v>573</v>
      </c>
      <c r="O28" s="176" t="s">
        <v>575</v>
      </c>
      <c r="P28" s="256" t="s">
        <v>591</v>
      </c>
      <c r="Q28" s="258" t="s">
        <v>127</v>
      </c>
      <c r="R28" s="176" t="s">
        <v>127</v>
      </c>
      <c r="S28" s="176" t="s">
        <v>127</v>
      </c>
      <c r="T28" s="258">
        <v>341.25</v>
      </c>
      <c r="U28" s="258" t="s">
        <v>127</v>
      </c>
      <c r="V28" s="258" t="s">
        <v>127</v>
      </c>
      <c r="W28" s="258" t="s">
        <v>127</v>
      </c>
      <c r="X28" s="258" t="s">
        <v>127</v>
      </c>
      <c r="Y28" s="258" t="s">
        <v>127</v>
      </c>
      <c r="Z28" s="258" t="s">
        <v>127</v>
      </c>
      <c r="AA28" s="262">
        <v>0.4</v>
      </c>
      <c r="AB28" s="262">
        <v>0.4</v>
      </c>
      <c r="AC28" s="256" t="s">
        <v>574</v>
      </c>
      <c r="AD28" s="258" t="s">
        <v>573</v>
      </c>
      <c r="AE28" s="368" t="s">
        <v>575</v>
      </c>
    </row>
    <row r="29" spans="1:31" s="259" customFormat="1" ht="18" customHeight="1" x14ac:dyDescent="0.25">
      <c r="A29" s="257" t="s">
        <v>170</v>
      </c>
      <c r="B29" s="231" t="s">
        <v>13</v>
      </c>
      <c r="C29" s="53" t="s">
        <v>43</v>
      </c>
      <c r="D29" s="258">
        <v>1990</v>
      </c>
      <c r="E29" s="258" t="s">
        <v>127</v>
      </c>
      <c r="F29" s="258" t="s">
        <v>127</v>
      </c>
      <c r="G29" s="258" t="s">
        <v>127</v>
      </c>
      <c r="H29" s="258" t="s">
        <v>127</v>
      </c>
      <c r="I29" s="258" t="s">
        <v>127</v>
      </c>
      <c r="J29" s="258" t="s">
        <v>127</v>
      </c>
      <c r="K29" s="258" t="s">
        <v>127</v>
      </c>
      <c r="L29" s="176" t="s">
        <v>573</v>
      </c>
      <c r="M29" s="176" t="s">
        <v>573</v>
      </c>
      <c r="N29" s="176" t="s">
        <v>573</v>
      </c>
      <c r="O29" s="176" t="s">
        <v>575</v>
      </c>
      <c r="P29" s="256" t="s">
        <v>590</v>
      </c>
      <c r="Q29" s="258" t="s">
        <v>127</v>
      </c>
      <c r="R29" s="176" t="s">
        <v>127</v>
      </c>
      <c r="S29" s="176" t="s">
        <v>127</v>
      </c>
      <c r="T29" s="258">
        <v>279</v>
      </c>
      <c r="U29" s="258" t="s">
        <v>127</v>
      </c>
      <c r="V29" s="258" t="s">
        <v>127</v>
      </c>
      <c r="W29" s="258" t="s">
        <v>127</v>
      </c>
      <c r="X29" s="258" t="s">
        <v>127</v>
      </c>
      <c r="Y29" s="258" t="s">
        <v>127</v>
      </c>
      <c r="Z29" s="258" t="s">
        <v>127</v>
      </c>
      <c r="AA29" s="262">
        <v>0.4</v>
      </c>
      <c r="AB29" s="262">
        <v>0.4</v>
      </c>
      <c r="AC29" s="256" t="s">
        <v>574</v>
      </c>
      <c r="AD29" s="258" t="s">
        <v>573</v>
      </c>
      <c r="AE29" s="368" t="s">
        <v>575</v>
      </c>
    </row>
    <row r="30" spans="1:31" s="259" customFormat="1" ht="18" customHeight="1" x14ac:dyDescent="0.25">
      <c r="A30" s="257" t="s">
        <v>170</v>
      </c>
      <c r="B30" s="231" t="s">
        <v>15</v>
      </c>
      <c r="C30" s="53" t="s">
        <v>44</v>
      </c>
      <c r="D30" s="258">
        <v>1981</v>
      </c>
      <c r="E30" s="258" t="s">
        <v>127</v>
      </c>
      <c r="F30" s="258" t="s">
        <v>127</v>
      </c>
      <c r="G30" s="258" t="s">
        <v>127</v>
      </c>
      <c r="H30" s="258" t="s">
        <v>127</v>
      </c>
      <c r="I30" s="258" t="s">
        <v>127</v>
      </c>
      <c r="J30" s="258" t="s">
        <v>127</v>
      </c>
      <c r="K30" s="258" t="s">
        <v>127</v>
      </c>
      <c r="L30" s="176" t="s">
        <v>573</v>
      </c>
      <c r="M30" s="176" t="s">
        <v>573</v>
      </c>
      <c r="N30" s="176" t="s">
        <v>573</v>
      </c>
      <c r="O30" s="176" t="s">
        <v>575</v>
      </c>
      <c r="P30" s="256" t="s">
        <v>580</v>
      </c>
      <c r="Q30" s="258" t="s">
        <v>127</v>
      </c>
      <c r="R30" s="176" t="s">
        <v>127</v>
      </c>
      <c r="S30" s="176" t="s">
        <v>127</v>
      </c>
      <c r="T30" s="258">
        <v>705</v>
      </c>
      <c r="U30" s="258" t="s">
        <v>127</v>
      </c>
      <c r="V30" s="258" t="s">
        <v>127</v>
      </c>
      <c r="W30" s="258" t="s">
        <v>127</v>
      </c>
      <c r="X30" s="258" t="s">
        <v>127</v>
      </c>
      <c r="Y30" s="258" t="s">
        <v>127</v>
      </c>
      <c r="Z30" s="258" t="s">
        <v>127</v>
      </c>
      <c r="AA30" s="262">
        <v>0.4</v>
      </c>
      <c r="AB30" s="262">
        <v>0.4</v>
      </c>
      <c r="AC30" s="256" t="s">
        <v>574</v>
      </c>
      <c r="AD30" s="258" t="s">
        <v>573</v>
      </c>
      <c r="AE30" s="368" t="s">
        <v>575</v>
      </c>
    </row>
    <row r="31" spans="1:31" s="259" customFormat="1" ht="22.5" customHeight="1" x14ac:dyDescent="0.25">
      <c r="A31" s="257" t="s">
        <v>170</v>
      </c>
      <c r="B31" s="231" t="s">
        <v>16</v>
      </c>
      <c r="C31" s="53" t="s">
        <v>45</v>
      </c>
      <c r="D31" s="258">
        <v>1981</v>
      </c>
      <c r="E31" s="258" t="s">
        <v>127</v>
      </c>
      <c r="F31" s="258" t="s">
        <v>127</v>
      </c>
      <c r="G31" s="258" t="s">
        <v>127</v>
      </c>
      <c r="H31" s="258" t="s">
        <v>127</v>
      </c>
      <c r="I31" s="258" t="s">
        <v>127</v>
      </c>
      <c r="J31" s="258" t="s">
        <v>127</v>
      </c>
      <c r="K31" s="258" t="s">
        <v>127</v>
      </c>
      <c r="L31" s="176" t="s">
        <v>573</v>
      </c>
      <c r="M31" s="176" t="s">
        <v>573</v>
      </c>
      <c r="N31" s="176" t="s">
        <v>573</v>
      </c>
      <c r="O31" s="176" t="s">
        <v>575</v>
      </c>
      <c r="P31" s="256" t="s">
        <v>581</v>
      </c>
      <c r="Q31" s="258" t="s">
        <v>127</v>
      </c>
      <c r="R31" s="176" t="s">
        <v>127</v>
      </c>
      <c r="S31" s="176" t="s">
        <v>127</v>
      </c>
      <c r="T31" s="258">
        <v>198</v>
      </c>
      <c r="U31" s="258" t="s">
        <v>127</v>
      </c>
      <c r="V31" s="258" t="s">
        <v>127</v>
      </c>
      <c r="W31" s="258" t="s">
        <v>127</v>
      </c>
      <c r="X31" s="258" t="s">
        <v>127</v>
      </c>
      <c r="Y31" s="258" t="s">
        <v>127</v>
      </c>
      <c r="Z31" s="258" t="s">
        <v>127</v>
      </c>
      <c r="AA31" s="262">
        <v>0.4</v>
      </c>
      <c r="AB31" s="262">
        <v>0.4</v>
      </c>
      <c r="AC31" s="256" t="s">
        <v>574</v>
      </c>
      <c r="AD31" s="258" t="s">
        <v>573</v>
      </c>
      <c r="AE31" s="368" t="s">
        <v>575</v>
      </c>
    </row>
    <row r="32" spans="1:31" s="259" customFormat="1" ht="37.5" customHeight="1" x14ac:dyDescent="0.25">
      <c r="A32" s="257" t="s">
        <v>170</v>
      </c>
      <c r="B32" s="231" t="s">
        <v>17</v>
      </c>
      <c r="C32" s="53" t="s">
        <v>46</v>
      </c>
      <c r="D32" s="258">
        <v>1977</v>
      </c>
      <c r="E32" s="258" t="s">
        <v>127</v>
      </c>
      <c r="F32" s="258" t="s">
        <v>127</v>
      </c>
      <c r="G32" s="258" t="s">
        <v>127</v>
      </c>
      <c r="H32" s="258" t="s">
        <v>127</v>
      </c>
      <c r="I32" s="258" t="s">
        <v>127</v>
      </c>
      <c r="J32" s="258" t="s">
        <v>127</v>
      </c>
      <c r="K32" s="258" t="s">
        <v>127</v>
      </c>
      <c r="L32" s="176" t="s">
        <v>573</v>
      </c>
      <c r="M32" s="176" t="s">
        <v>573</v>
      </c>
      <c r="N32" s="176" t="s">
        <v>573</v>
      </c>
      <c r="O32" s="176" t="s">
        <v>575</v>
      </c>
      <c r="P32" s="256" t="s">
        <v>582</v>
      </c>
      <c r="Q32" s="258" t="s">
        <v>127</v>
      </c>
      <c r="R32" s="176" t="s">
        <v>127</v>
      </c>
      <c r="S32" s="176" t="s">
        <v>127</v>
      </c>
      <c r="T32" s="258">
        <v>253.5</v>
      </c>
      <c r="U32" s="258" t="s">
        <v>127</v>
      </c>
      <c r="V32" s="258" t="s">
        <v>127</v>
      </c>
      <c r="W32" s="258" t="s">
        <v>127</v>
      </c>
      <c r="X32" s="258" t="s">
        <v>127</v>
      </c>
      <c r="Y32" s="258" t="s">
        <v>127</v>
      </c>
      <c r="Z32" s="258" t="s">
        <v>127</v>
      </c>
      <c r="AA32" s="262">
        <v>0.4</v>
      </c>
      <c r="AB32" s="262">
        <v>0.4</v>
      </c>
      <c r="AC32" s="256" t="s">
        <v>574</v>
      </c>
      <c r="AD32" s="258" t="s">
        <v>573</v>
      </c>
      <c r="AE32" s="368" t="s">
        <v>575</v>
      </c>
    </row>
    <row r="33" spans="1:31" s="260" customFormat="1" ht="30" customHeight="1" x14ac:dyDescent="0.25">
      <c r="A33" s="257" t="s">
        <v>170</v>
      </c>
      <c r="B33" s="231" t="s">
        <v>18</v>
      </c>
      <c r="C33" s="53" t="s">
        <v>47</v>
      </c>
      <c r="D33" s="258">
        <v>1990</v>
      </c>
      <c r="E33" s="258" t="s">
        <v>127</v>
      </c>
      <c r="F33" s="258" t="s">
        <v>127</v>
      </c>
      <c r="G33" s="258" t="s">
        <v>127</v>
      </c>
      <c r="H33" s="258" t="s">
        <v>127</v>
      </c>
      <c r="I33" s="258" t="s">
        <v>127</v>
      </c>
      <c r="J33" s="258" t="s">
        <v>127</v>
      </c>
      <c r="K33" s="258" t="s">
        <v>127</v>
      </c>
      <c r="L33" s="176" t="s">
        <v>573</v>
      </c>
      <c r="M33" s="176" t="s">
        <v>573</v>
      </c>
      <c r="N33" s="176" t="s">
        <v>573</v>
      </c>
      <c r="O33" s="176" t="s">
        <v>575</v>
      </c>
      <c r="P33" s="256" t="s">
        <v>589</v>
      </c>
      <c r="Q33" s="258" t="s">
        <v>127</v>
      </c>
      <c r="R33" s="176" t="s">
        <v>127</v>
      </c>
      <c r="S33" s="176" t="s">
        <v>127</v>
      </c>
      <c r="T33" s="258">
        <v>182</v>
      </c>
      <c r="U33" s="258" t="s">
        <v>127</v>
      </c>
      <c r="V33" s="258" t="s">
        <v>127</v>
      </c>
      <c r="W33" s="258" t="s">
        <v>127</v>
      </c>
      <c r="X33" s="258" t="s">
        <v>127</v>
      </c>
      <c r="Y33" s="258" t="s">
        <v>127</v>
      </c>
      <c r="Z33" s="258" t="s">
        <v>127</v>
      </c>
      <c r="AA33" s="262">
        <v>0.4</v>
      </c>
      <c r="AB33" s="262">
        <v>0.4</v>
      </c>
      <c r="AC33" s="256" t="s">
        <v>574</v>
      </c>
      <c r="AD33" s="258" t="s">
        <v>573</v>
      </c>
      <c r="AE33" s="368" t="s">
        <v>575</v>
      </c>
    </row>
    <row r="34" spans="1:31" s="260" customFormat="1" ht="30" customHeight="1" x14ac:dyDescent="0.25">
      <c r="A34" s="257" t="s">
        <v>170</v>
      </c>
      <c r="B34" s="231" t="s">
        <v>1547</v>
      </c>
      <c r="C34" s="53" t="s">
        <v>1549</v>
      </c>
      <c r="D34" s="258">
        <v>2020</v>
      </c>
      <c r="E34" s="258" t="s">
        <v>127</v>
      </c>
      <c r="F34" s="258" t="s">
        <v>127</v>
      </c>
      <c r="G34" s="258" t="s">
        <v>127</v>
      </c>
      <c r="H34" s="258" t="s">
        <v>127</v>
      </c>
      <c r="I34" s="258" t="s">
        <v>127</v>
      </c>
      <c r="J34" s="258" t="s">
        <v>127</v>
      </c>
      <c r="K34" s="258" t="s">
        <v>127</v>
      </c>
      <c r="L34" s="176" t="s">
        <v>573</v>
      </c>
      <c r="M34" s="176" t="s">
        <v>573</v>
      </c>
      <c r="N34" s="176" t="s">
        <v>573</v>
      </c>
      <c r="O34" s="176" t="s">
        <v>575</v>
      </c>
      <c r="P34" s="256" t="s">
        <v>1551</v>
      </c>
      <c r="Q34" s="258" t="s">
        <v>127</v>
      </c>
      <c r="R34" s="176" t="s">
        <v>127</v>
      </c>
      <c r="S34" s="176" t="s">
        <v>127</v>
      </c>
      <c r="T34" s="258">
        <v>100</v>
      </c>
      <c r="U34" s="258" t="s">
        <v>127</v>
      </c>
      <c r="V34" s="258" t="s">
        <v>127</v>
      </c>
      <c r="W34" s="258" t="s">
        <v>127</v>
      </c>
      <c r="X34" s="258" t="s">
        <v>127</v>
      </c>
      <c r="Y34" s="258" t="s">
        <v>127</v>
      </c>
      <c r="Z34" s="258" t="s">
        <v>127</v>
      </c>
      <c r="AA34" s="262">
        <v>0.4</v>
      </c>
      <c r="AB34" s="262">
        <v>0.4</v>
      </c>
      <c r="AC34" s="256" t="s">
        <v>574</v>
      </c>
      <c r="AD34" s="258" t="s">
        <v>573</v>
      </c>
      <c r="AE34" s="368" t="s">
        <v>575</v>
      </c>
    </row>
    <row r="35" spans="1:31" s="260" customFormat="1" ht="30" customHeight="1" x14ac:dyDescent="0.25">
      <c r="A35" s="257" t="s">
        <v>170</v>
      </c>
      <c r="B35" s="231" t="s">
        <v>1548</v>
      </c>
      <c r="C35" s="53" t="s">
        <v>1579</v>
      </c>
      <c r="D35" s="258">
        <v>1967</v>
      </c>
      <c r="E35" s="258" t="s">
        <v>127</v>
      </c>
      <c r="F35" s="258" t="s">
        <v>127</v>
      </c>
      <c r="G35" s="258" t="s">
        <v>127</v>
      </c>
      <c r="H35" s="258" t="s">
        <v>127</v>
      </c>
      <c r="I35" s="258" t="s">
        <v>127</v>
      </c>
      <c r="J35" s="258" t="s">
        <v>127</v>
      </c>
      <c r="K35" s="258" t="s">
        <v>127</v>
      </c>
      <c r="L35" s="176" t="s">
        <v>573</v>
      </c>
      <c r="M35" s="176" t="s">
        <v>573</v>
      </c>
      <c r="N35" s="176" t="s">
        <v>573</v>
      </c>
      <c r="O35" s="176" t="s">
        <v>575</v>
      </c>
      <c r="P35" s="256" t="s">
        <v>1551</v>
      </c>
      <c r="Q35" s="258" t="s">
        <v>127</v>
      </c>
      <c r="R35" s="176" t="s">
        <v>127</v>
      </c>
      <c r="S35" s="176" t="s">
        <v>127</v>
      </c>
      <c r="T35" s="258">
        <v>74</v>
      </c>
      <c r="U35" s="258" t="s">
        <v>127</v>
      </c>
      <c r="V35" s="258" t="s">
        <v>127</v>
      </c>
      <c r="W35" s="258" t="s">
        <v>127</v>
      </c>
      <c r="X35" s="258" t="s">
        <v>127</v>
      </c>
      <c r="Y35" s="258" t="s">
        <v>127</v>
      </c>
      <c r="Z35" s="258" t="s">
        <v>127</v>
      </c>
      <c r="AA35" s="262">
        <v>0.4</v>
      </c>
      <c r="AB35" s="262">
        <v>0.4</v>
      </c>
      <c r="AC35" s="256" t="s">
        <v>574</v>
      </c>
      <c r="AD35" s="258" t="s">
        <v>573</v>
      </c>
      <c r="AE35" s="368" t="s">
        <v>575</v>
      </c>
    </row>
    <row r="36" spans="1:31" s="260" customFormat="1" ht="30" customHeight="1" x14ac:dyDescent="0.25">
      <c r="A36" s="257" t="s">
        <v>170</v>
      </c>
      <c r="B36" s="231" t="s">
        <v>1558</v>
      </c>
      <c r="C36" s="53" t="s">
        <v>1580</v>
      </c>
      <c r="D36" s="258">
        <v>1989</v>
      </c>
      <c r="E36" s="258" t="s">
        <v>127</v>
      </c>
      <c r="F36" s="258" t="s">
        <v>127</v>
      </c>
      <c r="G36" s="258" t="s">
        <v>127</v>
      </c>
      <c r="H36" s="258" t="s">
        <v>127</v>
      </c>
      <c r="I36" s="258" t="s">
        <v>127</v>
      </c>
      <c r="J36" s="258" t="s">
        <v>127</v>
      </c>
      <c r="K36" s="258" t="s">
        <v>127</v>
      </c>
      <c r="L36" s="176" t="s">
        <v>573</v>
      </c>
      <c r="M36" s="176" t="s">
        <v>573</v>
      </c>
      <c r="N36" s="176" t="s">
        <v>573</v>
      </c>
      <c r="O36" s="176" t="s">
        <v>575</v>
      </c>
      <c r="P36" s="256" t="s">
        <v>1551</v>
      </c>
      <c r="Q36" s="258" t="s">
        <v>127</v>
      </c>
      <c r="R36" s="176" t="s">
        <v>127</v>
      </c>
      <c r="S36" s="176" t="s">
        <v>127</v>
      </c>
      <c r="T36" s="258">
        <v>72</v>
      </c>
      <c r="U36" s="258" t="s">
        <v>127</v>
      </c>
      <c r="V36" s="258" t="s">
        <v>127</v>
      </c>
      <c r="W36" s="258" t="s">
        <v>127</v>
      </c>
      <c r="X36" s="258" t="s">
        <v>127</v>
      </c>
      <c r="Y36" s="258" t="s">
        <v>127</v>
      </c>
      <c r="Z36" s="258" t="s">
        <v>127</v>
      </c>
      <c r="AA36" s="262">
        <v>0.4</v>
      </c>
      <c r="AB36" s="262">
        <v>0.4</v>
      </c>
      <c r="AC36" s="256" t="s">
        <v>574</v>
      </c>
      <c r="AD36" s="258" t="s">
        <v>573</v>
      </c>
      <c r="AE36" s="368" t="s">
        <v>575</v>
      </c>
    </row>
    <row r="37" spans="1:31" s="252" customFormat="1" ht="31.5" x14ac:dyDescent="0.25">
      <c r="A37" s="251" t="s">
        <v>172</v>
      </c>
      <c r="B37" s="47" t="s">
        <v>173</v>
      </c>
      <c r="C37" s="174" t="s">
        <v>127</v>
      </c>
      <c r="D37" s="174" t="s">
        <v>127</v>
      </c>
      <c r="E37" s="174" t="s">
        <v>127</v>
      </c>
      <c r="F37" s="174" t="s">
        <v>127</v>
      </c>
      <c r="G37" s="174" t="s">
        <v>127</v>
      </c>
      <c r="H37" s="174" t="s">
        <v>127</v>
      </c>
      <c r="I37" s="174" t="s">
        <v>127</v>
      </c>
      <c r="J37" s="174" t="s">
        <v>127</v>
      </c>
      <c r="K37" s="174" t="s">
        <v>127</v>
      </c>
      <c r="L37" s="174" t="s">
        <v>127</v>
      </c>
      <c r="M37" s="174" t="s">
        <v>127</v>
      </c>
      <c r="N37" s="174" t="s">
        <v>127</v>
      </c>
      <c r="O37" s="174" t="s">
        <v>127</v>
      </c>
      <c r="P37" s="174" t="s">
        <v>127</v>
      </c>
      <c r="Q37" s="174" t="s">
        <v>127</v>
      </c>
      <c r="R37" s="174" t="s">
        <v>127</v>
      </c>
      <c r="S37" s="174" t="s">
        <v>127</v>
      </c>
      <c r="T37" s="174" t="s">
        <v>127</v>
      </c>
      <c r="U37" s="174" t="s">
        <v>127</v>
      </c>
      <c r="V37" s="174" t="s">
        <v>127</v>
      </c>
      <c r="W37" s="174" t="s">
        <v>127</v>
      </c>
      <c r="X37" s="174" t="s">
        <v>127</v>
      </c>
      <c r="Y37" s="174" t="s">
        <v>127</v>
      </c>
      <c r="Z37" s="174" t="s">
        <v>127</v>
      </c>
      <c r="AA37" s="174" t="s">
        <v>127</v>
      </c>
      <c r="AB37" s="174" t="s">
        <v>127</v>
      </c>
      <c r="AC37" s="174" t="s">
        <v>127</v>
      </c>
      <c r="AD37" s="174" t="s">
        <v>127</v>
      </c>
      <c r="AE37" s="174" t="s">
        <v>127</v>
      </c>
    </row>
    <row r="38" spans="1:31" s="250" customFormat="1" ht="31.5" x14ac:dyDescent="0.25">
      <c r="A38" s="249" t="s">
        <v>174</v>
      </c>
      <c r="B38" s="41" t="s">
        <v>175</v>
      </c>
      <c r="C38" s="180" t="s">
        <v>127</v>
      </c>
      <c r="D38" s="180" t="s">
        <v>127</v>
      </c>
      <c r="E38" s="180" t="s">
        <v>127</v>
      </c>
      <c r="F38" s="180" t="s">
        <v>127</v>
      </c>
      <c r="G38" s="180" t="s">
        <v>127</v>
      </c>
      <c r="H38" s="180" t="s">
        <v>127</v>
      </c>
      <c r="I38" s="180" t="s">
        <v>127</v>
      </c>
      <c r="J38" s="180" t="s">
        <v>127</v>
      </c>
      <c r="K38" s="180" t="s">
        <v>127</v>
      </c>
      <c r="L38" s="180" t="s">
        <v>127</v>
      </c>
      <c r="M38" s="180" t="s">
        <v>127</v>
      </c>
      <c r="N38" s="180" t="s">
        <v>127</v>
      </c>
      <c r="O38" s="180" t="s">
        <v>127</v>
      </c>
      <c r="P38" s="180" t="s">
        <v>127</v>
      </c>
      <c r="Q38" s="180" t="s">
        <v>127</v>
      </c>
      <c r="R38" s="180" t="s">
        <v>127</v>
      </c>
      <c r="S38" s="180" t="s">
        <v>127</v>
      </c>
      <c r="T38" s="180" t="s">
        <v>127</v>
      </c>
      <c r="U38" s="180" t="s">
        <v>127</v>
      </c>
      <c r="V38" s="180" t="s">
        <v>127</v>
      </c>
      <c r="W38" s="180" t="s">
        <v>127</v>
      </c>
      <c r="X38" s="180" t="s">
        <v>127</v>
      </c>
      <c r="Y38" s="180" t="s">
        <v>127</v>
      </c>
      <c r="Z38" s="180" t="s">
        <v>127</v>
      </c>
      <c r="AA38" s="180" t="s">
        <v>127</v>
      </c>
      <c r="AB38" s="180" t="s">
        <v>127</v>
      </c>
      <c r="AC38" s="180" t="s">
        <v>127</v>
      </c>
      <c r="AD38" s="180" t="s">
        <v>127</v>
      </c>
      <c r="AE38" s="180" t="s">
        <v>127</v>
      </c>
    </row>
    <row r="39" spans="1:31" s="263" customFormat="1" x14ac:dyDescent="0.25">
      <c r="A39" s="261" t="s">
        <v>174</v>
      </c>
      <c r="B39" s="67" t="s">
        <v>1454</v>
      </c>
      <c r="C39" s="53" t="s">
        <v>40</v>
      </c>
      <c r="D39" s="176" t="s">
        <v>127</v>
      </c>
      <c r="E39" s="176" t="s">
        <v>127</v>
      </c>
      <c r="F39" s="176" t="s">
        <v>127</v>
      </c>
      <c r="G39" s="176" t="s">
        <v>127</v>
      </c>
      <c r="H39" s="176" t="s">
        <v>127</v>
      </c>
      <c r="I39" s="176" t="s">
        <v>127</v>
      </c>
      <c r="J39" s="176" t="s">
        <v>127</v>
      </c>
      <c r="K39" s="176" t="s">
        <v>127</v>
      </c>
      <c r="L39" s="176" t="s">
        <v>127</v>
      </c>
      <c r="M39" s="176" t="s">
        <v>127</v>
      </c>
      <c r="N39" s="176" t="s">
        <v>127</v>
      </c>
      <c r="O39" s="176" t="s">
        <v>127</v>
      </c>
      <c r="P39" s="176" t="s">
        <v>127</v>
      </c>
      <c r="Q39" s="176" t="s">
        <v>127</v>
      </c>
      <c r="R39" s="176" t="s">
        <v>127</v>
      </c>
      <c r="S39" s="176" t="s">
        <v>127</v>
      </c>
      <c r="T39" s="176" t="s">
        <v>127</v>
      </c>
      <c r="U39" s="176" t="s">
        <v>127</v>
      </c>
      <c r="V39" s="176" t="s">
        <v>127</v>
      </c>
      <c r="W39" s="176" t="s">
        <v>127</v>
      </c>
      <c r="X39" s="176" t="s">
        <v>127</v>
      </c>
      <c r="Y39" s="176" t="s">
        <v>127</v>
      </c>
      <c r="Z39" s="176" t="s">
        <v>127</v>
      </c>
      <c r="AA39" s="176" t="s">
        <v>127</v>
      </c>
      <c r="AB39" s="176" t="s">
        <v>127</v>
      </c>
      <c r="AC39" s="176" t="s">
        <v>127</v>
      </c>
      <c r="AD39" s="176" t="s">
        <v>127</v>
      </c>
      <c r="AE39" s="176" t="s">
        <v>127</v>
      </c>
    </row>
    <row r="40" spans="1:31" x14ac:dyDescent="0.25">
      <c r="A40" s="184" t="s">
        <v>174</v>
      </c>
      <c r="B40" s="253" t="s">
        <v>576</v>
      </c>
      <c r="C40" s="156" t="s">
        <v>127</v>
      </c>
      <c r="D40" s="156" t="s">
        <v>127</v>
      </c>
      <c r="E40" s="156" t="s">
        <v>127</v>
      </c>
      <c r="F40" s="156" t="s">
        <v>127</v>
      </c>
      <c r="G40" s="156" t="s">
        <v>127</v>
      </c>
      <c r="H40" s="156" t="s">
        <v>127</v>
      </c>
      <c r="I40" s="156" t="s">
        <v>127</v>
      </c>
      <c r="J40" s="156" t="s">
        <v>127</v>
      </c>
      <c r="K40" s="156" t="s">
        <v>127</v>
      </c>
      <c r="L40" s="156" t="s">
        <v>127</v>
      </c>
      <c r="M40" s="156" t="s">
        <v>127</v>
      </c>
      <c r="N40" s="156" t="s">
        <v>127</v>
      </c>
      <c r="O40" s="156" t="s">
        <v>127</v>
      </c>
      <c r="P40" s="156" t="s">
        <v>127</v>
      </c>
      <c r="Q40" s="156" t="s">
        <v>127</v>
      </c>
      <c r="R40" s="156" t="s">
        <v>127</v>
      </c>
      <c r="S40" s="156" t="s">
        <v>127</v>
      </c>
      <c r="T40" s="156" t="s">
        <v>127</v>
      </c>
      <c r="U40" s="156" t="s">
        <v>127</v>
      </c>
      <c r="V40" s="156" t="s">
        <v>127</v>
      </c>
      <c r="W40" s="156" t="s">
        <v>127</v>
      </c>
      <c r="X40" s="156" t="s">
        <v>127</v>
      </c>
      <c r="Y40" s="156" t="s">
        <v>127</v>
      </c>
      <c r="Z40" s="156" t="s">
        <v>127</v>
      </c>
      <c r="AA40" s="156" t="s">
        <v>127</v>
      </c>
      <c r="AB40" s="156" t="s">
        <v>127</v>
      </c>
      <c r="AC40" s="156" t="s">
        <v>127</v>
      </c>
      <c r="AD40" s="156" t="s">
        <v>127</v>
      </c>
      <c r="AE40" s="156" t="s">
        <v>127</v>
      </c>
    </row>
    <row r="41" spans="1:31" x14ac:dyDescent="0.25">
      <c r="A41" s="184" t="s">
        <v>356</v>
      </c>
      <c r="B41" s="34" t="s">
        <v>356</v>
      </c>
      <c r="C41" s="156" t="s">
        <v>127</v>
      </c>
      <c r="D41" s="156" t="s">
        <v>127</v>
      </c>
      <c r="E41" s="156" t="s">
        <v>127</v>
      </c>
      <c r="F41" s="156" t="s">
        <v>127</v>
      </c>
      <c r="G41" s="156" t="s">
        <v>127</v>
      </c>
      <c r="H41" s="156" t="s">
        <v>127</v>
      </c>
      <c r="I41" s="156" t="s">
        <v>127</v>
      </c>
      <c r="J41" s="156" t="s">
        <v>127</v>
      </c>
      <c r="K41" s="156" t="s">
        <v>127</v>
      </c>
      <c r="L41" s="156" t="s">
        <v>127</v>
      </c>
      <c r="M41" s="156" t="s">
        <v>127</v>
      </c>
      <c r="N41" s="156" t="s">
        <v>127</v>
      </c>
      <c r="O41" s="156" t="s">
        <v>127</v>
      </c>
      <c r="P41" s="156" t="s">
        <v>127</v>
      </c>
      <c r="Q41" s="156" t="s">
        <v>127</v>
      </c>
      <c r="R41" s="156" t="s">
        <v>127</v>
      </c>
      <c r="S41" s="156" t="s">
        <v>127</v>
      </c>
      <c r="T41" s="156" t="s">
        <v>127</v>
      </c>
      <c r="U41" s="156" t="s">
        <v>127</v>
      </c>
      <c r="V41" s="156" t="s">
        <v>127</v>
      </c>
      <c r="W41" s="156" t="s">
        <v>127</v>
      </c>
      <c r="X41" s="156" t="s">
        <v>127</v>
      </c>
      <c r="Y41" s="156" t="s">
        <v>127</v>
      </c>
      <c r="Z41" s="156" t="s">
        <v>127</v>
      </c>
      <c r="AA41" s="156" t="s">
        <v>127</v>
      </c>
      <c r="AB41" s="156" t="s">
        <v>127</v>
      </c>
      <c r="AC41" s="156" t="s">
        <v>127</v>
      </c>
      <c r="AD41" s="156" t="s">
        <v>127</v>
      </c>
      <c r="AE41" s="156" t="s">
        <v>127</v>
      </c>
    </row>
    <row r="42" spans="1:31" ht="31.5" x14ac:dyDescent="0.25">
      <c r="A42" s="184" t="s">
        <v>192</v>
      </c>
      <c r="B42" s="623" t="s">
        <v>193</v>
      </c>
      <c r="C42" s="156" t="s">
        <v>127</v>
      </c>
      <c r="D42" s="156" t="s">
        <v>127</v>
      </c>
      <c r="E42" s="156" t="s">
        <v>127</v>
      </c>
      <c r="F42" s="156" t="s">
        <v>127</v>
      </c>
      <c r="G42" s="156" t="s">
        <v>127</v>
      </c>
      <c r="H42" s="156" t="s">
        <v>127</v>
      </c>
      <c r="I42" s="156" t="s">
        <v>127</v>
      </c>
      <c r="J42" s="156" t="s">
        <v>127</v>
      </c>
      <c r="K42" s="156" t="s">
        <v>127</v>
      </c>
      <c r="L42" s="156" t="s">
        <v>127</v>
      </c>
      <c r="M42" s="156" t="s">
        <v>127</v>
      </c>
      <c r="N42" s="156" t="s">
        <v>127</v>
      </c>
      <c r="O42" s="156" t="s">
        <v>127</v>
      </c>
      <c r="P42" s="156" t="s">
        <v>127</v>
      </c>
      <c r="Q42" s="156" t="s">
        <v>127</v>
      </c>
      <c r="R42" s="156" t="s">
        <v>127</v>
      </c>
      <c r="S42" s="156" t="s">
        <v>127</v>
      </c>
      <c r="T42" s="156" t="s">
        <v>127</v>
      </c>
      <c r="U42" s="156" t="s">
        <v>127</v>
      </c>
      <c r="V42" s="156" t="s">
        <v>127</v>
      </c>
      <c r="W42" s="156" t="s">
        <v>127</v>
      </c>
      <c r="X42" s="156" t="s">
        <v>127</v>
      </c>
      <c r="Y42" s="156" t="s">
        <v>127</v>
      </c>
      <c r="Z42" s="156" t="s">
        <v>127</v>
      </c>
      <c r="AA42" s="156" t="s">
        <v>127</v>
      </c>
      <c r="AB42" s="156" t="s">
        <v>127</v>
      </c>
      <c r="AC42" s="156" t="s">
        <v>127</v>
      </c>
      <c r="AD42" s="156" t="s">
        <v>127</v>
      </c>
      <c r="AE42" s="156" t="s">
        <v>127</v>
      </c>
    </row>
    <row r="43" spans="1:31" x14ac:dyDescent="0.25">
      <c r="A43" s="184" t="s">
        <v>194</v>
      </c>
      <c r="B43" s="623" t="s">
        <v>195</v>
      </c>
      <c r="C43" s="156" t="s">
        <v>127</v>
      </c>
      <c r="D43" s="156" t="s">
        <v>127</v>
      </c>
      <c r="E43" s="156" t="s">
        <v>127</v>
      </c>
      <c r="F43" s="156" t="s">
        <v>127</v>
      </c>
      <c r="G43" s="156" t="s">
        <v>127</v>
      </c>
      <c r="H43" s="156" t="s">
        <v>127</v>
      </c>
      <c r="I43" s="156" t="s">
        <v>127</v>
      </c>
      <c r="J43" s="156" t="s">
        <v>127</v>
      </c>
      <c r="K43" s="156" t="s">
        <v>127</v>
      </c>
      <c r="L43" s="156" t="s">
        <v>127</v>
      </c>
      <c r="M43" s="156" t="s">
        <v>127</v>
      </c>
      <c r="N43" s="156" t="s">
        <v>127</v>
      </c>
      <c r="O43" s="156" t="s">
        <v>127</v>
      </c>
      <c r="P43" s="156" t="s">
        <v>127</v>
      </c>
      <c r="Q43" s="156" t="s">
        <v>127</v>
      </c>
      <c r="R43" s="156" t="s">
        <v>127</v>
      </c>
      <c r="S43" s="156" t="s">
        <v>127</v>
      </c>
      <c r="T43" s="156" t="s">
        <v>127</v>
      </c>
      <c r="U43" s="156" t="s">
        <v>127</v>
      </c>
      <c r="V43" s="156" t="s">
        <v>127</v>
      </c>
      <c r="W43" s="156" t="s">
        <v>127</v>
      </c>
      <c r="X43" s="156" t="s">
        <v>127</v>
      </c>
      <c r="Y43" s="156" t="s">
        <v>127</v>
      </c>
      <c r="Z43" s="156" t="s">
        <v>127</v>
      </c>
      <c r="AA43" s="156" t="s">
        <v>127</v>
      </c>
      <c r="AB43" s="156" t="s">
        <v>127</v>
      </c>
      <c r="AC43" s="156" t="s">
        <v>127</v>
      </c>
      <c r="AD43" s="156" t="s">
        <v>127</v>
      </c>
      <c r="AE43" s="156" t="s">
        <v>127</v>
      </c>
    </row>
    <row r="44" spans="1:31" x14ac:dyDescent="0.25">
      <c r="A44" s="184" t="s">
        <v>194</v>
      </c>
      <c r="B44" s="253" t="s">
        <v>576</v>
      </c>
      <c r="C44" s="156" t="s">
        <v>127</v>
      </c>
      <c r="D44" s="156" t="s">
        <v>127</v>
      </c>
      <c r="E44" s="156" t="s">
        <v>127</v>
      </c>
      <c r="F44" s="156" t="s">
        <v>127</v>
      </c>
      <c r="G44" s="156" t="s">
        <v>127</v>
      </c>
      <c r="H44" s="156" t="s">
        <v>127</v>
      </c>
      <c r="I44" s="156" t="s">
        <v>127</v>
      </c>
      <c r="J44" s="156" t="s">
        <v>127</v>
      </c>
      <c r="K44" s="156" t="s">
        <v>127</v>
      </c>
      <c r="L44" s="156" t="s">
        <v>127</v>
      </c>
      <c r="M44" s="156" t="s">
        <v>127</v>
      </c>
      <c r="N44" s="156" t="s">
        <v>127</v>
      </c>
      <c r="O44" s="156" t="s">
        <v>127</v>
      </c>
      <c r="P44" s="156" t="s">
        <v>127</v>
      </c>
      <c r="Q44" s="156" t="s">
        <v>127</v>
      </c>
      <c r="R44" s="156" t="s">
        <v>127</v>
      </c>
      <c r="S44" s="156" t="s">
        <v>127</v>
      </c>
      <c r="T44" s="156" t="s">
        <v>127</v>
      </c>
      <c r="U44" s="156" t="s">
        <v>127</v>
      </c>
      <c r="V44" s="156" t="s">
        <v>127</v>
      </c>
      <c r="W44" s="156" t="s">
        <v>127</v>
      </c>
      <c r="X44" s="156" t="s">
        <v>127</v>
      </c>
      <c r="Y44" s="156" t="s">
        <v>127</v>
      </c>
      <c r="Z44" s="156" t="s">
        <v>127</v>
      </c>
      <c r="AA44" s="156" t="s">
        <v>127</v>
      </c>
      <c r="AB44" s="156" t="s">
        <v>127</v>
      </c>
      <c r="AC44" s="156" t="s">
        <v>127</v>
      </c>
      <c r="AD44" s="156" t="s">
        <v>127</v>
      </c>
      <c r="AE44" s="156" t="s">
        <v>127</v>
      </c>
    </row>
    <row r="45" spans="1:31" x14ac:dyDescent="0.25">
      <c r="A45" s="184" t="s">
        <v>194</v>
      </c>
      <c r="B45" s="253" t="s">
        <v>576</v>
      </c>
      <c r="C45" s="156" t="s">
        <v>127</v>
      </c>
      <c r="D45" s="156" t="s">
        <v>127</v>
      </c>
      <c r="E45" s="156" t="s">
        <v>127</v>
      </c>
      <c r="F45" s="156" t="s">
        <v>127</v>
      </c>
      <c r="G45" s="156" t="s">
        <v>127</v>
      </c>
      <c r="H45" s="156" t="s">
        <v>127</v>
      </c>
      <c r="I45" s="156" t="s">
        <v>127</v>
      </c>
      <c r="J45" s="156" t="s">
        <v>127</v>
      </c>
      <c r="K45" s="156" t="s">
        <v>127</v>
      </c>
      <c r="L45" s="156" t="s">
        <v>127</v>
      </c>
      <c r="M45" s="156" t="s">
        <v>127</v>
      </c>
      <c r="N45" s="156" t="s">
        <v>127</v>
      </c>
      <c r="O45" s="156" t="s">
        <v>127</v>
      </c>
      <c r="P45" s="156" t="s">
        <v>127</v>
      </c>
      <c r="Q45" s="156" t="s">
        <v>127</v>
      </c>
      <c r="R45" s="156" t="s">
        <v>127</v>
      </c>
      <c r="S45" s="156" t="s">
        <v>127</v>
      </c>
      <c r="T45" s="156" t="s">
        <v>127</v>
      </c>
      <c r="U45" s="156" t="s">
        <v>127</v>
      </c>
      <c r="V45" s="156" t="s">
        <v>127</v>
      </c>
      <c r="W45" s="156" t="s">
        <v>127</v>
      </c>
      <c r="X45" s="156" t="s">
        <v>127</v>
      </c>
      <c r="Y45" s="156" t="s">
        <v>127</v>
      </c>
      <c r="Z45" s="156" t="s">
        <v>127</v>
      </c>
      <c r="AA45" s="156" t="s">
        <v>127</v>
      </c>
      <c r="AB45" s="156" t="s">
        <v>127</v>
      </c>
      <c r="AC45" s="156" t="s">
        <v>127</v>
      </c>
      <c r="AD45" s="156" t="s">
        <v>127</v>
      </c>
      <c r="AE45" s="156" t="s">
        <v>127</v>
      </c>
    </row>
    <row r="46" spans="1:31" x14ac:dyDescent="0.25">
      <c r="A46" s="184" t="s">
        <v>356</v>
      </c>
      <c r="B46" s="623" t="s">
        <v>356</v>
      </c>
      <c r="C46" s="156" t="s">
        <v>127</v>
      </c>
      <c r="D46" s="156" t="s">
        <v>127</v>
      </c>
      <c r="E46" s="156" t="s">
        <v>127</v>
      </c>
      <c r="F46" s="156" t="s">
        <v>127</v>
      </c>
      <c r="G46" s="156" t="s">
        <v>127</v>
      </c>
      <c r="H46" s="156" t="s">
        <v>127</v>
      </c>
      <c r="I46" s="156" t="s">
        <v>127</v>
      </c>
      <c r="J46" s="156" t="s">
        <v>127</v>
      </c>
      <c r="K46" s="156" t="s">
        <v>127</v>
      </c>
      <c r="L46" s="156" t="s">
        <v>127</v>
      </c>
      <c r="M46" s="156" t="s">
        <v>127</v>
      </c>
      <c r="N46" s="156" t="s">
        <v>127</v>
      </c>
      <c r="O46" s="156" t="s">
        <v>127</v>
      </c>
      <c r="P46" s="156" t="s">
        <v>127</v>
      </c>
      <c r="Q46" s="156" t="s">
        <v>127</v>
      </c>
      <c r="R46" s="156" t="s">
        <v>127</v>
      </c>
      <c r="S46" s="156" t="s">
        <v>127</v>
      </c>
      <c r="T46" s="156" t="s">
        <v>127</v>
      </c>
      <c r="U46" s="156" t="s">
        <v>127</v>
      </c>
      <c r="V46" s="156" t="s">
        <v>127</v>
      </c>
      <c r="W46" s="156" t="s">
        <v>127</v>
      </c>
      <c r="X46" s="156" t="s">
        <v>127</v>
      </c>
      <c r="Y46" s="156" t="s">
        <v>127</v>
      </c>
      <c r="Z46" s="156" t="s">
        <v>127</v>
      </c>
      <c r="AA46" s="156" t="s">
        <v>127</v>
      </c>
      <c r="AB46" s="156" t="s">
        <v>127</v>
      </c>
      <c r="AC46" s="156" t="s">
        <v>127</v>
      </c>
      <c r="AD46" s="156" t="s">
        <v>127</v>
      </c>
      <c r="AE46" s="156" t="s">
        <v>127</v>
      </c>
    </row>
    <row r="47" spans="1:31" ht="31.5" x14ac:dyDescent="0.25">
      <c r="A47" s="184" t="s">
        <v>196</v>
      </c>
      <c r="B47" s="623" t="s">
        <v>197</v>
      </c>
      <c r="C47" s="156" t="s">
        <v>127</v>
      </c>
      <c r="D47" s="156" t="s">
        <v>127</v>
      </c>
      <c r="E47" s="156" t="s">
        <v>127</v>
      </c>
      <c r="F47" s="156" t="s">
        <v>127</v>
      </c>
      <c r="G47" s="156" t="s">
        <v>127</v>
      </c>
      <c r="H47" s="156" t="s">
        <v>127</v>
      </c>
      <c r="I47" s="156" t="s">
        <v>127</v>
      </c>
      <c r="J47" s="156" t="s">
        <v>127</v>
      </c>
      <c r="K47" s="156" t="s">
        <v>127</v>
      </c>
      <c r="L47" s="156" t="s">
        <v>127</v>
      </c>
      <c r="M47" s="156" t="s">
        <v>127</v>
      </c>
      <c r="N47" s="156" t="s">
        <v>127</v>
      </c>
      <c r="O47" s="156" t="s">
        <v>127</v>
      </c>
      <c r="P47" s="156" t="s">
        <v>127</v>
      </c>
      <c r="Q47" s="156" t="s">
        <v>127</v>
      </c>
      <c r="R47" s="156" t="s">
        <v>127</v>
      </c>
      <c r="S47" s="156" t="s">
        <v>127</v>
      </c>
      <c r="T47" s="156" t="s">
        <v>127</v>
      </c>
      <c r="U47" s="156" t="s">
        <v>127</v>
      </c>
      <c r="V47" s="156" t="s">
        <v>127</v>
      </c>
      <c r="W47" s="156" t="s">
        <v>127</v>
      </c>
      <c r="X47" s="156" t="s">
        <v>127</v>
      </c>
      <c r="Y47" s="156" t="s">
        <v>127</v>
      </c>
      <c r="Z47" s="156" t="s">
        <v>127</v>
      </c>
      <c r="AA47" s="156" t="s">
        <v>127</v>
      </c>
      <c r="AB47" s="156" t="s">
        <v>127</v>
      </c>
      <c r="AC47" s="156" t="s">
        <v>127</v>
      </c>
      <c r="AD47" s="156" t="s">
        <v>127</v>
      </c>
      <c r="AE47" s="156" t="s">
        <v>127</v>
      </c>
    </row>
    <row r="48" spans="1:31" x14ac:dyDescent="0.25">
      <c r="A48" s="184" t="s">
        <v>196</v>
      </c>
      <c r="B48" s="253" t="s">
        <v>576</v>
      </c>
      <c r="C48" s="156" t="s">
        <v>127</v>
      </c>
      <c r="D48" s="156" t="s">
        <v>127</v>
      </c>
      <c r="E48" s="156" t="s">
        <v>127</v>
      </c>
      <c r="F48" s="156" t="s">
        <v>127</v>
      </c>
      <c r="G48" s="156" t="s">
        <v>127</v>
      </c>
      <c r="H48" s="156" t="s">
        <v>127</v>
      </c>
      <c r="I48" s="156" t="s">
        <v>127</v>
      </c>
      <c r="J48" s="156" t="s">
        <v>127</v>
      </c>
      <c r="K48" s="156" t="s">
        <v>127</v>
      </c>
      <c r="L48" s="156" t="s">
        <v>127</v>
      </c>
      <c r="M48" s="156" t="s">
        <v>127</v>
      </c>
      <c r="N48" s="156" t="s">
        <v>127</v>
      </c>
      <c r="O48" s="156" t="s">
        <v>127</v>
      </c>
      <c r="P48" s="156" t="s">
        <v>127</v>
      </c>
      <c r="Q48" s="156" t="s">
        <v>127</v>
      </c>
      <c r="R48" s="156" t="s">
        <v>127</v>
      </c>
      <c r="S48" s="156" t="s">
        <v>127</v>
      </c>
      <c r="T48" s="156" t="s">
        <v>127</v>
      </c>
      <c r="U48" s="156" t="s">
        <v>127</v>
      </c>
      <c r="V48" s="156" t="s">
        <v>127</v>
      </c>
      <c r="W48" s="156" t="s">
        <v>127</v>
      </c>
      <c r="X48" s="156" t="s">
        <v>127</v>
      </c>
      <c r="Y48" s="156" t="s">
        <v>127</v>
      </c>
      <c r="Z48" s="156" t="s">
        <v>127</v>
      </c>
      <c r="AA48" s="156" t="s">
        <v>127</v>
      </c>
      <c r="AB48" s="156" t="s">
        <v>127</v>
      </c>
      <c r="AC48" s="156" t="s">
        <v>127</v>
      </c>
      <c r="AD48" s="156" t="s">
        <v>127</v>
      </c>
      <c r="AE48" s="156" t="s">
        <v>127</v>
      </c>
    </row>
    <row r="49" spans="1:31" x14ac:dyDescent="0.25">
      <c r="A49" s="184" t="s">
        <v>196</v>
      </c>
      <c r="B49" s="253" t="s">
        <v>576</v>
      </c>
      <c r="C49" s="156" t="s">
        <v>127</v>
      </c>
      <c r="D49" s="156" t="s">
        <v>127</v>
      </c>
      <c r="E49" s="156" t="s">
        <v>127</v>
      </c>
      <c r="F49" s="156" t="s">
        <v>127</v>
      </c>
      <c r="G49" s="156" t="s">
        <v>127</v>
      </c>
      <c r="H49" s="156" t="s">
        <v>127</v>
      </c>
      <c r="I49" s="156" t="s">
        <v>127</v>
      </c>
      <c r="J49" s="156" t="s">
        <v>127</v>
      </c>
      <c r="K49" s="156" t="s">
        <v>127</v>
      </c>
      <c r="L49" s="156" t="s">
        <v>127</v>
      </c>
      <c r="M49" s="156" t="s">
        <v>127</v>
      </c>
      <c r="N49" s="156" t="s">
        <v>127</v>
      </c>
      <c r="O49" s="156" t="s">
        <v>127</v>
      </c>
      <c r="P49" s="156" t="s">
        <v>127</v>
      </c>
      <c r="Q49" s="156" t="s">
        <v>127</v>
      </c>
      <c r="R49" s="156" t="s">
        <v>127</v>
      </c>
      <c r="S49" s="156" t="s">
        <v>127</v>
      </c>
      <c r="T49" s="156" t="s">
        <v>127</v>
      </c>
      <c r="U49" s="156" t="s">
        <v>127</v>
      </c>
      <c r="V49" s="156" t="s">
        <v>127</v>
      </c>
      <c r="W49" s="156" t="s">
        <v>127</v>
      </c>
      <c r="X49" s="156" t="s">
        <v>127</v>
      </c>
      <c r="Y49" s="156" t="s">
        <v>127</v>
      </c>
      <c r="Z49" s="156" t="s">
        <v>127</v>
      </c>
      <c r="AA49" s="156" t="s">
        <v>127</v>
      </c>
      <c r="AB49" s="156" t="s">
        <v>127</v>
      </c>
      <c r="AC49" s="156" t="s">
        <v>127</v>
      </c>
      <c r="AD49" s="156" t="s">
        <v>127</v>
      </c>
      <c r="AE49" s="156" t="s">
        <v>127</v>
      </c>
    </row>
    <row r="50" spans="1:31" x14ac:dyDescent="0.25">
      <c r="A50" s="184" t="s">
        <v>356</v>
      </c>
      <c r="B50" s="623" t="s">
        <v>356</v>
      </c>
      <c r="C50" s="156" t="s">
        <v>127</v>
      </c>
      <c r="D50" s="156" t="s">
        <v>127</v>
      </c>
      <c r="E50" s="156" t="s">
        <v>127</v>
      </c>
      <c r="F50" s="156" t="s">
        <v>127</v>
      </c>
      <c r="G50" s="156" t="s">
        <v>127</v>
      </c>
      <c r="H50" s="156" t="s">
        <v>127</v>
      </c>
      <c r="I50" s="156" t="s">
        <v>127</v>
      </c>
      <c r="J50" s="156" t="s">
        <v>127</v>
      </c>
      <c r="K50" s="156" t="s">
        <v>127</v>
      </c>
      <c r="L50" s="156" t="s">
        <v>127</v>
      </c>
      <c r="M50" s="156" t="s">
        <v>127</v>
      </c>
      <c r="N50" s="156" t="s">
        <v>127</v>
      </c>
      <c r="O50" s="156" t="s">
        <v>127</v>
      </c>
      <c r="P50" s="156" t="s">
        <v>127</v>
      </c>
      <c r="Q50" s="156" t="s">
        <v>127</v>
      </c>
      <c r="R50" s="156" t="s">
        <v>127</v>
      </c>
      <c r="S50" s="156" t="s">
        <v>127</v>
      </c>
      <c r="T50" s="156" t="s">
        <v>127</v>
      </c>
      <c r="U50" s="156" t="s">
        <v>127</v>
      </c>
      <c r="V50" s="156" t="s">
        <v>127</v>
      </c>
      <c r="W50" s="156" t="s">
        <v>127</v>
      </c>
      <c r="X50" s="156" t="s">
        <v>127</v>
      </c>
      <c r="Y50" s="156" t="s">
        <v>127</v>
      </c>
      <c r="Z50" s="156" t="s">
        <v>127</v>
      </c>
      <c r="AA50" s="156" t="s">
        <v>127</v>
      </c>
      <c r="AB50" s="156" t="s">
        <v>127</v>
      </c>
      <c r="AC50" s="156" t="s">
        <v>127</v>
      </c>
      <c r="AD50" s="156" t="s">
        <v>127</v>
      </c>
      <c r="AE50" s="156" t="s">
        <v>127</v>
      </c>
    </row>
    <row r="51" spans="1:31" x14ac:dyDescent="0.25">
      <c r="A51" s="184" t="s">
        <v>20</v>
      </c>
      <c r="B51" s="623" t="s">
        <v>577</v>
      </c>
      <c r="C51" s="156" t="s">
        <v>127</v>
      </c>
      <c r="D51" s="156" t="s">
        <v>127</v>
      </c>
      <c r="E51" s="156" t="s">
        <v>127</v>
      </c>
      <c r="F51" s="156" t="s">
        <v>127</v>
      </c>
      <c r="G51" s="156" t="s">
        <v>127</v>
      </c>
      <c r="H51" s="156" t="s">
        <v>127</v>
      </c>
      <c r="I51" s="156" t="s">
        <v>127</v>
      </c>
      <c r="J51" s="156" t="s">
        <v>127</v>
      </c>
      <c r="K51" s="156" t="s">
        <v>127</v>
      </c>
      <c r="L51" s="156" t="s">
        <v>127</v>
      </c>
      <c r="M51" s="156" t="s">
        <v>127</v>
      </c>
      <c r="N51" s="156" t="s">
        <v>127</v>
      </c>
      <c r="O51" s="156" t="s">
        <v>127</v>
      </c>
      <c r="P51" s="156" t="s">
        <v>127</v>
      </c>
      <c r="Q51" s="156" t="s">
        <v>127</v>
      </c>
      <c r="R51" s="156" t="s">
        <v>127</v>
      </c>
      <c r="S51" s="156" t="s">
        <v>127</v>
      </c>
      <c r="T51" s="156" t="s">
        <v>127</v>
      </c>
      <c r="U51" s="156" t="s">
        <v>127</v>
      </c>
      <c r="V51" s="156" t="s">
        <v>127</v>
      </c>
      <c r="W51" s="156" t="s">
        <v>127</v>
      </c>
      <c r="X51" s="156" t="s">
        <v>127</v>
      </c>
      <c r="Y51" s="156" t="s">
        <v>127</v>
      </c>
      <c r="Z51" s="156" t="s">
        <v>127</v>
      </c>
      <c r="AA51" s="156" t="s">
        <v>127</v>
      </c>
      <c r="AB51" s="156" t="s">
        <v>127</v>
      </c>
      <c r="AC51" s="156" t="s">
        <v>127</v>
      </c>
      <c r="AD51" s="156" t="s">
        <v>127</v>
      </c>
      <c r="AE51" s="156" t="s">
        <v>127</v>
      </c>
    </row>
    <row r="52" spans="1:31" x14ac:dyDescent="0.25"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254"/>
      <c r="R52" s="254"/>
      <c r="S52" s="254"/>
      <c r="T52" s="254"/>
      <c r="U52" s="254"/>
      <c r="V52" s="254"/>
      <c r="W52" s="254"/>
      <c r="X52" s="254"/>
      <c r="Y52" s="150"/>
      <c r="Z52" s="150"/>
      <c r="AA52" s="150"/>
      <c r="AB52" s="150"/>
      <c r="AC52" s="150"/>
      <c r="AD52" s="150"/>
      <c r="AE52" s="150"/>
    </row>
    <row r="53" spans="1:31" x14ac:dyDescent="0.25"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254"/>
      <c r="R53" s="254"/>
      <c r="S53" s="254"/>
      <c r="T53" s="254"/>
      <c r="U53" s="254"/>
      <c r="V53" s="254"/>
      <c r="W53" s="254"/>
      <c r="X53" s="254"/>
      <c r="Y53" s="150"/>
      <c r="Z53" s="150"/>
      <c r="AA53" s="150"/>
      <c r="AB53" s="150"/>
      <c r="AC53" s="150"/>
      <c r="AD53" s="150"/>
      <c r="AE53" s="150"/>
    </row>
    <row r="54" spans="1:31" x14ac:dyDescent="0.25"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254"/>
      <c r="R54" s="254"/>
      <c r="S54" s="254"/>
      <c r="T54" s="254"/>
      <c r="U54" s="254"/>
      <c r="V54" s="254"/>
      <c r="W54" s="254"/>
      <c r="X54" s="254"/>
      <c r="Y54" s="150"/>
      <c r="Z54" s="150"/>
      <c r="AA54" s="150"/>
      <c r="AB54" s="150"/>
      <c r="AC54" s="150"/>
      <c r="AD54" s="150"/>
      <c r="AE54" s="150"/>
    </row>
    <row r="55" spans="1:31" x14ac:dyDescent="0.25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254"/>
      <c r="R55" s="254"/>
      <c r="S55" s="254"/>
      <c r="T55" s="254"/>
      <c r="U55" s="254"/>
      <c r="V55" s="254"/>
      <c r="W55" s="254"/>
      <c r="X55" s="254"/>
      <c r="Y55" s="150"/>
      <c r="Z55" s="150"/>
      <c r="AA55" s="150"/>
      <c r="AB55" s="150"/>
      <c r="AC55" s="150"/>
      <c r="AD55" s="150"/>
      <c r="AE55" s="150"/>
    </row>
    <row r="56" spans="1:31" x14ac:dyDescent="0.2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254"/>
      <c r="R56" s="254"/>
      <c r="S56" s="254"/>
      <c r="T56" s="254"/>
      <c r="U56" s="254"/>
      <c r="V56" s="254"/>
      <c r="W56" s="254"/>
      <c r="X56" s="254"/>
      <c r="Y56" s="150"/>
      <c r="Z56" s="150"/>
      <c r="AA56" s="150"/>
      <c r="AB56" s="150"/>
      <c r="AC56" s="150"/>
      <c r="AD56" s="150"/>
      <c r="AE56" s="150"/>
    </row>
    <row r="57" spans="1:31" x14ac:dyDescent="0.25"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254"/>
      <c r="R57" s="254"/>
      <c r="S57" s="254"/>
      <c r="T57" s="254"/>
      <c r="U57" s="254"/>
      <c r="V57" s="254"/>
      <c r="W57" s="254"/>
      <c r="X57" s="254"/>
      <c r="Y57" s="150"/>
      <c r="Z57" s="150"/>
      <c r="AA57" s="150"/>
      <c r="AB57" s="150"/>
      <c r="AC57" s="150"/>
      <c r="AD57" s="150"/>
      <c r="AE57" s="150"/>
    </row>
    <row r="58" spans="1:31" x14ac:dyDescent="0.25"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254"/>
      <c r="R58" s="254"/>
      <c r="S58" s="254"/>
      <c r="T58" s="254"/>
      <c r="U58" s="254"/>
      <c r="V58" s="254"/>
      <c r="W58" s="254"/>
      <c r="X58" s="254"/>
      <c r="Y58" s="150"/>
      <c r="Z58" s="150"/>
      <c r="AA58" s="150"/>
      <c r="AB58" s="150"/>
      <c r="AC58" s="150"/>
      <c r="AD58" s="150"/>
      <c r="AE58" s="150"/>
    </row>
    <row r="59" spans="1:31" x14ac:dyDescent="0.25"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54"/>
      <c r="R59" s="254"/>
      <c r="S59" s="254"/>
      <c r="T59" s="254"/>
      <c r="U59" s="254"/>
      <c r="V59" s="254"/>
      <c r="W59" s="254"/>
      <c r="X59" s="254"/>
      <c r="Y59" s="150"/>
      <c r="Z59" s="150"/>
      <c r="AA59" s="150"/>
      <c r="AB59" s="150"/>
      <c r="AC59" s="150"/>
      <c r="AD59" s="150"/>
      <c r="AE59" s="150"/>
    </row>
    <row r="60" spans="1:31" x14ac:dyDescent="0.25"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254"/>
      <c r="R60" s="254"/>
      <c r="S60" s="254"/>
      <c r="T60" s="254"/>
      <c r="U60" s="254"/>
      <c r="V60" s="254"/>
      <c r="W60" s="254"/>
      <c r="X60" s="254"/>
      <c r="Y60" s="150"/>
      <c r="Z60" s="150"/>
      <c r="AA60" s="150"/>
      <c r="AB60" s="150"/>
      <c r="AC60" s="150"/>
      <c r="AD60" s="150"/>
      <c r="AE60" s="150"/>
    </row>
    <row r="61" spans="1:31" x14ac:dyDescent="0.25"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254"/>
      <c r="R61" s="254"/>
      <c r="S61" s="254"/>
      <c r="T61" s="254"/>
      <c r="U61" s="254"/>
      <c r="V61" s="254"/>
      <c r="W61" s="254"/>
      <c r="X61" s="254"/>
      <c r="Y61" s="150"/>
      <c r="Z61" s="150"/>
      <c r="AA61" s="150"/>
      <c r="AB61" s="150"/>
      <c r="AC61" s="150"/>
      <c r="AD61" s="150"/>
      <c r="AE61" s="150"/>
    </row>
    <row r="62" spans="1:31" x14ac:dyDescent="0.25"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254"/>
      <c r="R62" s="254"/>
      <c r="S62" s="254"/>
      <c r="T62" s="254"/>
      <c r="U62" s="254"/>
      <c r="V62" s="254"/>
      <c r="W62" s="254"/>
      <c r="X62" s="254"/>
      <c r="Y62" s="150"/>
      <c r="Z62" s="150"/>
      <c r="AA62" s="150"/>
      <c r="AB62" s="150"/>
      <c r="AC62" s="150"/>
      <c r="AD62" s="150"/>
      <c r="AE62" s="150"/>
    </row>
    <row r="63" spans="1:31" x14ac:dyDescent="0.25"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254"/>
      <c r="R63" s="254"/>
      <c r="S63" s="254"/>
      <c r="T63" s="254"/>
      <c r="U63" s="254"/>
      <c r="V63" s="254"/>
      <c r="W63" s="254"/>
      <c r="X63" s="254"/>
      <c r="Y63" s="150"/>
      <c r="Z63" s="150"/>
      <c r="AA63" s="150"/>
      <c r="AB63" s="150"/>
      <c r="AC63" s="150"/>
      <c r="AD63" s="150"/>
      <c r="AE63" s="150"/>
    </row>
    <row r="64" spans="1:31" x14ac:dyDescent="0.25"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254"/>
      <c r="R64" s="254"/>
      <c r="S64" s="254"/>
      <c r="T64" s="254"/>
      <c r="U64" s="254"/>
      <c r="V64" s="254"/>
      <c r="W64" s="254"/>
      <c r="X64" s="254"/>
      <c r="Y64" s="150"/>
      <c r="Z64" s="150"/>
      <c r="AA64" s="150"/>
      <c r="AB64" s="150"/>
      <c r="AC64" s="150"/>
      <c r="AD64" s="150"/>
      <c r="AE64" s="150"/>
    </row>
    <row r="65" spans="3:31" x14ac:dyDescent="0.25"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254"/>
      <c r="R65" s="254"/>
      <c r="S65" s="254"/>
      <c r="T65" s="254"/>
      <c r="U65" s="254"/>
      <c r="V65" s="254"/>
      <c r="W65" s="254"/>
      <c r="X65" s="254"/>
      <c r="Y65" s="150"/>
      <c r="Z65" s="150"/>
      <c r="AA65" s="150"/>
      <c r="AB65" s="150"/>
      <c r="AC65" s="150"/>
      <c r="AD65" s="150"/>
      <c r="AE65" s="150"/>
    </row>
    <row r="66" spans="3:31" x14ac:dyDescent="0.25"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254"/>
      <c r="R66" s="254"/>
      <c r="S66" s="254"/>
      <c r="T66" s="254"/>
      <c r="U66" s="254"/>
      <c r="V66" s="254"/>
      <c r="W66" s="254"/>
      <c r="X66" s="254"/>
      <c r="Y66" s="150"/>
      <c r="Z66" s="150"/>
      <c r="AA66" s="150"/>
      <c r="AB66" s="150"/>
      <c r="AC66" s="150"/>
      <c r="AD66" s="150"/>
      <c r="AE66" s="150"/>
    </row>
    <row r="67" spans="3:31" x14ac:dyDescent="0.25"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254"/>
      <c r="R67" s="254"/>
      <c r="S67" s="254"/>
      <c r="T67" s="254"/>
      <c r="U67" s="254"/>
      <c r="V67" s="254"/>
      <c r="W67" s="254"/>
      <c r="X67" s="254"/>
      <c r="Y67" s="150"/>
      <c r="Z67" s="150"/>
      <c r="AA67" s="150"/>
      <c r="AB67" s="150"/>
      <c r="AC67" s="150"/>
      <c r="AD67" s="150"/>
      <c r="AE67" s="150"/>
    </row>
    <row r="68" spans="3:31" x14ac:dyDescent="0.25"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254"/>
      <c r="R68" s="254"/>
      <c r="S68" s="254"/>
      <c r="T68" s="254"/>
      <c r="U68" s="254"/>
      <c r="V68" s="254"/>
      <c r="W68" s="254"/>
      <c r="X68" s="254"/>
      <c r="Y68" s="150"/>
      <c r="Z68" s="150"/>
      <c r="AA68" s="150"/>
      <c r="AB68" s="150"/>
      <c r="AC68" s="150"/>
      <c r="AD68" s="150"/>
      <c r="AE68" s="150"/>
    </row>
    <row r="69" spans="3:31" x14ac:dyDescent="0.25"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254"/>
      <c r="R69" s="254"/>
      <c r="S69" s="254"/>
      <c r="T69" s="254"/>
      <c r="U69" s="254"/>
      <c r="V69" s="254"/>
      <c r="W69" s="254"/>
      <c r="X69" s="254"/>
      <c r="Y69" s="150"/>
      <c r="Z69" s="150"/>
      <c r="AA69" s="150"/>
      <c r="AB69" s="150"/>
      <c r="AC69" s="150"/>
      <c r="AD69" s="150"/>
      <c r="AE69" s="150"/>
    </row>
    <row r="70" spans="3:31" x14ac:dyDescent="0.25"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254"/>
      <c r="R70" s="254"/>
      <c r="S70" s="254"/>
      <c r="T70" s="254"/>
      <c r="U70" s="254"/>
      <c r="V70" s="254"/>
      <c r="W70" s="254"/>
      <c r="X70" s="254"/>
      <c r="Y70" s="150"/>
      <c r="Z70" s="150"/>
      <c r="AA70" s="150"/>
      <c r="AB70" s="150"/>
      <c r="AC70" s="150"/>
      <c r="AD70" s="150"/>
      <c r="AE70" s="150"/>
    </row>
    <row r="71" spans="3:31" x14ac:dyDescent="0.25"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254"/>
      <c r="R71" s="254"/>
      <c r="S71" s="254"/>
      <c r="T71" s="254"/>
      <c r="U71" s="254"/>
      <c r="V71" s="254"/>
      <c r="W71" s="254"/>
      <c r="X71" s="254"/>
      <c r="Y71" s="150"/>
      <c r="Z71" s="150"/>
      <c r="AA71" s="150"/>
      <c r="AB71" s="150"/>
      <c r="AC71" s="150"/>
      <c r="AD71" s="150"/>
      <c r="AE71" s="150"/>
    </row>
    <row r="72" spans="3:31" x14ac:dyDescent="0.25"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254"/>
      <c r="R72" s="254"/>
      <c r="S72" s="254"/>
      <c r="T72" s="254"/>
      <c r="U72" s="254"/>
      <c r="V72" s="254"/>
      <c r="W72" s="254"/>
      <c r="X72" s="254"/>
      <c r="Y72" s="150"/>
      <c r="Z72" s="150"/>
      <c r="AA72" s="150"/>
      <c r="AB72" s="150"/>
      <c r="AC72" s="150"/>
      <c r="AD72" s="150"/>
      <c r="AE72" s="150"/>
    </row>
    <row r="73" spans="3:31" x14ac:dyDescent="0.25"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254"/>
      <c r="R73" s="254"/>
      <c r="S73" s="254"/>
      <c r="T73" s="254"/>
      <c r="U73" s="254"/>
      <c r="V73" s="254"/>
      <c r="W73" s="254"/>
      <c r="X73" s="254"/>
      <c r="Y73" s="150"/>
      <c r="Z73" s="150"/>
      <c r="AA73" s="150"/>
      <c r="AB73" s="150"/>
      <c r="AC73" s="150"/>
      <c r="AD73" s="150"/>
      <c r="AE73" s="150"/>
    </row>
    <row r="74" spans="3:31" x14ac:dyDescent="0.25"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254"/>
      <c r="R74" s="254"/>
      <c r="S74" s="254"/>
      <c r="T74" s="254"/>
      <c r="U74" s="254"/>
      <c r="V74" s="254"/>
      <c r="W74" s="254"/>
      <c r="X74" s="254"/>
      <c r="Y74" s="150"/>
      <c r="Z74" s="150"/>
      <c r="AA74" s="150"/>
      <c r="AB74" s="150"/>
      <c r="AC74" s="150"/>
      <c r="AD74" s="150"/>
      <c r="AE74" s="150"/>
    </row>
    <row r="75" spans="3:31" x14ac:dyDescent="0.25"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254"/>
      <c r="R75" s="254"/>
      <c r="S75" s="254"/>
      <c r="T75" s="254"/>
      <c r="U75" s="254"/>
      <c r="V75" s="254"/>
      <c r="W75" s="254"/>
      <c r="X75" s="254"/>
      <c r="Y75" s="150"/>
      <c r="Z75" s="150"/>
      <c r="AA75" s="150"/>
      <c r="AB75" s="150"/>
      <c r="AC75" s="150"/>
      <c r="AD75" s="150"/>
      <c r="AE75" s="150"/>
    </row>
    <row r="76" spans="3:31" x14ac:dyDescent="0.25"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254"/>
      <c r="R76" s="254"/>
      <c r="S76" s="254"/>
      <c r="T76" s="254"/>
      <c r="U76" s="254"/>
      <c r="V76" s="254"/>
      <c r="W76" s="254"/>
      <c r="X76" s="254"/>
      <c r="Y76" s="150"/>
      <c r="Z76" s="150"/>
      <c r="AA76" s="150"/>
      <c r="AB76" s="150"/>
      <c r="AC76" s="150"/>
      <c r="AD76" s="150"/>
      <c r="AE76" s="150"/>
    </row>
    <row r="77" spans="3:31" x14ac:dyDescent="0.25"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254"/>
      <c r="R77" s="254"/>
      <c r="S77" s="254"/>
      <c r="T77" s="254"/>
      <c r="U77" s="254"/>
      <c r="V77" s="254"/>
      <c r="W77" s="254"/>
      <c r="X77" s="254"/>
      <c r="Y77" s="150"/>
      <c r="Z77" s="150"/>
      <c r="AA77" s="150"/>
      <c r="AB77" s="150"/>
      <c r="AC77" s="150"/>
      <c r="AD77" s="150"/>
      <c r="AE77" s="150"/>
    </row>
    <row r="78" spans="3:31" x14ac:dyDescent="0.25"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254"/>
      <c r="R78" s="254"/>
      <c r="S78" s="254"/>
      <c r="T78" s="254"/>
      <c r="U78" s="254"/>
      <c r="V78" s="254"/>
      <c r="W78" s="254"/>
      <c r="X78" s="254"/>
      <c r="Y78" s="150"/>
      <c r="Z78" s="150"/>
      <c r="AA78" s="150"/>
      <c r="AB78" s="150"/>
      <c r="AC78" s="150"/>
      <c r="AD78" s="150"/>
      <c r="AE78" s="150"/>
    </row>
    <row r="79" spans="3:31" x14ac:dyDescent="0.25"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254"/>
      <c r="R79" s="254"/>
      <c r="S79" s="254"/>
      <c r="T79" s="254"/>
      <c r="U79" s="254"/>
      <c r="V79" s="254"/>
      <c r="W79" s="254"/>
      <c r="X79" s="254"/>
      <c r="Y79" s="150"/>
      <c r="Z79" s="150"/>
      <c r="AA79" s="150"/>
      <c r="AB79" s="150"/>
      <c r="AC79" s="150"/>
      <c r="AD79" s="150"/>
      <c r="AE79" s="150"/>
    </row>
    <row r="80" spans="3:31" x14ac:dyDescent="0.25"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254"/>
      <c r="R80" s="254"/>
      <c r="S80" s="254"/>
      <c r="T80" s="254"/>
      <c r="U80" s="254"/>
      <c r="V80" s="254"/>
      <c r="W80" s="254"/>
      <c r="X80" s="254"/>
      <c r="Y80" s="150"/>
      <c r="Z80" s="150"/>
      <c r="AA80" s="150"/>
      <c r="AB80" s="150"/>
      <c r="AC80" s="150"/>
      <c r="AD80" s="150"/>
      <c r="AE80" s="150"/>
    </row>
    <row r="81" spans="3:31" x14ac:dyDescent="0.25"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254"/>
      <c r="R81" s="254"/>
      <c r="S81" s="254"/>
      <c r="T81" s="254"/>
      <c r="U81" s="254"/>
      <c r="V81" s="254"/>
      <c r="W81" s="254"/>
      <c r="X81" s="254"/>
      <c r="Y81" s="150"/>
      <c r="Z81" s="150"/>
      <c r="AA81" s="150"/>
      <c r="AB81" s="150"/>
      <c r="AC81" s="150"/>
      <c r="AD81" s="150"/>
      <c r="AE81" s="150"/>
    </row>
    <row r="82" spans="3:31" x14ac:dyDescent="0.25"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254"/>
      <c r="R82" s="254"/>
      <c r="S82" s="254"/>
      <c r="T82" s="254"/>
      <c r="U82" s="254"/>
      <c r="V82" s="254"/>
      <c r="W82" s="254"/>
      <c r="X82" s="254"/>
      <c r="Y82" s="150"/>
      <c r="Z82" s="150"/>
      <c r="AA82" s="150"/>
      <c r="AB82" s="150"/>
      <c r="AC82" s="150"/>
      <c r="AD82" s="150"/>
      <c r="AE82" s="150"/>
    </row>
    <row r="83" spans="3:31" x14ac:dyDescent="0.25"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254"/>
      <c r="R83" s="254"/>
      <c r="S83" s="254"/>
      <c r="T83" s="254"/>
      <c r="U83" s="254"/>
      <c r="V83" s="254"/>
      <c r="W83" s="254"/>
      <c r="X83" s="254"/>
      <c r="Y83" s="150"/>
      <c r="Z83" s="150"/>
      <c r="AA83" s="150"/>
      <c r="AB83" s="150"/>
      <c r="AC83" s="150"/>
      <c r="AD83" s="150"/>
      <c r="AE83" s="150"/>
    </row>
    <row r="84" spans="3:31" x14ac:dyDescent="0.25"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254"/>
      <c r="R84" s="254"/>
      <c r="S84" s="254"/>
      <c r="T84" s="254"/>
      <c r="U84" s="254"/>
      <c r="V84" s="254"/>
      <c r="W84" s="254"/>
      <c r="X84" s="254"/>
      <c r="Y84" s="150"/>
      <c r="Z84" s="150"/>
      <c r="AA84" s="150"/>
      <c r="AB84" s="150"/>
      <c r="AC84" s="150"/>
      <c r="AD84" s="150"/>
      <c r="AE84" s="150"/>
    </row>
    <row r="85" spans="3:31" x14ac:dyDescent="0.25"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254"/>
      <c r="R85" s="254"/>
      <c r="S85" s="254"/>
      <c r="T85" s="254"/>
      <c r="U85" s="254"/>
      <c r="V85" s="254"/>
      <c r="W85" s="254"/>
      <c r="X85" s="254"/>
      <c r="Y85" s="150"/>
      <c r="Z85" s="150"/>
      <c r="AA85" s="150"/>
      <c r="AB85" s="150"/>
      <c r="AC85" s="150"/>
      <c r="AD85" s="150"/>
      <c r="AE85" s="150"/>
    </row>
    <row r="86" spans="3:31" x14ac:dyDescent="0.25"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254"/>
      <c r="R86" s="254"/>
      <c r="S86" s="254"/>
      <c r="T86" s="254"/>
      <c r="U86" s="254"/>
      <c r="V86" s="254"/>
      <c r="W86" s="254"/>
      <c r="X86" s="254"/>
      <c r="Y86" s="150"/>
      <c r="Z86" s="150"/>
      <c r="AA86" s="150"/>
      <c r="AB86" s="150"/>
      <c r="AC86" s="150"/>
      <c r="AD86" s="150"/>
      <c r="AE86" s="150"/>
    </row>
    <row r="87" spans="3:31" x14ac:dyDescent="0.25"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254"/>
      <c r="R87" s="254"/>
      <c r="S87" s="254"/>
      <c r="T87" s="254"/>
      <c r="U87" s="254"/>
      <c r="V87" s="254"/>
      <c r="W87" s="254"/>
      <c r="X87" s="254"/>
      <c r="Y87" s="150"/>
      <c r="Z87" s="150"/>
      <c r="AA87" s="150"/>
      <c r="AB87" s="150"/>
      <c r="AC87" s="150"/>
      <c r="AD87" s="150"/>
      <c r="AE87" s="150"/>
    </row>
    <row r="88" spans="3:31" x14ac:dyDescent="0.25"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254"/>
      <c r="R88" s="254"/>
      <c r="S88" s="254"/>
      <c r="T88" s="254"/>
      <c r="U88" s="254"/>
      <c r="V88" s="254"/>
      <c r="W88" s="254"/>
      <c r="X88" s="254"/>
      <c r="Y88" s="150"/>
      <c r="Z88" s="150"/>
      <c r="AA88" s="150"/>
      <c r="AB88" s="150"/>
      <c r="AC88" s="150"/>
      <c r="AD88" s="150"/>
      <c r="AE88" s="150"/>
    </row>
    <row r="89" spans="3:31" x14ac:dyDescent="0.25"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254"/>
      <c r="R89" s="254"/>
      <c r="S89" s="254"/>
      <c r="T89" s="254"/>
      <c r="U89" s="254"/>
      <c r="V89" s="254"/>
      <c r="W89" s="254"/>
      <c r="X89" s="254"/>
      <c r="Y89" s="150"/>
      <c r="Z89" s="150"/>
      <c r="AA89" s="150"/>
      <c r="AB89" s="150"/>
      <c r="AC89" s="150"/>
      <c r="AD89" s="150"/>
      <c r="AE89" s="150"/>
    </row>
    <row r="90" spans="3:31" x14ac:dyDescent="0.25"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254"/>
      <c r="R90" s="254"/>
      <c r="S90" s="254"/>
      <c r="T90" s="254"/>
      <c r="U90" s="254"/>
      <c r="V90" s="254"/>
      <c r="W90" s="254"/>
      <c r="X90" s="254"/>
      <c r="Y90" s="150"/>
      <c r="Z90" s="150"/>
      <c r="AA90" s="150"/>
      <c r="AB90" s="150"/>
      <c r="AC90" s="150"/>
      <c r="AD90" s="150"/>
      <c r="AE90" s="150"/>
    </row>
    <row r="91" spans="3:31" x14ac:dyDescent="0.25"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254"/>
      <c r="R91" s="254"/>
      <c r="S91" s="254"/>
      <c r="T91" s="254"/>
      <c r="U91" s="254"/>
      <c r="V91" s="254"/>
      <c r="W91" s="254"/>
      <c r="X91" s="254"/>
      <c r="Y91" s="150"/>
      <c r="Z91" s="150"/>
      <c r="AA91" s="150"/>
      <c r="AB91" s="150"/>
      <c r="AC91" s="150"/>
      <c r="AD91" s="150"/>
      <c r="AE91" s="150"/>
    </row>
    <row r="92" spans="3:31" x14ac:dyDescent="0.25"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254"/>
      <c r="R92" s="254"/>
      <c r="S92" s="254"/>
      <c r="T92" s="254"/>
      <c r="U92" s="254"/>
      <c r="V92" s="254"/>
      <c r="W92" s="254"/>
      <c r="X92" s="254"/>
      <c r="Y92" s="150"/>
      <c r="Z92" s="150"/>
      <c r="AA92" s="150"/>
      <c r="AB92" s="150"/>
      <c r="AC92" s="150"/>
      <c r="AD92" s="150"/>
      <c r="AE92" s="150"/>
    </row>
    <row r="93" spans="3:31" x14ac:dyDescent="0.25"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254"/>
      <c r="R93" s="254"/>
      <c r="S93" s="254"/>
      <c r="T93" s="254"/>
      <c r="U93" s="254"/>
      <c r="V93" s="254"/>
      <c r="W93" s="254"/>
      <c r="X93" s="254"/>
      <c r="Y93" s="150"/>
      <c r="Z93" s="150"/>
      <c r="AA93" s="150"/>
      <c r="AB93" s="150"/>
      <c r="AC93" s="150"/>
      <c r="AD93" s="150"/>
      <c r="AE93" s="150"/>
    </row>
    <row r="94" spans="3:31" x14ac:dyDescent="0.25"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254"/>
      <c r="R94" s="254"/>
      <c r="S94" s="254"/>
      <c r="T94" s="254"/>
      <c r="U94" s="254"/>
      <c r="V94" s="254"/>
      <c r="W94" s="254"/>
      <c r="X94" s="254"/>
      <c r="Y94" s="150"/>
      <c r="Z94" s="150"/>
      <c r="AA94" s="150"/>
      <c r="AB94" s="150"/>
      <c r="AC94" s="150"/>
      <c r="AD94" s="150"/>
      <c r="AE94" s="150"/>
    </row>
    <row r="95" spans="3:31" x14ac:dyDescent="0.25"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254"/>
      <c r="R95" s="254"/>
      <c r="S95" s="254"/>
      <c r="T95" s="254"/>
      <c r="U95" s="254"/>
      <c r="V95" s="254"/>
      <c r="W95" s="254"/>
      <c r="X95" s="254"/>
      <c r="Y95" s="150"/>
      <c r="Z95" s="150"/>
      <c r="AA95" s="150"/>
      <c r="AB95" s="150"/>
      <c r="AC95" s="150"/>
      <c r="AD95" s="150"/>
      <c r="AE95" s="150"/>
    </row>
    <row r="96" spans="3:31" x14ac:dyDescent="0.25"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254"/>
      <c r="R96" s="254"/>
      <c r="S96" s="254"/>
      <c r="T96" s="254"/>
      <c r="U96" s="254"/>
      <c r="V96" s="254"/>
      <c r="W96" s="254"/>
      <c r="X96" s="254"/>
      <c r="Y96" s="150"/>
      <c r="Z96" s="150"/>
      <c r="AA96" s="150"/>
      <c r="AB96" s="150"/>
      <c r="AC96" s="150"/>
      <c r="AD96" s="150"/>
      <c r="AE96" s="150"/>
    </row>
    <row r="97" spans="3:31" x14ac:dyDescent="0.25"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254"/>
      <c r="R97" s="254"/>
      <c r="S97" s="254"/>
      <c r="T97" s="254"/>
      <c r="U97" s="254"/>
      <c r="V97" s="254"/>
      <c r="W97" s="254"/>
      <c r="X97" s="254"/>
      <c r="Y97" s="150"/>
      <c r="Z97" s="150"/>
      <c r="AA97" s="150"/>
      <c r="AB97" s="150"/>
      <c r="AC97" s="150"/>
      <c r="AD97" s="150"/>
      <c r="AE97" s="150"/>
    </row>
    <row r="98" spans="3:31" x14ac:dyDescent="0.25"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254"/>
      <c r="R98" s="254"/>
      <c r="S98" s="254"/>
      <c r="T98" s="254"/>
      <c r="U98" s="254"/>
      <c r="V98" s="254"/>
      <c r="W98" s="254"/>
      <c r="X98" s="254"/>
      <c r="Y98" s="150"/>
      <c r="Z98" s="150"/>
      <c r="AA98" s="150"/>
      <c r="AB98" s="150"/>
      <c r="AC98" s="150"/>
      <c r="AD98" s="150"/>
      <c r="AE98" s="150"/>
    </row>
    <row r="99" spans="3:31" x14ac:dyDescent="0.25"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254"/>
      <c r="R99" s="254"/>
      <c r="S99" s="254"/>
      <c r="T99" s="254"/>
      <c r="U99" s="254"/>
      <c r="V99" s="254"/>
      <c r="W99" s="254"/>
      <c r="X99" s="254"/>
      <c r="Y99" s="150"/>
      <c r="Z99" s="150"/>
      <c r="AA99" s="150"/>
      <c r="AB99" s="150"/>
      <c r="AC99" s="150"/>
      <c r="AD99" s="150"/>
      <c r="AE99" s="150"/>
    </row>
    <row r="100" spans="3:31" x14ac:dyDescent="0.25"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254"/>
      <c r="R100" s="254"/>
      <c r="S100" s="254"/>
      <c r="T100" s="254"/>
      <c r="U100" s="254"/>
      <c r="V100" s="254"/>
      <c r="W100" s="254"/>
      <c r="X100" s="254"/>
      <c r="Y100" s="150"/>
      <c r="Z100" s="150"/>
      <c r="AA100" s="150"/>
      <c r="AB100" s="150"/>
      <c r="AC100" s="150"/>
      <c r="AD100" s="150"/>
      <c r="AE100" s="150"/>
    </row>
    <row r="101" spans="3:31" x14ac:dyDescent="0.25"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254"/>
      <c r="R101" s="254"/>
      <c r="S101" s="254"/>
      <c r="T101" s="254"/>
      <c r="U101" s="254"/>
      <c r="V101" s="254"/>
      <c r="W101" s="254"/>
      <c r="X101" s="254"/>
      <c r="Y101" s="150"/>
      <c r="Z101" s="150"/>
      <c r="AA101" s="150"/>
      <c r="AB101" s="150"/>
      <c r="AC101" s="150"/>
      <c r="AD101" s="150"/>
      <c r="AE101" s="150"/>
    </row>
    <row r="102" spans="3:31" x14ac:dyDescent="0.25"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254"/>
      <c r="R102" s="254"/>
      <c r="S102" s="254"/>
      <c r="T102" s="254"/>
      <c r="U102" s="254"/>
      <c r="V102" s="254"/>
      <c r="W102" s="254"/>
      <c r="X102" s="254"/>
      <c r="Y102" s="150"/>
      <c r="Z102" s="150"/>
      <c r="AA102" s="150"/>
      <c r="AB102" s="150"/>
      <c r="AC102" s="150"/>
      <c r="AD102" s="150"/>
      <c r="AE102" s="150"/>
    </row>
    <row r="103" spans="3:31" x14ac:dyDescent="0.25"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254"/>
      <c r="R103" s="254"/>
      <c r="S103" s="254"/>
      <c r="T103" s="254"/>
      <c r="U103" s="254"/>
      <c r="V103" s="254"/>
      <c r="W103" s="254"/>
      <c r="X103" s="254"/>
      <c r="Y103" s="150"/>
      <c r="Z103" s="150"/>
      <c r="AA103" s="150"/>
      <c r="AB103" s="150"/>
      <c r="AC103" s="150"/>
      <c r="AD103" s="150"/>
      <c r="AE103" s="150"/>
    </row>
    <row r="104" spans="3:31" x14ac:dyDescent="0.25"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254"/>
      <c r="R104" s="254"/>
      <c r="S104" s="254"/>
      <c r="T104" s="254"/>
      <c r="U104" s="254"/>
      <c r="V104" s="254"/>
      <c r="W104" s="254"/>
      <c r="X104" s="254"/>
      <c r="Y104" s="150"/>
      <c r="Z104" s="150"/>
      <c r="AA104" s="150"/>
      <c r="AB104" s="150"/>
      <c r="AC104" s="150"/>
      <c r="AD104" s="150"/>
      <c r="AE104" s="150"/>
    </row>
    <row r="105" spans="3:31" x14ac:dyDescent="0.25"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254"/>
      <c r="R105" s="254"/>
      <c r="S105" s="254"/>
      <c r="T105" s="254"/>
      <c r="U105" s="254"/>
      <c r="V105" s="254"/>
      <c r="W105" s="254"/>
      <c r="X105" s="254"/>
      <c r="Y105" s="150"/>
      <c r="Z105" s="150"/>
      <c r="AA105" s="150"/>
      <c r="AB105" s="150"/>
      <c r="AC105" s="150"/>
      <c r="AD105" s="150"/>
      <c r="AE105" s="150"/>
    </row>
    <row r="106" spans="3:31" x14ac:dyDescent="0.25"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254"/>
      <c r="R106" s="254"/>
      <c r="S106" s="254"/>
      <c r="T106" s="254"/>
      <c r="U106" s="254"/>
      <c r="V106" s="254"/>
      <c r="W106" s="254"/>
      <c r="X106" s="254"/>
      <c r="Y106" s="150"/>
      <c r="Z106" s="150"/>
      <c r="AA106" s="150"/>
      <c r="AB106" s="150"/>
      <c r="AC106" s="150"/>
      <c r="AD106" s="150"/>
      <c r="AE106" s="150"/>
    </row>
    <row r="107" spans="3:31" x14ac:dyDescent="0.25"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254"/>
      <c r="R107" s="254"/>
      <c r="S107" s="254"/>
      <c r="T107" s="254"/>
      <c r="U107" s="254"/>
      <c r="V107" s="254"/>
      <c r="W107" s="254"/>
      <c r="X107" s="254"/>
      <c r="Y107" s="150"/>
      <c r="Z107" s="150"/>
      <c r="AA107" s="150"/>
      <c r="AB107" s="150"/>
      <c r="AC107" s="150"/>
      <c r="AD107" s="150"/>
      <c r="AE107" s="150"/>
    </row>
    <row r="108" spans="3:31" x14ac:dyDescent="0.25"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254"/>
      <c r="R108" s="254"/>
      <c r="S108" s="254"/>
      <c r="T108" s="254"/>
      <c r="U108" s="254"/>
      <c r="V108" s="254"/>
      <c r="W108" s="254"/>
      <c r="X108" s="254"/>
      <c r="Y108" s="150"/>
      <c r="Z108" s="150"/>
      <c r="AA108" s="150"/>
      <c r="AB108" s="150"/>
      <c r="AC108" s="150"/>
      <c r="AD108" s="150"/>
      <c r="AE108" s="150"/>
    </row>
    <row r="109" spans="3:31" x14ac:dyDescent="0.25"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254"/>
      <c r="R109" s="254"/>
      <c r="S109" s="254"/>
      <c r="T109" s="254"/>
      <c r="U109" s="254"/>
      <c r="V109" s="254"/>
      <c r="W109" s="254"/>
      <c r="X109" s="254"/>
      <c r="Y109" s="150"/>
      <c r="Z109" s="150"/>
      <c r="AA109" s="150"/>
      <c r="AB109" s="150"/>
      <c r="AC109" s="150"/>
      <c r="AD109" s="150"/>
      <c r="AE109" s="150"/>
    </row>
    <row r="110" spans="3:31" x14ac:dyDescent="0.25"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254"/>
      <c r="R110" s="254"/>
      <c r="S110" s="254"/>
      <c r="T110" s="254"/>
      <c r="U110" s="254"/>
      <c r="V110" s="254"/>
      <c r="W110" s="254"/>
      <c r="X110" s="254"/>
      <c r="Y110" s="150"/>
      <c r="Z110" s="150"/>
      <c r="AA110" s="150"/>
      <c r="AB110" s="150"/>
      <c r="AC110" s="150"/>
      <c r="AD110" s="150"/>
      <c r="AE110" s="150"/>
    </row>
    <row r="111" spans="3:31" x14ac:dyDescent="0.25"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254"/>
      <c r="R111" s="254"/>
      <c r="S111" s="254"/>
      <c r="T111" s="254"/>
      <c r="U111" s="254"/>
      <c r="V111" s="254"/>
      <c r="W111" s="254"/>
      <c r="X111" s="254"/>
      <c r="Y111" s="150"/>
      <c r="Z111" s="150"/>
      <c r="AA111" s="150"/>
      <c r="AB111" s="150"/>
      <c r="AC111" s="150"/>
      <c r="AD111" s="150"/>
      <c r="AE111" s="150"/>
    </row>
    <row r="112" spans="3:31" x14ac:dyDescent="0.25"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254"/>
      <c r="R112" s="254"/>
      <c r="S112" s="254"/>
      <c r="T112" s="254"/>
      <c r="U112" s="254"/>
      <c r="V112" s="254"/>
      <c r="W112" s="254"/>
      <c r="X112" s="254"/>
      <c r="Y112" s="150"/>
      <c r="Z112" s="150"/>
      <c r="AA112" s="150"/>
      <c r="AB112" s="150"/>
      <c r="AC112" s="150"/>
      <c r="AD112" s="150"/>
      <c r="AE112" s="150"/>
    </row>
    <row r="113" spans="3:31" x14ac:dyDescent="0.25"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254"/>
      <c r="R113" s="254"/>
      <c r="S113" s="254"/>
      <c r="T113" s="254"/>
      <c r="U113" s="254"/>
      <c r="V113" s="254"/>
      <c r="W113" s="254"/>
      <c r="X113" s="254"/>
      <c r="Y113" s="150"/>
      <c r="Z113" s="150"/>
      <c r="AA113" s="150"/>
      <c r="AB113" s="150"/>
      <c r="AC113" s="150"/>
      <c r="AD113" s="150"/>
      <c r="AE113" s="150"/>
    </row>
    <row r="114" spans="3:31" x14ac:dyDescent="0.25"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254"/>
      <c r="R114" s="254"/>
      <c r="S114" s="254"/>
      <c r="T114" s="254"/>
      <c r="U114" s="254"/>
      <c r="V114" s="254"/>
      <c r="W114" s="254"/>
      <c r="X114" s="254"/>
      <c r="Y114" s="150"/>
      <c r="Z114" s="150"/>
      <c r="AA114" s="150"/>
      <c r="AB114" s="150"/>
      <c r="AC114" s="150"/>
      <c r="AD114" s="150"/>
      <c r="AE114" s="150"/>
    </row>
    <row r="115" spans="3:31" x14ac:dyDescent="0.25"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254"/>
      <c r="R115" s="254"/>
      <c r="S115" s="254"/>
      <c r="T115" s="254"/>
      <c r="U115" s="254"/>
      <c r="V115" s="254"/>
      <c r="W115" s="254"/>
      <c r="X115" s="254"/>
      <c r="Y115" s="150"/>
      <c r="Z115" s="150"/>
      <c r="AA115" s="150"/>
      <c r="AB115" s="150"/>
      <c r="AC115" s="150"/>
      <c r="AD115" s="150"/>
      <c r="AE115" s="150"/>
    </row>
    <row r="116" spans="3:31" x14ac:dyDescent="0.25"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254"/>
      <c r="R116" s="254"/>
      <c r="S116" s="254"/>
      <c r="T116" s="254"/>
      <c r="U116" s="254"/>
      <c r="V116" s="254"/>
      <c r="W116" s="254"/>
      <c r="X116" s="254"/>
      <c r="Y116" s="150"/>
      <c r="Z116" s="150"/>
      <c r="AA116" s="150"/>
      <c r="AB116" s="150"/>
      <c r="AC116" s="150"/>
      <c r="AD116" s="150"/>
      <c r="AE116" s="150"/>
    </row>
    <row r="117" spans="3:31" x14ac:dyDescent="0.25"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254"/>
      <c r="R117" s="254"/>
      <c r="S117" s="254"/>
      <c r="T117" s="254"/>
      <c r="U117" s="254"/>
      <c r="V117" s="254"/>
      <c r="W117" s="254"/>
      <c r="X117" s="254"/>
      <c r="Y117" s="150"/>
      <c r="Z117" s="150"/>
      <c r="AA117" s="150"/>
      <c r="AB117" s="150"/>
      <c r="AC117" s="150"/>
      <c r="AD117" s="150"/>
      <c r="AE117" s="150"/>
    </row>
    <row r="118" spans="3:31" x14ac:dyDescent="0.25"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254"/>
      <c r="R118" s="254"/>
      <c r="S118" s="254"/>
      <c r="T118" s="254"/>
      <c r="U118" s="254"/>
      <c r="V118" s="254"/>
      <c r="W118" s="254"/>
      <c r="X118" s="254"/>
      <c r="Y118" s="150"/>
      <c r="Z118" s="150"/>
      <c r="AA118" s="150"/>
      <c r="AB118" s="150"/>
      <c r="AC118" s="150"/>
      <c r="AD118" s="150"/>
      <c r="AE118" s="150"/>
    </row>
    <row r="119" spans="3:31" x14ac:dyDescent="0.25"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254"/>
      <c r="R119" s="254"/>
      <c r="S119" s="254"/>
      <c r="T119" s="254"/>
      <c r="U119" s="254"/>
      <c r="V119" s="254"/>
      <c r="W119" s="254"/>
      <c r="X119" s="254"/>
      <c r="Y119" s="150"/>
      <c r="Z119" s="150"/>
      <c r="AA119" s="150"/>
      <c r="AB119" s="150"/>
      <c r="AC119" s="150"/>
      <c r="AD119" s="150"/>
      <c r="AE119" s="150"/>
    </row>
    <row r="120" spans="3:31" x14ac:dyDescent="0.25"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254"/>
      <c r="R120" s="254"/>
      <c r="S120" s="254"/>
      <c r="T120" s="254"/>
      <c r="U120" s="254"/>
      <c r="V120" s="254"/>
      <c r="W120" s="254"/>
      <c r="X120" s="254"/>
      <c r="Y120" s="150"/>
      <c r="Z120" s="150"/>
      <c r="AA120" s="150"/>
      <c r="AB120" s="150"/>
      <c r="AC120" s="150"/>
      <c r="AD120" s="150"/>
      <c r="AE120" s="150"/>
    </row>
    <row r="121" spans="3:31" x14ac:dyDescent="0.25"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254"/>
      <c r="R121" s="254"/>
      <c r="S121" s="254"/>
      <c r="T121" s="254"/>
      <c r="U121" s="254"/>
      <c r="V121" s="254"/>
      <c r="W121" s="254"/>
      <c r="X121" s="254"/>
      <c r="Y121" s="150"/>
      <c r="Z121" s="150"/>
      <c r="AA121" s="150"/>
      <c r="AB121" s="150"/>
      <c r="AC121" s="150"/>
      <c r="AD121" s="150"/>
      <c r="AE121" s="150"/>
    </row>
    <row r="122" spans="3:31" x14ac:dyDescent="0.25"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254"/>
      <c r="R122" s="254"/>
      <c r="S122" s="254"/>
      <c r="T122" s="254"/>
      <c r="U122" s="254"/>
      <c r="V122" s="254"/>
      <c r="W122" s="254"/>
      <c r="X122" s="254"/>
      <c r="Y122" s="150"/>
      <c r="Z122" s="150"/>
      <c r="AA122" s="150"/>
      <c r="AB122" s="150"/>
      <c r="AC122" s="150"/>
      <c r="AD122" s="150"/>
      <c r="AE122" s="150"/>
    </row>
    <row r="123" spans="3:31" x14ac:dyDescent="0.25"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254"/>
      <c r="R123" s="254"/>
      <c r="S123" s="254"/>
      <c r="T123" s="254"/>
      <c r="U123" s="254"/>
      <c r="V123" s="254"/>
      <c r="W123" s="254"/>
      <c r="X123" s="254"/>
      <c r="Y123" s="150"/>
      <c r="Z123" s="150"/>
      <c r="AA123" s="150"/>
      <c r="AB123" s="150"/>
      <c r="AC123" s="150"/>
      <c r="AD123" s="150"/>
      <c r="AE123" s="150"/>
    </row>
  </sheetData>
  <mergeCells count="33">
    <mergeCell ref="Y9:Z9"/>
    <mergeCell ref="U8:Z8"/>
    <mergeCell ref="AA8:AB9"/>
    <mergeCell ref="AC8:AC10"/>
    <mergeCell ref="AD8:AE9"/>
    <mergeCell ref="W9:X9"/>
    <mergeCell ref="O8:O10"/>
    <mergeCell ref="P8:P10"/>
    <mergeCell ref="Q8:R9"/>
    <mergeCell ref="S8:S10"/>
    <mergeCell ref="T8:T10"/>
    <mergeCell ref="A7:AC7"/>
    <mergeCell ref="A8:A10"/>
    <mergeCell ref="B8:B10"/>
    <mergeCell ref="C8:C10"/>
    <mergeCell ref="D8:D10"/>
    <mergeCell ref="E8:E10"/>
    <mergeCell ref="F8:F10"/>
    <mergeCell ref="G8:G10"/>
    <mergeCell ref="H8:K8"/>
    <mergeCell ref="L8:M9"/>
    <mergeCell ref="H9:H10"/>
    <mergeCell ref="I9:I10"/>
    <mergeCell ref="J9:J10"/>
    <mergeCell ref="K9:K10"/>
    <mergeCell ref="U9:V9"/>
    <mergeCell ref="N8:N10"/>
    <mergeCell ref="A6:N6"/>
    <mergeCell ref="A1:N1"/>
    <mergeCell ref="A2:N2"/>
    <mergeCell ref="A3:N3"/>
    <mergeCell ref="A4:N4"/>
    <mergeCell ref="A5:N5"/>
  </mergeCells>
  <phoneticPr fontId="85" type="noConversion"/>
  <pageMargins left="0.17" right="0.16" top="0.74803149606299213" bottom="0.34" header="0.31496062992125984" footer="0.15"/>
  <pageSetup paperSize="9" scale="2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40"/>
  <sheetViews>
    <sheetView zoomScale="70" zoomScaleNormal="70" workbookViewId="0">
      <selection sqref="A1:U1"/>
    </sheetView>
  </sheetViews>
  <sheetFormatPr defaultRowHeight="15" x14ac:dyDescent="0.25"/>
  <cols>
    <col min="1" max="1" width="11.85546875" style="196" customWidth="1"/>
    <col min="2" max="2" width="80" style="197" customWidth="1"/>
    <col min="3" max="3" width="16" style="197" customWidth="1"/>
    <col min="4" max="4" width="23" style="197" customWidth="1"/>
    <col min="5" max="5" width="29.5703125" style="197" customWidth="1"/>
    <col min="6" max="6" width="13.42578125" style="197" customWidth="1"/>
    <col min="7" max="7" width="15" style="197" customWidth="1"/>
    <col min="8" max="8" width="17.5703125" style="197" customWidth="1"/>
    <col min="9" max="9" width="17.7109375" style="197" customWidth="1"/>
    <col min="10" max="10" width="15.85546875" style="197" customWidth="1"/>
    <col min="11" max="11" width="24.85546875" style="197" customWidth="1"/>
    <col min="12" max="12" width="16.85546875" style="197" customWidth="1"/>
    <col min="13" max="13" width="18.28515625" style="197" customWidth="1"/>
    <col min="14" max="14" width="42.28515625" style="217" customWidth="1"/>
    <col min="15" max="15" width="20.42578125" style="197" customWidth="1"/>
    <col min="16" max="20" width="6.5703125" style="197" customWidth="1"/>
    <col min="21" max="21" width="6.5703125" style="198" customWidth="1"/>
    <col min="22" max="26" width="6.5703125" style="197" customWidth="1"/>
    <col min="27" max="27" width="6.5703125" style="198" customWidth="1"/>
    <col min="28" max="28" width="9.28515625" style="197" customWidth="1"/>
    <col min="29" max="29" width="13.85546875" style="197" customWidth="1"/>
    <col min="30" max="258" width="9.140625" style="196"/>
    <col min="259" max="259" width="4.42578125" style="196" bestFit="1" customWidth="1"/>
    <col min="260" max="260" width="18.28515625" style="196" bestFit="1" customWidth="1"/>
    <col min="261" max="261" width="19" style="196" bestFit="1" customWidth="1"/>
    <col min="262" max="262" width="15.42578125" style="196" bestFit="1" customWidth="1"/>
    <col min="263" max="264" width="12.42578125" style="196" bestFit="1" customWidth="1"/>
    <col min="265" max="265" width="7.140625" style="196" bestFit="1" customWidth="1"/>
    <col min="266" max="266" width="10.140625" style="196" bestFit="1" customWidth="1"/>
    <col min="267" max="267" width="15.85546875" style="196" bestFit="1" customWidth="1"/>
    <col min="268" max="268" width="15.140625" style="196" bestFit="1" customWidth="1"/>
    <col min="269" max="269" width="18.28515625" style="196" bestFit="1" customWidth="1"/>
    <col min="270" max="270" width="13.28515625" style="196" bestFit="1" customWidth="1"/>
    <col min="271" max="271" width="19.28515625" style="196" customWidth="1"/>
    <col min="272" max="272" width="15.140625" style="196" customWidth="1"/>
    <col min="273" max="273" width="21" style="196" bestFit="1" customWidth="1"/>
    <col min="274" max="274" width="17.140625" style="196" bestFit="1" customWidth="1"/>
    <col min="275" max="275" width="16.85546875" style="196" bestFit="1" customWidth="1"/>
    <col min="276" max="276" width="16.7109375" style="196" bestFit="1" customWidth="1"/>
    <col min="277" max="277" width="15.7109375" style="196" bestFit="1" customWidth="1"/>
    <col min="278" max="278" width="16.28515625" style="196" bestFit="1" customWidth="1"/>
    <col min="279" max="279" width="17.28515625" style="196" customWidth="1"/>
    <col min="280" max="280" width="23.42578125" style="196" bestFit="1" customWidth="1"/>
    <col min="281" max="281" width="31.85546875" style="196" bestFit="1" customWidth="1"/>
    <col min="282" max="282" width="7.85546875" style="196" bestFit="1" customWidth="1"/>
    <col min="283" max="283" width="5.7109375" style="196" bestFit="1" customWidth="1"/>
    <col min="284" max="284" width="9.140625" style="196" bestFit="1" customWidth="1"/>
    <col min="285" max="285" width="13.5703125" style="196" bestFit="1" customWidth="1"/>
    <col min="286" max="514" width="9.140625" style="196"/>
    <col min="515" max="515" width="4.42578125" style="196" bestFit="1" customWidth="1"/>
    <col min="516" max="516" width="18.28515625" style="196" bestFit="1" customWidth="1"/>
    <col min="517" max="517" width="19" style="196" bestFit="1" customWidth="1"/>
    <col min="518" max="518" width="15.42578125" style="196" bestFit="1" customWidth="1"/>
    <col min="519" max="520" width="12.42578125" style="196" bestFit="1" customWidth="1"/>
    <col min="521" max="521" width="7.140625" style="196" bestFit="1" customWidth="1"/>
    <col min="522" max="522" width="10.140625" style="196" bestFit="1" customWidth="1"/>
    <col min="523" max="523" width="15.85546875" style="196" bestFit="1" customWidth="1"/>
    <col min="524" max="524" width="15.140625" style="196" bestFit="1" customWidth="1"/>
    <col min="525" max="525" width="18.28515625" style="196" bestFit="1" customWidth="1"/>
    <col min="526" max="526" width="13.28515625" style="196" bestFit="1" customWidth="1"/>
    <col min="527" max="527" width="19.28515625" style="196" customWidth="1"/>
    <col min="528" max="528" width="15.140625" style="196" customWidth="1"/>
    <col min="529" max="529" width="21" style="196" bestFit="1" customWidth="1"/>
    <col min="530" max="530" width="17.140625" style="196" bestFit="1" customWidth="1"/>
    <col min="531" max="531" width="16.85546875" style="196" bestFit="1" customWidth="1"/>
    <col min="532" max="532" width="16.7109375" style="196" bestFit="1" customWidth="1"/>
    <col min="533" max="533" width="15.7109375" style="196" bestFit="1" customWidth="1"/>
    <col min="534" max="534" width="16.28515625" style="196" bestFit="1" customWidth="1"/>
    <col min="535" max="535" width="17.28515625" style="196" customWidth="1"/>
    <col min="536" max="536" width="23.42578125" style="196" bestFit="1" customWidth="1"/>
    <col min="537" max="537" width="31.85546875" style="196" bestFit="1" customWidth="1"/>
    <col min="538" max="538" width="7.85546875" style="196" bestFit="1" customWidth="1"/>
    <col min="539" max="539" width="5.7109375" style="196" bestFit="1" customWidth="1"/>
    <col min="540" max="540" width="9.140625" style="196" bestFit="1" customWidth="1"/>
    <col min="541" max="541" width="13.5703125" style="196" bestFit="1" customWidth="1"/>
    <col min="542" max="770" width="9.140625" style="196"/>
    <col min="771" max="771" width="4.42578125" style="196" bestFit="1" customWidth="1"/>
    <col min="772" max="772" width="18.28515625" style="196" bestFit="1" customWidth="1"/>
    <col min="773" max="773" width="19" style="196" bestFit="1" customWidth="1"/>
    <col min="774" max="774" width="15.42578125" style="196" bestFit="1" customWidth="1"/>
    <col min="775" max="776" width="12.42578125" style="196" bestFit="1" customWidth="1"/>
    <col min="777" max="777" width="7.140625" style="196" bestFit="1" customWidth="1"/>
    <col min="778" max="778" width="10.140625" style="196" bestFit="1" customWidth="1"/>
    <col min="779" max="779" width="15.85546875" style="196" bestFit="1" customWidth="1"/>
    <col min="780" max="780" width="15.140625" style="196" bestFit="1" customWidth="1"/>
    <col min="781" max="781" width="18.28515625" style="196" bestFit="1" customWidth="1"/>
    <col min="782" max="782" width="13.28515625" style="196" bestFit="1" customWidth="1"/>
    <col min="783" max="783" width="19.28515625" style="196" customWidth="1"/>
    <col min="784" max="784" width="15.140625" style="196" customWidth="1"/>
    <col min="785" max="785" width="21" style="196" bestFit="1" customWidth="1"/>
    <col min="786" max="786" width="17.140625" style="196" bestFit="1" customWidth="1"/>
    <col min="787" max="787" width="16.85546875" style="196" bestFit="1" customWidth="1"/>
    <col min="788" max="788" width="16.7109375" style="196" bestFit="1" customWidth="1"/>
    <col min="789" max="789" width="15.7109375" style="196" bestFit="1" customWidth="1"/>
    <col min="790" max="790" width="16.28515625" style="196" bestFit="1" customWidth="1"/>
    <col min="791" max="791" width="17.28515625" style="196" customWidth="1"/>
    <col min="792" max="792" width="23.42578125" style="196" bestFit="1" customWidth="1"/>
    <col min="793" max="793" width="31.85546875" style="196" bestFit="1" customWidth="1"/>
    <col min="794" max="794" width="7.85546875" style="196" bestFit="1" customWidth="1"/>
    <col min="795" max="795" width="5.7109375" style="196" bestFit="1" customWidth="1"/>
    <col min="796" max="796" width="9.140625" style="196" bestFit="1" customWidth="1"/>
    <col min="797" max="797" width="13.5703125" style="196" bestFit="1" customWidth="1"/>
    <col min="798" max="1026" width="9.140625" style="196"/>
    <col min="1027" max="1027" width="4.42578125" style="196" bestFit="1" customWidth="1"/>
    <col min="1028" max="1028" width="18.28515625" style="196" bestFit="1" customWidth="1"/>
    <col min="1029" max="1029" width="19" style="196" bestFit="1" customWidth="1"/>
    <col min="1030" max="1030" width="15.42578125" style="196" bestFit="1" customWidth="1"/>
    <col min="1031" max="1032" width="12.42578125" style="196" bestFit="1" customWidth="1"/>
    <col min="1033" max="1033" width="7.140625" style="196" bestFit="1" customWidth="1"/>
    <col min="1034" max="1034" width="10.140625" style="196" bestFit="1" customWidth="1"/>
    <col min="1035" max="1035" width="15.85546875" style="196" bestFit="1" customWidth="1"/>
    <col min="1036" max="1036" width="15.140625" style="196" bestFit="1" customWidth="1"/>
    <col min="1037" max="1037" width="18.28515625" style="196" bestFit="1" customWidth="1"/>
    <col min="1038" max="1038" width="13.28515625" style="196" bestFit="1" customWidth="1"/>
    <col min="1039" max="1039" width="19.28515625" style="196" customWidth="1"/>
    <col min="1040" max="1040" width="15.140625" style="196" customWidth="1"/>
    <col min="1041" max="1041" width="21" style="196" bestFit="1" customWidth="1"/>
    <col min="1042" max="1042" width="17.140625" style="196" bestFit="1" customWidth="1"/>
    <col min="1043" max="1043" width="16.85546875" style="196" bestFit="1" customWidth="1"/>
    <col min="1044" max="1044" width="16.7109375" style="196" bestFit="1" customWidth="1"/>
    <col min="1045" max="1045" width="15.7109375" style="196" bestFit="1" customWidth="1"/>
    <col min="1046" max="1046" width="16.28515625" style="196" bestFit="1" customWidth="1"/>
    <col min="1047" max="1047" width="17.28515625" style="196" customWidth="1"/>
    <col min="1048" max="1048" width="23.42578125" style="196" bestFit="1" customWidth="1"/>
    <col min="1049" max="1049" width="31.85546875" style="196" bestFit="1" customWidth="1"/>
    <col min="1050" max="1050" width="7.85546875" style="196" bestFit="1" customWidth="1"/>
    <col min="1051" max="1051" width="5.7109375" style="196" bestFit="1" customWidth="1"/>
    <col min="1052" max="1052" width="9.140625" style="196" bestFit="1" customWidth="1"/>
    <col min="1053" max="1053" width="13.5703125" style="196" bestFit="1" customWidth="1"/>
    <col min="1054" max="1282" width="9.140625" style="196"/>
    <col min="1283" max="1283" width="4.42578125" style="196" bestFit="1" customWidth="1"/>
    <col min="1284" max="1284" width="18.28515625" style="196" bestFit="1" customWidth="1"/>
    <col min="1285" max="1285" width="19" style="196" bestFit="1" customWidth="1"/>
    <col min="1286" max="1286" width="15.42578125" style="196" bestFit="1" customWidth="1"/>
    <col min="1287" max="1288" width="12.42578125" style="196" bestFit="1" customWidth="1"/>
    <col min="1289" max="1289" width="7.140625" style="196" bestFit="1" customWidth="1"/>
    <col min="1290" max="1290" width="10.140625" style="196" bestFit="1" customWidth="1"/>
    <col min="1291" max="1291" width="15.85546875" style="196" bestFit="1" customWidth="1"/>
    <col min="1292" max="1292" width="15.140625" style="196" bestFit="1" customWidth="1"/>
    <col min="1293" max="1293" width="18.28515625" style="196" bestFit="1" customWidth="1"/>
    <col min="1294" max="1294" width="13.28515625" style="196" bestFit="1" customWidth="1"/>
    <col min="1295" max="1295" width="19.28515625" style="196" customWidth="1"/>
    <col min="1296" max="1296" width="15.140625" style="196" customWidth="1"/>
    <col min="1297" max="1297" width="21" style="196" bestFit="1" customWidth="1"/>
    <col min="1298" max="1298" width="17.140625" style="196" bestFit="1" customWidth="1"/>
    <col min="1299" max="1299" width="16.85546875" style="196" bestFit="1" customWidth="1"/>
    <col min="1300" max="1300" width="16.7109375" style="196" bestFit="1" customWidth="1"/>
    <col min="1301" max="1301" width="15.7109375" style="196" bestFit="1" customWidth="1"/>
    <col min="1302" max="1302" width="16.28515625" style="196" bestFit="1" customWidth="1"/>
    <col min="1303" max="1303" width="17.28515625" style="196" customWidth="1"/>
    <col min="1304" max="1304" width="23.42578125" style="196" bestFit="1" customWidth="1"/>
    <col min="1305" max="1305" width="31.85546875" style="196" bestFit="1" customWidth="1"/>
    <col min="1306" max="1306" width="7.85546875" style="196" bestFit="1" customWidth="1"/>
    <col min="1307" max="1307" width="5.7109375" style="196" bestFit="1" customWidth="1"/>
    <col min="1308" max="1308" width="9.140625" style="196" bestFit="1" customWidth="1"/>
    <col min="1309" max="1309" width="13.5703125" style="196" bestFit="1" customWidth="1"/>
    <col min="1310" max="1538" width="9.140625" style="196"/>
    <col min="1539" max="1539" width="4.42578125" style="196" bestFit="1" customWidth="1"/>
    <col min="1540" max="1540" width="18.28515625" style="196" bestFit="1" customWidth="1"/>
    <col min="1541" max="1541" width="19" style="196" bestFit="1" customWidth="1"/>
    <col min="1542" max="1542" width="15.42578125" style="196" bestFit="1" customWidth="1"/>
    <col min="1543" max="1544" width="12.42578125" style="196" bestFit="1" customWidth="1"/>
    <col min="1545" max="1545" width="7.140625" style="196" bestFit="1" customWidth="1"/>
    <col min="1546" max="1546" width="10.140625" style="196" bestFit="1" customWidth="1"/>
    <col min="1547" max="1547" width="15.85546875" style="196" bestFit="1" customWidth="1"/>
    <col min="1548" max="1548" width="15.140625" style="196" bestFit="1" customWidth="1"/>
    <col min="1549" max="1549" width="18.28515625" style="196" bestFit="1" customWidth="1"/>
    <col min="1550" max="1550" width="13.28515625" style="196" bestFit="1" customWidth="1"/>
    <col min="1551" max="1551" width="19.28515625" style="196" customWidth="1"/>
    <col min="1552" max="1552" width="15.140625" style="196" customWidth="1"/>
    <col min="1553" max="1553" width="21" style="196" bestFit="1" customWidth="1"/>
    <col min="1554" max="1554" width="17.140625" style="196" bestFit="1" customWidth="1"/>
    <col min="1555" max="1555" width="16.85546875" style="196" bestFit="1" customWidth="1"/>
    <col min="1556" max="1556" width="16.7109375" style="196" bestFit="1" customWidth="1"/>
    <col min="1557" max="1557" width="15.7109375" style="196" bestFit="1" customWidth="1"/>
    <col min="1558" max="1558" width="16.28515625" style="196" bestFit="1" customWidth="1"/>
    <col min="1559" max="1559" width="17.28515625" style="196" customWidth="1"/>
    <col min="1560" max="1560" width="23.42578125" style="196" bestFit="1" customWidth="1"/>
    <col min="1561" max="1561" width="31.85546875" style="196" bestFit="1" customWidth="1"/>
    <col min="1562" max="1562" width="7.85546875" style="196" bestFit="1" customWidth="1"/>
    <col min="1563" max="1563" width="5.7109375" style="196" bestFit="1" customWidth="1"/>
    <col min="1564" max="1564" width="9.140625" style="196" bestFit="1" customWidth="1"/>
    <col min="1565" max="1565" width="13.5703125" style="196" bestFit="1" customWidth="1"/>
    <col min="1566" max="1794" width="9.140625" style="196"/>
    <col min="1795" max="1795" width="4.42578125" style="196" bestFit="1" customWidth="1"/>
    <col min="1796" max="1796" width="18.28515625" style="196" bestFit="1" customWidth="1"/>
    <col min="1797" max="1797" width="19" style="196" bestFit="1" customWidth="1"/>
    <col min="1798" max="1798" width="15.42578125" style="196" bestFit="1" customWidth="1"/>
    <col min="1799" max="1800" width="12.42578125" style="196" bestFit="1" customWidth="1"/>
    <col min="1801" max="1801" width="7.140625" style="196" bestFit="1" customWidth="1"/>
    <col min="1802" max="1802" width="10.140625" style="196" bestFit="1" customWidth="1"/>
    <col min="1803" max="1803" width="15.85546875" style="196" bestFit="1" customWidth="1"/>
    <col min="1804" max="1804" width="15.140625" style="196" bestFit="1" customWidth="1"/>
    <col min="1805" max="1805" width="18.28515625" style="196" bestFit="1" customWidth="1"/>
    <col min="1806" max="1806" width="13.28515625" style="196" bestFit="1" customWidth="1"/>
    <col min="1807" max="1807" width="19.28515625" style="196" customWidth="1"/>
    <col min="1808" max="1808" width="15.140625" style="196" customWidth="1"/>
    <col min="1809" max="1809" width="21" style="196" bestFit="1" customWidth="1"/>
    <col min="1810" max="1810" width="17.140625" style="196" bestFit="1" customWidth="1"/>
    <col min="1811" max="1811" width="16.85546875" style="196" bestFit="1" customWidth="1"/>
    <col min="1812" max="1812" width="16.7109375" style="196" bestFit="1" customWidth="1"/>
    <col min="1813" max="1813" width="15.7109375" style="196" bestFit="1" customWidth="1"/>
    <col min="1814" max="1814" width="16.28515625" style="196" bestFit="1" customWidth="1"/>
    <col min="1815" max="1815" width="17.28515625" style="196" customWidth="1"/>
    <col min="1816" max="1816" width="23.42578125" style="196" bestFit="1" customWidth="1"/>
    <col min="1817" max="1817" width="31.85546875" style="196" bestFit="1" customWidth="1"/>
    <col min="1818" max="1818" width="7.85546875" style="196" bestFit="1" customWidth="1"/>
    <col min="1819" max="1819" width="5.7109375" style="196" bestFit="1" customWidth="1"/>
    <col min="1820" max="1820" width="9.140625" style="196" bestFit="1" customWidth="1"/>
    <col min="1821" max="1821" width="13.5703125" style="196" bestFit="1" customWidth="1"/>
    <col min="1822" max="2050" width="9.140625" style="196"/>
    <col min="2051" max="2051" width="4.42578125" style="196" bestFit="1" customWidth="1"/>
    <col min="2052" max="2052" width="18.28515625" style="196" bestFit="1" customWidth="1"/>
    <col min="2053" max="2053" width="19" style="196" bestFit="1" customWidth="1"/>
    <col min="2054" max="2054" width="15.42578125" style="196" bestFit="1" customWidth="1"/>
    <col min="2055" max="2056" width="12.42578125" style="196" bestFit="1" customWidth="1"/>
    <col min="2057" max="2057" width="7.140625" style="196" bestFit="1" customWidth="1"/>
    <col min="2058" max="2058" width="10.140625" style="196" bestFit="1" customWidth="1"/>
    <col min="2059" max="2059" width="15.85546875" style="196" bestFit="1" customWidth="1"/>
    <col min="2060" max="2060" width="15.140625" style="196" bestFit="1" customWidth="1"/>
    <col min="2061" max="2061" width="18.28515625" style="196" bestFit="1" customWidth="1"/>
    <col min="2062" max="2062" width="13.28515625" style="196" bestFit="1" customWidth="1"/>
    <col min="2063" max="2063" width="19.28515625" style="196" customWidth="1"/>
    <col min="2064" max="2064" width="15.140625" style="196" customWidth="1"/>
    <col min="2065" max="2065" width="21" style="196" bestFit="1" customWidth="1"/>
    <col min="2066" max="2066" width="17.140625" style="196" bestFit="1" customWidth="1"/>
    <col min="2067" max="2067" width="16.85546875" style="196" bestFit="1" customWidth="1"/>
    <col min="2068" max="2068" width="16.7109375" style="196" bestFit="1" customWidth="1"/>
    <col min="2069" max="2069" width="15.7109375" style="196" bestFit="1" customWidth="1"/>
    <col min="2070" max="2070" width="16.28515625" style="196" bestFit="1" customWidth="1"/>
    <col min="2071" max="2071" width="17.28515625" style="196" customWidth="1"/>
    <col min="2072" max="2072" width="23.42578125" style="196" bestFit="1" customWidth="1"/>
    <col min="2073" max="2073" width="31.85546875" style="196" bestFit="1" customWidth="1"/>
    <col min="2074" max="2074" width="7.85546875" style="196" bestFit="1" customWidth="1"/>
    <col min="2075" max="2075" width="5.7109375" style="196" bestFit="1" customWidth="1"/>
    <col min="2076" max="2076" width="9.140625" style="196" bestFit="1" customWidth="1"/>
    <col min="2077" max="2077" width="13.5703125" style="196" bestFit="1" customWidth="1"/>
    <col min="2078" max="2306" width="9.140625" style="196"/>
    <col min="2307" max="2307" width="4.42578125" style="196" bestFit="1" customWidth="1"/>
    <col min="2308" max="2308" width="18.28515625" style="196" bestFit="1" customWidth="1"/>
    <col min="2309" max="2309" width="19" style="196" bestFit="1" customWidth="1"/>
    <col min="2310" max="2310" width="15.42578125" style="196" bestFit="1" customWidth="1"/>
    <col min="2311" max="2312" width="12.42578125" style="196" bestFit="1" customWidth="1"/>
    <col min="2313" max="2313" width="7.140625" style="196" bestFit="1" customWidth="1"/>
    <col min="2314" max="2314" width="10.140625" style="196" bestFit="1" customWidth="1"/>
    <col min="2315" max="2315" width="15.85546875" style="196" bestFit="1" customWidth="1"/>
    <col min="2316" max="2316" width="15.140625" style="196" bestFit="1" customWidth="1"/>
    <col min="2317" max="2317" width="18.28515625" style="196" bestFit="1" customWidth="1"/>
    <col min="2318" max="2318" width="13.28515625" style="196" bestFit="1" customWidth="1"/>
    <col min="2319" max="2319" width="19.28515625" style="196" customWidth="1"/>
    <col min="2320" max="2320" width="15.140625" style="196" customWidth="1"/>
    <col min="2321" max="2321" width="21" style="196" bestFit="1" customWidth="1"/>
    <col min="2322" max="2322" width="17.140625" style="196" bestFit="1" customWidth="1"/>
    <col min="2323" max="2323" width="16.85546875" style="196" bestFit="1" customWidth="1"/>
    <col min="2324" max="2324" width="16.7109375" style="196" bestFit="1" customWidth="1"/>
    <col min="2325" max="2325" width="15.7109375" style="196" bestFit="1" customWidth="1"/>
    <col min="2326" max="2326" width="16.28515625" style="196" bestFit="1" customWidth="1"/>
    <col min="2327" max="2327" width="17.28515625" style="196" customWidth="1"/>
    <col min="2328" max="2328" width="23.42578125" style="196" bestFit="1" customWidth="1"/>
    <col min="2329" max="2329" width="31.85546875" style="196" bestFit="1" customWidth="1"/>
    <col min="2330" max="2330" width="7.85546875" style="196" bestFit="1" customWidth="1"/>
    <col min="2331" max="2331" width="5.7109375" style="196" bestFit="1" customWidth="1"/>
    <col min="2332" max="2332" width="9.140625" style="196" bestFit="1" customWidth="1"/>
    <col min="2333" max="2333" width="13.5703125" style="196" bestFit="1" customWidth="1"/>
    <col min="2334" max="2562" width="9.140625" style="196"/>
    <col min="2563" max="2563" width="4.42578125" style="196" bestFit="1" customWidth="1"/>
    <col min="2564" max="2564" width="18.28515625" style="196" bestFit="1" customWidth="1"/>
    <col min="2565" max="2565" width="19" style="196" bestFit="1" customWidth="1"/>
    <col min="2566" max="2566" width="15.42578125" style="196" bestFit="1" customWidth="1"/>
    <col min="2567" max="2568" width="12.42578125" style="196" bestFit="1" customWidth="1"/>
    <col min="2569" max="2569" width="7.140625" style="196" bestFit="1" customWidth="1"/>
    <col min="2570" max="2570" width="10.140625" style="196" bestFit="1" customWidth="1"/>
    <col min="2571" max="2571" width="15.85546875" style="196" bestFit="1" customWidth="1"/>
    <col min="2572" max="2572" width="15.140625" style="196" bestFit="1" customWidth="1"/>
    <col min="2573" max="2573" width="18.28515625" style="196" bestFit="1" customWidth="1"/>
    <col min="2574" max="2574" width="13.28515625" style="196" bestFit="1" customWidth="1"/>
    <col min="2575" max="2575" width="19.28515625" style="196" customWidth="1"/>
    <col min="2576" max="2576" width="15.140625" style="196" customWidth="1"/>
    <col min="2577" max="2577" width="21" style="196" bestFit="1" customWidth="1"/>
    <col min="2578" max="2578" width="17.140625" style="196" bestFit="1" customWidth="1"/>
    <col min="2579" max="2579" width="16.85546875" style="196" bestFit="1" customWidth="1"/>
    <col min="2580" max="2580" width="16.7109375" style="196" bestFit="1" customWidth="1"/>
    <col min="2581" max="2581" width="15.7109375" style="196" bestFit="1" customWidth="1"/>
    <col min="2582" max="2582" width="16.28515625" style="196" bestFit="1" customWidth="1"/>
    <col min="2583" max="2583" width="17.28515625" style="196" customWidth="1"/>
    <col min="2584" max="2584" width="23.42578125" style="196" bestFit="1" customWidth="1"/>
    <col min="2585" max="2585" width="31.85546875" style="196" bestFit="1" customWidth="1"/>
    <col min="2586" max="2586" width="7.85546875" style="196" bestFit="1" customWidth="1"/>
    <col min="2587" max="2587" width="5.7109375" style="196" bestFit="1" customWidth="1"/>
    <col min="2588" max="2588" width="9.140625" style="196" bestFit="1" customWidth="1"/>
    <col min="2589" max="2589" width="13.5703125" style="196" bestFit="1" customWidth="1"/>
    <col min="2590" max="2818" width="9.140625" style="196"/>
    <col min="2819" max="2819" width="4.42578125" style="196" bestFit="1" customWidth="1"/>
    <col min="2820" max="2820" width="18.28515625" style="196" bestFit="1" customWidth="1"/>
    <col min="2821" max="2821" width="19" style="196" bestFit="1" customWidth="1"/>
    <col min="2822" max="2822" width="15.42578125" style="196" bestFit="1" customWidth="1"/>
    <col min="2823" max="2824" width="12.42578125" style="196" bestFit="1" customWidth="1"/>
    <col min="2825" max="2825" width="7.140625" style="196" bestFit="1" customWidth="1"/>
    <col min="2826" max="2826" width="10.140625" style="196" bestFit="1" customWidth="1"/>
    <col min="2827" max="2827" width="15.85546875" style="196" bestFit="1" customWidth="1"/>
    <col min="2828" max="2828" width="15.140625" style="196" bestFit="1" customWidth="1"/>
    <col min="2829" max="2829" width="18.28515625" style="196" bestFit="1" customWidth="1"/>
    <col min="2830" max="2830" width="13.28515625" style="196" bestFit="1" customWidth="1"/>
    <col min="2831" max="2831" width="19.28515625" style="196" customWidth="1"/>
    <col min="2832" max="2832" width="15.140625" style="196" customWidth="1"/>
    <col min="2833" max="2833" width="21" style="196" bestFit="1" customWidth="1"/>
    <col min="2834" max="2834" width="17.140625" style="196" bestFit="1" customWidth="1"/>
    <col min="2835" max="2835" width="16.85546875" style="196" bestFit="1" customWidth="1"/>
    <col min="2836" max="2836" width="16.7109375" style="196" bestFit="1" customWidth="1"/>
    <col min="2837" max="2837" width="15.7109375" style="196" bestFit="1" customWidth="1"/>
    <col min="2838" max="2838" width="16.28515625" style="196" bestFit="1" customWidth="1"/>
    <col min="2839" max="2839" width="17.28515625" style="196" customWidth="1"/>
    <col min="2840" max="2840" width="23.42578125" style="196" bestFit="1" customWidth="1"/>
    <col min="2841" max="2841" width="31.85546875" style="196" bestFit="1" customWidth="1"/>
    <col min="2842" max="2842" width="7.85546875" style="196" bestFit="1" customWidth="1"/>
    <col min="2843" max="2843" width="5.7109375" style="196" bestFit="1" customWidth="1"/>
    <col min="2844" max="2844" width="9.140625" style="196" bestFit="1" customWidth="1"/>
    <col min="2845" max="2845" width="13.5703125" style="196" bestFit="1" customWidth="1"/>
    <col min="2846" max="3074" width="9.140625" style="196"/>
    <col min="3075" max="3075" width="4.42578125" style="196" bestFit="1" customWidth="1"/>
    <col min="3076" max="3076" width="18.28515625" style="196" bestFit="1" customWidth="1"/>
    <col min="3077" max="3077" width="19" style="196" bestFit="1" customWidth="1"/>
    <col min="3078" max="3078" width="15.42578125" style="196" bestFit="1" customWidth="1"/>
    <col min="3079" max="3080" width="12.42578125" style="196" bestFit="1" customWidth="1"/>
    <col min="3081" max="3081" width="7.140625" style="196" bestFit="1" customWidth="1"/>
    <col min="3082" max="3082" width="10.140625" style="196" bestFit="1" customWidth="1"/>
    <col min="3083" max="3083" width="15.85546875" style="196" bestFit="1" customWidth="1"/>
    <col min="3084" max="3084" width="15.140625" style="196" bestFit="1" customWidth="1"/>
    <col min="3085" max="3085" width="18.28515625" style="196" bestFit="1" customWidth="1"/>
    <col min="3086" max="3086" width="13.28515625" style="196" bestFit="1" customWidth="1"/>
    <col min="3087" max="3087" width="19.28515625" style="196" customWidth="1"/>
    <col min="3088" max="3088" width="15.140625" style="196" customWidth="1"/>
    <col min="3089" max="3089" width="21" style="196" bestFit="1" customWidth="1"/>
    <col min="3090" max="3090" width="17.140625" style="196" bestFit="1" customWidth="1"/>
    <col min="3091" max="3091" width="16.85546875" style="196" bestFit="1" customWidth="1"/>
    <col min="3092" max="3092" width="16.7109375" style="196" bestFit="1" customWidth="1"/>
    <col min="3093" max="3093" width="15.7109375" style="196" bestFit="1" customWidth="1"/>
    <col min="3094" max="3094" width="16.28515625" style="196" bestFit="1" customWidth="1"/>
    <col min="3095" max="3095" width="17.28515625" style="196" customWidth="1"/>
    <col min="3096" max="3096" width="23.42578125" style="196" bestFit="1" customWidth="1"/>
    <col min="3097" max="3097" width="31.85546875" style="196" bestFit="1" customWidth="1"/>
    <col min="3098" max="3098" width="7.85546875" style="196" bestFit="1" customWidth="1"/>
    <col min="3099" max="3099" width="5.7109375" style="196" bestFit="1" customWidth="1"/>
    <col min="3100" max="3100" width="9.140625" style="196" bestFit="1" customWidth="1"/>
    <col min="3101" max="3101" width="13.5703125" style="196" bestFit="1" customWidth="1"/>
    <col min="3102" max="3330" width="9.140625" style="196"/>
    <col min="3331" max="3331" width="4.42578125" style="196" bestFit="1" customWidth="1"/>
    <col min="3332" max="3332" width="18.28515625" style="196" bestFit="1" customWidth="1"/>
    <col min="3333" max="3333" width="19" style="196" bestFit="1" customWidth="1"/>
    <col min="3334" max="3334" width="15.42578125" style="196" bestFit="1" customWidth="1"/>
    <col min="3335" max="3336" width="12.42578125" style="196" bestFit="1" customWidth="1"/>
    <col min="3337" max="3337" width="7.140625" style="196" bestFit="1" customWidth="1"/>
    <col min="3338" max="3338" width="10.140625" style="196" bestFit="1" customWidth="1"/>
    <col min="3339" max="3339" width="15.85546875" style="196" bestFit="1" customWidth="1"/>
    <col min="3340" max="3340" width="15.140625" style="196" bestFit="1" customWidth="1"/>
    <col min="3341" max="3341" width="18.28515625" style="196" bestFit="1" customWidth="1"/>
    <col min="3342" max="3342" width="13.28515625" style="196" bestFit="1" customWidth="1"/>
    <col min="3343" max="3343" width="19.28515625" style="196" customWidth="1"/>
    <col min="3344" max="3344" width="15.140625" style="196" customWidth="1"/>
    <col min="3345" max="3345" width="21" style="196" bestFit="1" customWidth="1"/>
    <col min="3346" max="3346" width="17.140625" style="196" bestFit="1" customWidth="1"/>
    <col min="3347" max="3347" width="16.85546875" style="196" bestFit="1" customWidth="1"/>
    <col min="3348" max="3348" width="16.7109375" style="196" bestFit="1" customWidth="1"/>
    <col min="3349" max="3349" width="15.7109375" style="196" bestFit="1" customWidth="1"/>
    <col min="3350" max="3350" width="16.28515625" style="196" bestFit="1" customWidth="1"/>
    <col min="3351" max="3351" width="17.28515625" style="196" customWidth="1"/>
    <col min="3352" max="3352" width="23.42578125" style="196" bestFit="1" customWidth="1"/>
    <col min="3353" max="3353" width="31.85546875" style="196" bestFit="1" customWidth="1"/>
    <col min="3354" max="3354" width="7.85546875" style="196" bestFit="1" customWidth="1"/>
    <col min="3355" max="3355" width="5.7109375" style="196" bestFit="1" customWidth="1"/>
    <col min="3356" max="3356" width="9.140625" style="196" bestFit="1" customWidth="1"/>
    <col min="3357" max="3357" width="13.5703125" style="196" bestFit="1" customWidth="1"/>
    <col min="3358" max="3586" width="9.140625" style="196"/>
    <col min="3587" max="3587" width="4.42578125" style="196" bestFit="1" customWidth="1"/>
    <col min="3588" max="3588" width="18.28515625" style="196" bestFit="1" customWidth="1"/>
    <col min="3589" max="3589" width="19" style="196" bestFit="1" customWidth="1"/>
    <col min="3590" max="3590" width="15.42578125" style="196" bestFit="1" customWidth="1"/>
    <col min="3591" max="3592" width="12.42578125" style="196" bestFit="1" customWidth="1"/>
    <col min="3593" max="3593" width="7.140625" style="196" bestFit="1" customWidth="1"/>
    <col min="3594" max="3594" width="10.140625" style="196" bestFit="1" customWidth="1"/>
    <col min="3595" max="3595" width="15.85546875" style="196" bestFit="1" customWidth="1"/>
    <col min="3596" max="3596" width="15.140625" style="196" bestFit="1" customWidth="1"/>
    <col min="3597" max="3597" width="18.28515625" style="196" bestFit="1" customWidth="1"/>
    <col min="3598" max="3598" width="13.28515625" style="196" bestFit="1" customWidth="1"/>
    <col min="3599" max="3599" width="19.28515625" style="196" customWidth="1"/>
    <col min="3600" max="3600" width="15.140625" style="196" customWidth="1"/>
    <col min="3601" max="3601" width="21" style="196" bestFit="1" customWidth="1"/>
    <col min="3602" max="3602" width="17.140625" style="196" bestFit="1" customWidth="1"/>
    <col min="3603" max="3603" width="16.85546875" style="196" bestFit="1" customWidth="1"/>
    <col min="3604" max="3604" width="16.7109375" style="196" bestFit="1" customWidth="1"/>
    <col min="3605" max="3605" width="15.7109375" style="196" bestFit="1" customWidth="1"/>
    <col min="3606" max="3606" width="16.28515625" style="196" bestFit="1" customWidth="1"/>
    <col min="3607" max="3607" width="17.28515625" style="196" customWidth="1"/>
    <col min="3608" max="3608" width="23.42578125" style="196" bestFit="1" customWidth="1"/>
    <col min="3609" max="3609" width="31.85546875" style="196" bestFit="1" customWidth="1"/>
    <col min="3610" max="3610" width="7.85546875" style="196" bestFit="1" customWidth="1"/>
    <col min="3611" max="3611" width="5.7109375" style="196" bestFit="1" customWidth="1"/>
    <col min="3612" max="3612" width="9.140625" style="196" bestFit="1" customWidth="1"/>
    <col min="3613" max="3613" width="13.5703125" style="196" bestFit="1" customWidth="1"/>
    <col min="3614" max="3842" width="9.140625" style="196"/>
    <col min="3843" max="3843" width="4.42578125" style="196" bestFit="1" customWidth="1"/>
    <col min="3844" max="3844" width="18.28515625" style="196" bestFit="1" customWidth="1"/>
    <col min="3845" max="3845" width="19" style="196" bestFit="1" customWidth="1"/>
    <col min="3846" max="3846" width="15.42578125" style="196" bestFit="1" customWidth="1"/>
    <col min="3847" max="3848" width="12.42578125" style="196" bestFit="1" customWidth="1"/>
    <col min="3849" max="3849" width="7.140625" style="196" bestFit="1" customWidth="1"/>
    <col min="3850" max="3850" width="10.140625" style="196" bestFit="1" customWidth="1"/>
    <col min="3851" max="3851" width="15.85546875" style="196" bestFit="1" customWidth="1"/>
    <col min="3852" max="3852" width="15.140625" style="196" bestFit="1" customWidth="1"/>
    <col min="3853" max="3853" width="18.28515625" style="196" bestFit="1" customWidth="1"/>
    <col min="3854" max="3854" width="13.28515625" style="196" bestFit="1" customWidth="1"/>
    <col min="3855" max="3855" width="19.28515625" style="196" customWidth="1"/>
    <col min="3856" max="3856" width="15.140625" style="196" customWidth="1"/>
    <col min="3857" max="3857" width="21" style="196" bestFit="1" customWidth="1"/>
    <col min="3858" max="3858" width="17.140625" style="196" bestFit="1" customWidth="1"/>
    <col min="3859" max="3859" width="16.85546875" style="196" bestFit="1" customWidth="1"/>
    <col min="3860" max="3860" width="16.7109375" style="196" bestFit="1" customWidth="1"/>
    <col min="3861" max="3861" width="15.7109375" style="196" bestFit="1" customWidth="1"/>
    <col min="3862" max="3862" width="16.28515625" style="196" bestFit="1" customWidth="1"/>
    <col min="3863" max="3863" width="17.28515625" style="196" customWidth="1"/>
    <col min="3864" max="3864" width="23.42578125" style="196" bestFit="1" customWidth="1"/>
    <col min="3865" max="3865" width="31.85546875" style="196" bestFit="1" customWidth="1"/>
    <col min="3866" max="3866" width="7.85546875" style="196" bestFit="1" customWidth="1"/>
    <col min="3867" max="3867" width="5.7109375" style="196" bestFit="1" customWidth="1"/>
    <col min="3868" max="3868" width="9.140625" style="196" bestFit="1" customWidth="1"/>
    <col min="3869" max="3869" width="13.5703125" style="196" bestFit="1" customWidth="1"/>
    <col min="3870" max="4098" width="9.140625" style="196"/>
    <col min="4099" max="4099" width="4.42578125" style="196" bestFit="1" customWidth="1"/>
    <col min="4100" max="4100" width="18.28515625" style="196" bestFit="1" customWidth="1"/>
    <col min="4101" max="4101" width="19" style="196" bestFit="1" customWidth="1"/>
    <col min="4102" max="4102" width="15.42578125" style="196" bestFit="1" customWidth="1"/>
    <col min="4103" max="4104" width="12.42578125" style="196" bestFit="1" customWidth="1"/>
    <col min="4105" max="4105" width="7.140625" style="196" bestFit="1" customWidth="1"/>
    <col min="4106" max="4106" width="10.140625" style="196" bestFit="1" customWidth="1"/>
    <col min="4107" max="4107" width="15.85546875" style="196" bestFit="1" customWidth="1"/>
    <col min="4108" max="4108" width="15.140625" style="196" bestFit="1" customWidth="1"/>
    <col min="4109" max="4109" width="18.28515625" style="196" bestFit="1" customWidth="1"/>
    <col min="4110" max="4110" width="13.28515625" style="196" bestFit="1" customWidth="1"/>
    <col min="4111" max="4111" width="19.28515625" style="196" customWidth="1"/>
    <col min="4112" max="4112" width="15.140625" style="196" customWidth="1"/>
    <col min="4113" max="4113" width="21" style="196" bestFit="1" customWidth="1"/>
    <col min="4114" max="4114" width="17.140625" style="196" bestFit="1" customWidth="1"/>
    <col min="4115" max="4115" width="16.85546875" style="196" bestFit="1" customWidth="1"/>
    <col min="4116" max="4116" width="16.7109375" style="196" bestFit="1" customWidth="1"/>
    <col min="4117" max="4117" width="15.7109375" style="196" bestFit="1" customWidth="1"/>
    <col min="4118" max="4118" width="16.28515625" style="196" bestFit="1" customWidth="1"/>
    <col min="4119" max="4119" width="17.28515625" style="196" customWidth="1"/>
    <col min="4120" max="4120" width="23.42578125" style="196" bestFit="1" customWidth="1"/>
    <col min="4121" max="4121" width="31.85546875" style="196" bestFit="1" customWidth="1"/>
    <col min="4122" max="4122" width="7.85546875" style="196" bestFit="1" customWidth="1"/>
    <col min="4123" max="4123" width="5.7109375" style="196" bestFit="1" customWidth="1"/>
    <col min="4124" max="4124" width="9.140625" style="196" bestFit="1" customWidth="1"/>
    <col min="4125" max="4125" width="13.5703125" style="196" bestFit="1" customWidth="1"/>
    <col min="4126" max="4354" width="9.140625" style="196"/>
    <col min="4355" max="4355" width="4.42578125" style="196" bestFit="1" customWidth="1"/>
    <col min="4356" max="4356" width="18.28515625" style="196" bestFit="1" customWidth="1"/>
    <col min="4357" max="4357" width="19" style="196" bestFit="1" customWidth="1"/>
    <col min="4358" max="4358" width="15.42578125" style="196" bestFit="1" customWidth="1"/>
    <col min="4359" max="4360" width="12.42578125" style="196" bestFit="1" customWidth="1"/>
    <col min="4361" max="4361" width="7.140625" style="196" bestFit="1" customWidth="1"/>
    <col min="4362" max="4362" width="10.140625" style="196" bestFit="1" customWidth="1"/>
    <col min="4363" max="4363" width="15.85546875" style="196" bestFit="1" customWidth="1"/>
    <col min="4364" max="4364" width="15.140625" style="196" bestFit="1" customWidth="1"/>
    <col min="4365" max="4365" width="18.28515625" style="196" bestFit="1" customWidth="1"/>
    <col min="4366" max="4366" width="13.28515625" style="196" bestFit="1" customWidth="1"/>
    <col min="4367" max="4367" width="19.28515625" style="196" customWidth="1"/>
    <col min="4368" max="4368" width="15.140625" style="196" customWidth="1"/>
    <col min="4369" max="4369" width="21" style="196" bestFit="1" customWidth="1"/>
    <col min="4370" max="4370" width="17.140625" style="196" bestFit="1" customWidth="1"/>
    <col min="4371" max="4371" width="16.85546875" style="196" bestFit="1" customWidth="1"/>
    <col min="4372" max="4372" width="16.7109375" style="196" bestFit="1" customWidth="1"/>
    <col min="4373" max="4373" width="15.7109375" style="196" bestFit="1" customWidth="1"/>
    <col min="4374" max="4374" width="16.28515625" style="196" bestFit="1" customWidth="1"/>
    <col min="4375" max="4375" width="17.28515625" style="196" customWidth="1"/>
    <col min="4376" max="4376" width="23.42578125" style="196" bestFit="1" customWidth="1"/>
    <col min="4377" max="4377" width="31.85546875" style="196" bestFit="1" customWidth="1"/>
    <col min="4378" max="4378" width="7.85546875" style="196" bestFit="1" customWidth="1"/>
    <col min="4379" max="4379" width="5.7109375" style="196" bestFit="1" customWidth="1"/>
    <col min="4380" max="4380" width="9.140625" style="196" bestFit="1" customWidth="1"/>
    <col min="4381" max="4381" width="13.5703125" style="196" bestFit="1" customWidth="1"/>
    <col min="4382" max="4610" width="9.140625" style="196"/>
    <col min="4611" max="4611" width="4.42578125" style="196" bestFit="1" customWidth="1"/>
    <col min="4612" max="4612" width="18.28515625" style="196" bestFit="1" customWidth="1"/>
    <col min="4613" max="4613" width="19" style="196" bestFit="1" customWidth="1"/>
    <col min="4614" max="4614" width="15.42578125" style="196" bestFit="1" customWidth="1"/>
    <col min="4615" max="4616" width="12.42578125" style="196" bestFit="1" customWidth="1"/>
    <col min="4617" max="4617" width="7.140625" style="196" bestFit="1" customWidth="1"/>
    <col min="4618" max="4618" width="10.140625" style="196" bestFit="1" customWidth="1"/>
    <col min="4619" max="4619" width="15.85546875" style="196" bestFit="1" customWidth="1"/>
    <col min="4620" max="4620" width="15.140625" style="196" bestFit="1" customWidth="1"/>
    <col min="4621" max="4621" width="18.28515625" style="196" bestFit="1" customWidth="1"/>
    <col min="4622" max="4622" width="13.28515625" style="196" bestFit="1" customWidth="1"/>
    <col min="4623" max="4623" width="19.28515625" style="196" customWidth="1"/>
    <col min="4624" max="4624" width="15.140625" style="196" customWidth="1"/>
    <col min="4625" max="4625" width="21" style="196" bestFit="1" customWidth="1"/>
    <col min="4626" max="4626" width="17.140625" style="196" bestFit="1" customWidth="1"/>
    <col min="4627" max="4627" width="16.85546875" style="196" bestFit="1" customWidth="1"/>
    <col min="4628" max="4628" width="16.7109375" style="196" bestFit="1" customWidth="1"/>
    <col min="4629" max="4629" width="15.7109375" style="196" bestFit="1" customWidth="1"/>
    <col min="4630" max="4630" width="16.28515625" style="196" bestFit="1" customWidth="1"/>
    <col min="4631" max="4631" width="17.28515625" style="196" customWidth="1"/>
    <col min="4632" max="4632" width="23.42578125" style="196" bestFit="1" customWidth="1"/>
    <col min="4633" max="4633" width="31.85546875" style="196" bestFit="1" customWidth="1"/>
    <col min="4634" max="4634" width="7.85546875" style="196" bestFit="1" customWidth="1"/>
    <col min="4635" max="4635" width="5.7109375" style="196" bestFit="1" customWidth="1"/>
    <col min="4636" max="4636" width="9.140625" style="196" bestFit="1" customWidth="1"/>
    <col min="4637" max="4637" width="13.5703125" style="196" bestFit="1" customWidth="1"/>
    <col min="4638" max="4866" width="9.140625" style="196"/>
    <col min="4867" max="4867" width="4.42578125" style="196" bestFit="1" customWidth="1"/>
    <col min="4868" max="4868" width="18.28515625" style="196" bestFit="1" customWidth="1"/>
    <col min="4869" max="4869" width="19" style="196" bestFit="1" customWidth="1"/>
    <col min="4870" max="4870" width="15.42578125" style="196" bestFit="1" customWidth="1"/>
    <col min="4871" max="4872" width="12.42578125" style="196" bestFit="1" customWidth="1"/>
    <col min="4873" max="4873" width="7.140625" style="196" bestFit="1" customWidth="1"/>
    <col min="4874" max="4874" width="10.140625" style="196" bestFit="1" customWidth="1"/>
    <col min="4875" max="4875" width="15.85546875" style="196" bestFit="1" customWidth="1"/>
    <col min="4876" max="4876" width="15.140625" style="196" bestFit="1" customWidth="1"/>
    <col min="4877" max="4877" width="18.28515625" style="196" bestFit="1" customWidth="1"/>
    <col min="4878" max="4878" width="13.28515625" style="196" bestFit="1" customWidth="1"/>
    <col min="4879" max="4879" width="19.28515625" style="196" customWidth="1"/>
    <col min="4880" max="4880" width="15.140625" style="196" customWidth="1"/>
    <col min="4881" max="4881" width="21" style="196" bestFit="1" customWidth="1"/>
    <col min="4882" max="4882" width="17.140625" style="196" bestFit="1" customWidth="1"/>
    <col min="4883" max="4883" width="16.85546875" style="196" bestFit="1" customWidth="1"/>
    <col min="4884" max="4884" width="16.7109375" style="196" bestFit="1" customWidth="1"/>
    <col min="4885" max="4885" width="15.7109375" style="196" bestFit="1" customWidth="1"/>
    <col min="4886" max="4886" width="16.28515625" style="196" bestFit="1" customWidth="1"/>
    <col min="4887" max="4887" width="17.28515625" style="196" customWidth="1"/>
    <col min="4888" max="4888" width="23.42578125" style="196" bestFit="1" customWidth="1"/>
    <col min="4889" max="4889" width="31.85546875" style="196" bestFit="1" customWidth="1"/>
    <col min="4890" max="4890" width="7.85546875" style="196" bestFit="1" customWidth="1"/>
    <col min="4891" max="4891" width="5.7109375" style="196" bestFit="1" customWidth="1"/>
    <col min="4892" max="4892" width="9.140625" style="196" bestFit="1" customWidth="1"/>
    <col min="4893" max="4893" width="13.5703125" style="196" bestFit="1" customWidth="1"/>
    <col min="4894" max="5122" width="9.140625" style="196"/>
    <col min="5123" max="5123" width="4.42578125" style="196" bestFit="1" customWidth="1"/>
    <col min="5124" max="5124" width="18.28515625" style="196" bestFit="1" customWidth="1"/>
    <col min="5125" max="5125" width="19" style="196" bestFit="1" customWidth="1"/>
    <col min="5126" max="5126" width="15.42578125" style="196" bestFit="1" customWidth="1"/>
    <col min="5127" max="5128" width="12.42578125" style="196" bestFit="1" customWidth="1"/>
    <col min="5129" max="5129" width="7.140625" style="196" bestFit="1" customWidth="1"/>
    <col min="5130" max="5130" width="10.140625" style="196" bestFit="1" customWidth="1"/>
    <col min="5131" max="5131" width="15.85546875" style="196" bestFit="1" customWidth="1"/>
    <col min="5132" max="5132" width="15.140625" style="196" bestFit="1" customWidth="1"/>
    <col min="5133" max="5133" width="18.28515625" style="196" bestFit="1" customWidth="1"/>
    <col min="5134" max="5134" width="13.28515625" style="196" bestFit="1" customWidth="1"/>
    <col min="5135" max="5135" width="19.28515625" style="196" customWidth="1"/>
    <col min="5136" max="5136" width="15.140625" style="196" customWidth="1"/>
    <col min="5137" max="5137" width="21" style="196" bestFit="1" customWidth="1"/>
    <col min="5138" max="5138" width="17.140625" style="196" bestFit="1" customWidth="1"/>
    <col min="5139" max="5139" width="16.85546875" style="196" bestFit="1" customWidth="1"/>
    <col min="5140" max="5140" width="16.7109375" style="196" bestFit="1" customWidth="1"/>
    <col min="5141" max="5141" width="15.7109375" style="196" bestFit="1" customWidth="1"/>
    <col min="5142" max="5142" width="16.28515625" style="196" bestFit="1" customWidth="1"/>
    <col min="5143" max="5143" width="17.28515625" style="196" customWidth="1"/>
    <col min="5144" max="5144" width="23.42578125" style="196" bestFit="1" customWidth="1"/>
    <col min="5145" max="5145" width="31.85546875" style="196" bestFit="1" customWidth="1"/>
    <col min="5146" max="5146" width="7.85546875" style="196" bestFit="1" customWidth="1"/>
    <col min="5147" max="5147" width="5.7109375" style="196" bestFit="1" customWidth="1"/>
    <col min="5148" max="5148" width="9.140625" style="196" bestFit="1" customWidth="1"/>
    <col min="5149" max="5149" width="13.5703125" style="196" bestFit="1" customWidth="1"/>
    <col min="5150" max="5378" width="9.140625" style="196"/>
    <col min="5379" max="5379" width="4.42578125" style="196" bestFit="1" customWidth="1"/>
    <col min="5380" max="5380" width="18.28515625" style="196" bestFit="1" customWidth="1"/>
    <col min="5381" max="5381" width="19" style="196" bestFit="1" customWidth="1"/>
    <col min="5382" max="5382" width="15.42578125" style="196" bestFit="1" customWidth="1"/>
    <col min="5383" max="5384" width="12.42578125" style="196" bestFit="1" customWidth="1"/>
    <col min="5385" max="5385" width="7.140625" style="196" bestFit="1" customWidth="1"/>
    <col min="5386" max="5386" width="10.140625" style="196" bestFit="1" customWidth="1"/>
    <col min="5387" max="5387" width="15.85546875" style="196" bestFit="1" customWidth="1"/>
    <col min="5388" max="5388" width="15.140625" style="196" bestFit="1" customWidth="1"/>
    <col min="5389" max="5389" width="18.28515625" style="196" bestFit="1" customWidth="1"/>
    <col min="5390" max="5390" width="13.28515625" style="196" bestFit="1" customWidth="1"/>
    <col min="5391" max="5391" width="19.28515625" style="196" customWidth="1"/>
    <col min="5392" max="5392" width="15.140625" style="196" customWidth="1"/>
    <col min="5393" max="5393" width="21" style="196" bestFit="1" customWidth="1"/>
    <col min="5394" max="5394" width="17.140625" style="196" bestFit="1" customWidth="1"/>
    <col min="5395" max="5395" width="16.85546875" style="196" bestFit="1" customWidth="1"/>
    <col min="5396" max="5396" width="16.7109375" style="196" bestFit="1" customWidth="1"/>
    <col min="5397" max="5397" width="15.7109375" style="196" bestFit="1" customWidth="1"/>
    <col min="5398" max="5398" width="16.28515625" style="196" bestFit="1" customWidth="1"/>
    <col min="5399" max="5399" width="17.28515625" style="196" customWidth="1"/>
    <col min="5400" max="5400" width="23.42578125" style="196" bestFit="1" customWidth="1"/>
    <col min="5401" max="5401" width="31.85546875" style="196" bestFit="1" customWidth="1"/>
    <col min="5402" max="5402" width="7.85546875" style="196" bestFit="1" customWidth="1"/>
    <col min="5403" max="5403" width="5.7109375" style="196" bestFit="1" customWidth="1"/>
    <col min="5404" max="5404" width="9.140625" style="196" bestFit="1" customWidth="1"/>
    <col min="5405" max="5405" width="13.5703125" style="196" bestFit="1" customWidth="1"/>
    <col min="5406" max="5634" width="9.140625" style="196"/>
    <col min="5635" max="5635" width="4.42578125" style="196" bestFit="1" customWidth="1"/>
    <col min="5636" max="5636" width="18.28515625" style="196" bestFit="1" customWidth="1"/>
    <col min="5637" max="5637" width="19" style="196" bestFit="1" customWidth="1"/>
    <col min="5638" max="5638" width="15.42578125" style="196" bestFit="1" customWidth="1"/>
    <col min="5639" max="5640" width="12.42578125" style="196" bestFit="1" customWidth="1"/>
    <col min="5641" max="5641" width="7.140625" style="196" bestFit="1" customWidth="1"/>
    <col min="5642" max="5642" width="10.140625" style="196" bestFit="1" customWidth="1"/>
    <col min="5643" max="5643" width="15.85546875" style="196" bestFit="1" customWidth="1"/>
    <col min="5644" max="5644" width="15.140625" style="196" bestFit="1" customWidth="1"/>
    <col min="5645" max="5645" width="18.28515625" style="196" bestFit="1" customWidth="1"/>
    <col min="5646" max="5646" width="13.28515625" style="196" bestFit="1" customWidth="1"/>
    <col min="5647" max="5647" width="19.28515625" style="196" customWidth="1"/>
    <col min="5648" max="5648" width="15.140625" style="196" customWidth="1"/>
    <col min="5649" max="5649" width="21" style="196" bestFit="1" customWidth="1"/>
    <col min="5650" max="5650" width="17.140625" style="196" bestFit="1" customWidth="1"/>
    <col min="5651" max="5651" width="16.85546875" style="196" bestFit="1" customWidth="1"/>
    <col min="5652" max="5652" width="16.7109375" style="196" bestFit="1" customWidth="1"/>
    <col min="5653" max="5653" width="15.7109375" style="196" bestFit="1" customWidth="1"/>
    <col min="5654" max="5654" width="16.28515625" style="196" bestFit="1" customWidth="1"/>
    <col min="5655" max="5655" width="17.28515625" style="196" customWidth="1"/>
    <col min="5656" max="5656" width="23.42578125" style="196" bestFit="1" customWidth="1"/>
    <col min="5657" max="5657" width="31.85546875" style="196" bestFit="1" customWidth="1"/>
    <col min="5658" max="5658" width="7.85546875" style="196" bestFit="1" customWidth="1"/>
    <col min="5659" max="5659" width="5.7109375" style="196" bestFit="1" customWidth="1"/>
    <col min="5660" max="5660" width="9.140625" style="196" bestFit="1" customWidth="1"/>
    <col min="5661" max="5661" width="13.5703125" style="196" bestFit="1" customWidth="1"/>
    <col min="5662" max="5890" width="9.140625" style="196"/>
    <col min="5891" max="5891" width="4.42578125" style="196" bestFit="1" customWidth="1"/>
    <col min="5892" max="5892" width="18.28515625" style="196" bestFit="1" customWidth="1"/>
    <col min="5893" max="5893" width="19" style="196" bestFit="1" customWidth="1"/>
    <col min="5894" max="5894" width="15.42578125" style="196" bestFit="1" customWidth="1"/>
    <col min="5895" max="5896" width="12.42578125" style="196" bestFit="1" customWidth="1"/>
    <col min="5897" max="5897" width="7.140625" style="196" bestFit="1" customWidth="1"/>
    <col min="5898" max="5898" width="10.140625" style="196" bestFit="1" customWidth="1"/>
    <col min="5899" max="5899" width="15.85546875" style="196" bestFit="1" customWidth="1"/>
    <col min="5900" max="5900" width="15.140625" style="196" bestFit="1" customWidth="1"/>
    <col min="5901" max="5901" width="18.28515625" style="196" bestFit="1" customWidth="1"/>
    <col min="5902" max="5902" width="13.28515625" style="196" bestFit="1" customWidth="1"/>
    <col min="5903" max="5903" width="19.28515625" style="196" customWidth="1"/>
    <col min="5904" max="5904" width="15.140625" style="196" customWidth="1"/>
    <col min="5905" max="5905" width="21" style="196" bestFit="1" customWidth="1"/>
    <col min="5906" max="5906" width="17.140625" style="196" bestFit="1" customWidth="1"/>
    <col min="5907" max="5907" width="16.85546875" style="196" bestFit="1" customWidth="1"/>
    <col min="5908" max="5908" width="16.7109375" style="196" bestFit="1" customWidth="1"/>
    <col min="5909" max="5909" width="15.7109375" style="196" bestFit="1" customWidth="1"/>
    <col min="5910" max="5910" width="16.28515625" style="196" bestFit="1" customWidth="1"/>
    <col min="5911" max="5911" width="17.28515625" style="196" customWidth="1"/>
    <col min="5912" max="5912" width="23.42578125" style="196" bestFit="1" customWidth="1"/>
    <col min="5913" max="5913" width="31.85546875" style="196" bestFit="1" customWidth="1"/>
    <col min="5914" max="5914" width="7.85546875" style="196" bestFit="1" customWidth="1"/>
    <col min="5915" max="5915" width="5.7109375" style="196" bestFit="1" customWidth="1"/>
    <col min="5916" max="5916" width="9.140625" style="196" bestFit="1" customWidth="1"/>
    <col min="5917" max="5917" width="13.5703125" style="196" bestFit="1" customWidth="1"/>
    <col min="5918" max="6146" width="9.140625" style="196"/>
    <col min="6147" max="6147" width="4.42578125" style="196" bestFit="1" customWidth="1"/>
    <col min="6148" max="6148" width="18.28515625" style="196" bestFit="1" customWidth="1"/>
    <col min="6149" max="6149" width="19" style="196" bestFit="1" customWidth="1"/>
    <col min="6150" max="6150" width="15.42578125" style="196" bestFit="1" customWidth="1"/>
    <col min="6151" max="6152" width="12.42578125" style="196" bestFit="1" customWidth="1"/>
    <col min="6153" max="6153" width="7.140625" style="196" bestFit="1" customWidth="1"/>
    <col min="6154" max="6154" width="10.140625" style="196" bestFit="1" customWidth="1"/>
    <col min="6155" max="6155" width="15.85546875" style="196" bestFit="1" customWidth="1"/>
    <col min="6156" max="6156" width="15.140625" style="196" bestFit="1" customWidth="1"/>
    <col min="6157" max="6157" width="18.28515625" style="196" bestFit="1" customWidth="1"/>
    <col min="6158" max="6158" width="13.28515625" style="196" bestFit="1" customWidth="1"/>
    <col min="6159" max="6159" width="19.28515625" style="196" customWidth="1"/>
    <col min="6160" max="6160" width="15.140625" style="196" customWidth="1"/>
    <col min="6161" max="6161" width="21" style="196" bestFit="1" customWidth="1"/>
    <col min="6162" max="6162" width="17.140625" style="196" bestFit="1" customWidth="1"/>
    <col min="6163" max="6163" width="16.85546875" style="196" bestFit="1" customWidth="1"/>
    <col min="6164" max="6164" width="16.7109375" style="196" bestFit="1" customWidth="1"/>
    <col min="6165" max="6165" width="15.7109375" style="196" bestFit="1" customWidth="1"/>
    <col min="6166" max="6166" width="16.28515625" style="196" bestFit="1" customWidth="1"/>
    <col min="6167" max="6167" width="17.28515625" style="196" customWidth="1"/>
    <col min="6168" max="6168" width="23.42578125" style="196" bestFit="1" customWidth="1"/>
    <col min="6169" max="6169" width="31.85546875" style="196" bestFit="1" customWidth="1"/>
    <col min="6170" max="6170" width="7.85546875" style="196" bestFit="1" customWidth="1"/>
    <col min="6171" max="6171" width="5.7109375" style="196" bestFit="1" customWidth="1"/>
    <col min="6172" max="6172" width="9.140625" style="196" bestFit="1" customWidth="1"/>
    <col min="6173" max="6173" width="13.5703125" style="196" bestFit="1" customWidth="1"/>
    <col min="6174" max="6402" width="9.140625" style="196"/>
    <col min="6403" max="6403" width="4.42578125" style="196" bestFit="1" customWidth="1"/>
    <col min="6404" max="6404" width="18.28515625" style="196" bestFit="1" customWidth="1"/>
    <col min="6405" max="6405" width="19" style="196" bestFit="1" customWidth="1"/>
    <col min="6406" max="6406" width="15.42578125" style="196" bestFit="1" customWidth="1"/>
    <col min="6407" max="6408" width="12.42578125" style="196" bestFit="1" customWidth="1"/>
    <col min="6409" max="6409" width="7.140625" style="196" bestFit="1" customWidth="1"/>
    <col min="6410" max="6410" width="10.140625" style="196" bestFit="1" customWidth="1"/>
    <col min="6411" max="6411" width="15.85546875" style="196" bestFit="1" customWidth="1"/>
    <col min="6412" max="6412" width="15.140625" style="196" bestFit="1" customWidth="1"/>
    <col min="6413" max="6413" width="18.28515625" style="196" bestFit="1" customWidth="1"/>
    <col min="6414" max="6414" width="13.28515625" style="196" bestFit="1" customWidth="1"/>
    <col min="6415" max="6415" width="19.28515625" style="196" customWidth="1"/>
    <col min="6416" max="6416" width="15.140625" style="196" customWidth="1"/>
    <col min="6417" max="6417" width="21" style="196" bestFit="1" customWidth="1"/>
    <col min="6418" max="6418" width="17.140625" style="196" bestFit="1" customWidth="1"/>
    <col min="6419" max="6419" width="16.85546875" style="196" bestFit="1" customWidth="1"/>
    <col min="6420" max="6420" width="16.7109375" style="196" bestFit="1" customWidth="1"/>
    <col min="6421" max="6421" width="15.7109375" style="196" bestFit="1" customWidth="1"/>
    <col min="6422" max="6422" width="16.28515625" style="196" bestFit="1" customWidth="1"/>
    <col min="6423" max="6423" width="17.28515625" style="196" customWidth="1"/>
    <col min="6424" max="6424" width="23.42578125" style="196" bestFit="1" customWidth="1"/>
    <col min="6425" max="6425" width="31.85546875" style="196" bestFit="1" customWidth="1"/>
    <col min="6426" max="6426" width="7.85546875" style="196" bestFit="1" customWidth="1"/>
    <col min="6427" max="6427" width="5.7109375" style="196" bestFit="1" customWidth="1"/>
    <col min="6428" max="6428" width="9.140625" style="196" bestFit="1" customWidth="1"/>
    <col min="6429" max="6429" width="13.5703125" style="196" bestFit="1" customWidth="1"/>
    <col min="6430" max="6658" width="9.140625" style="196"/>
    <col min="6659" max="6659" width="4.42578125" style="196" bestFit="1" customWidth="1"/>
    <col min="6660" max="6660" width="18.28515625" style="196" bestFit="1" customWidth="1"/>
    <col min="6661" max="6661" width="19" style="196" bestFit="1" customWidth="1"/>
    <col min="6662" max="6662" width="15.42578125" style="196" bestFit="1" customWidth="1"/>
    <col min="6663" max="6664" width="12.42578125" style="196" bestFit="1" customWidth="1"/>
    <col min="6665" max="6665" width="7.140625" style="196" bestFit="1" customWidth="1"/>
    <col min="6666" max="6666" width="10.140625" style="196" bestFit="1" customWidth="1"/>
    <col min="6667" max="6667" width="15.85546875" style="196" bestFit="1" customWidth="1"/>
    <col min="6668" max="6668" width="15.140625" style="196" bestFit="1" customWidth="1"/>
    <col min="6669" max="6669" width="18.28515625" style="196" bestFit="1" customWidth="1"/>
    <col min="6670" max="6670" width="13.28515625" style="196" bestFit="1" customWidth="1"/>
    <col min="6671" max="6671" width="19.28515625" style="196" customWidth="1"/>
    <col min="6672" max="6672" width="15.140625" style="196" customWidth="1"/>
    <col min="6673" max="6673" width="21" style="196" bestFit="1" customWidth="1"/>
    <col min="6674" max="6674" width="17.140625" style="196" bestFit="1" customWidth="1"/>
    <col min="6675" max="6675" width="16.85546875" style="196" bestFit="1" customWidth="1"/>
    <col min="6676" max="6676" width="16.7109375" style="196" bestFit="1" customWidth="1"/>
    <col min="6677" max="6677" width="15.7109375" style="196" bestFit="1" customWidth="1"/>
    <col min="6678" max="6678" width="16.28515625" style="196" bestFit="1" customWidth="1"/>
    <col min="6679" max="6679" width="17.28515625" style="196" customWidth="1"/>
    <col min="6680" max="6680" width="23.42578125" style="196" bestFit="1" customWidth="1"/>
    <col min="6681" max="6681" width="31.85546875" style="196" bestFit="1" customWidth="1"/>
    <col min="6682" max="6682" width="7.85546875" style="196" bestFit="1" customWidth="1"/>
    <col min="6683" max="6683" width="5.7109375" style="196" bestFit="1" customWidth="1"/>
    <col min="6684" max="6684" width="9.140625" style="196" bestFit="1" customWidth="1"/>
    <col min="6685" max="6685" width="13.5703125" style="196" bestFit="1" customWidth="1"/>
    <col min="6686" max="6914" width="9.140625" style="196"/>
    <col min="6915" max="6915" width="4.42578125" style="196" bestFit="1" customWidth="1"/>
    <col min="6916" max="6916" width="18.28515625" style="196" bestFit="1" customWidth="1"/>
    <col min="6917" max="6917" width="19" style="196" bestFit="1" customWidth="1"/>
    <col min="6918" max="6918" width="15.42578125" style="196" bestFit="1" customWidth="1"/>
    <col min="6919" max="6920" width="12.42578125" style="196" bestFit="1" customWidth="1"/>
    <col min="6921" max="6921" width="7.140625" style="196" bestFit="1" customWidth="1"/>
    <col min="6922" max="6922" width="10.140625" style="196" bestFit="1" customWidth="1"/>
    <col min="6923" max="6923" width="15.85546875" style="196" bestFit="1" customWidth="1"/>
    <col min="6924" max="6924" width="15.140625" style="196" bestFit="1" customWidth="1"/>
    <col min="6925" max="6925" width="18.28515625" style="196" bestFit="1" customWidth="1"/>
    <col min="6926" max="6926" width="13.28515625" style="196" bestFit="1" customWidth="1"/>
    <col min="6927" max="6927" width="19.28515625" style="196" customWidth="1"/>
    <col min="6928" max="6928" width="15.140625" style="196" customWidth="1"/>
    <col min="6929" max="6929" width="21" style="196" bestFit="1" customWidth="1"/>
    <col min="6930" max="6930" width="17.140625" style="196" bestFit="1" customWidth="1"/>
    <col min="6931" max="6931" width="16.85546875" style="196" bestFit="1" customWidth="1"/>
    <col min="6932" max="6932" width="16.7109375" style="196" bestFit="1" customWidth="1"/>
    <col min="6933" max="6933" width="15.7109375" style="196" bestFit="1" customWidth="1"/>
    <col min="6934" max="6934" width="16.28515625" style="196" bestFit="1" customWidth="1"/>
    <col min="6935" max="6935" width="17.28515625" style="196" customWidth="1"/>
    <col min="6936" max="6936" width="23.42578125" style="196" bestFit="1" customWidth="1"/>
    <col min="6937" max="6937" width="31.85546875" style="196" bestFit="1" customWidth="1"/>
    <col min="6938" max="6938" width="7.85546875" style="196" bestFit="1" customWidth="1"/>
    <col min="6939" max="6939" width="5.7109375" style="196" bestFit="1" customWidth="1"/>
    <col min="6940" max="6940" width="9.140625" style="196" bestFit="1" customWidth="1"/>
    <col min="6941" max="6941" width="13.5703125" style="196" bestFit="1" customWidth="1"/>
    <col min="6942" max="7170" width="9.140625" style="196"/>
    <col min="7171" max="7171" width="4.42578125" style="196" bestFit="1" customWidth="1"/>
    <col min="7172" max="7172" width="18.28515625" style="196" bestFit="1" customWidth="1"/>
    <col min="7173" max="7173" width="19" style="196" bestFit="1" customWidth="1"/>
    <col min="7174" max="7174" width="15.42578125" style="196" bestFit="1" customWidth="1"/>
    <col min="7175" max="7176" width="12.42578125" style="196" bestFit="1" customWidth="1"/>
    <col min="7177" max="7177" width="7.140625" style="196" bestFit="1" customWidth="1"/>
    <col min="7178" max="7178" width="10.140625" style="196" bestFit="1" customWidth="1"/>
    <col min="7179" max="7179" width="15.85546875" style="196" bestFit="1" customWidth="1"/>
    <col min="7180" max="7180" width="15.140625" style="196" bestFit="1" customWidth="1"/>
    <col min="7181" max="7181" width="18.28515625" style="196" bestFit="1" customWidth="1"/>
    <col min="7182" max="7182" width="13.28515625" style="196" bestFit="1" customWidth="1"/>
    <col min="7183" max="7183" width="19.28515625" style="196" customWidth="1"/>
    <col min="7184" max="7184" width="15.140625" style="196" customWidth="1"/>
    <col min="7185" max="7185" width="21" style="196" bestFit="1" customWidth="1"/>
    <col min="7186" max="7186" width="17.140625" style="196" bestFit="1" customWidth="1"/>
    <col min="7187" max="7187" width="16.85546875" style="196" bestFit="1" customWidth="1"/>
    <col min="7188" max="7188" width="16.7109375" style="196" bestFit="1" customWidth="1"/>
    <col min="7189" max="7189" width="15.7109375" style="196" bestFit="1" customWidth="1"/>
    <col min="7190" max="7190" width="16.28515625" style="196" bestFit="1" customWidth="1"/>
    <col min="7191" max="7191" width="17.28515625" style="196" customWidth="1"/>
    <col min="7192" max="7192" width="23.42578125" style="196" bestFit="1" customWidth="1"/>
    <col min="7193" max="7193" width="31.85546875" style="196" bestFit="1" customWidth="1"/>
    <col min="7194" max="7194" width="7.85546875" style="196" bestFit="1" customWidth="1"/>
    <col min="7195" max="7195" width="5.7109375" style="196" bestFit="1" customWidth="1"/>
    <col min="7196" max="7196" width="9.140625" style="196" bestFit="1" customWidth="1"/>
    <col min="7197" max="7197" width="13.5703125" style="196" bestFit="1" customWidth="1"/>
    <col min="7198" max="7426" width="9.140625" style="196"/>
    <col min="7427" max="7427" width="4.42578125" style="196" bestFit="1" customWidth="1"/>
    <col min="7428" max="7428" width="18.28515625" style="196" bestFit="1" customWidth="1"/>
    <col min="7429" max="7429" width="19" style="196" bestFit="1" customWidth="1"/>
    <col min="7430" max="7430" width="15.42578125" style="196" bestFit="1" customWidth="1"/>
    <col min="7431" max="7432" width="12.42578125" style="196" bestFit="1" customWidth="1"/>
    <col min="7433" max="7433" width="7.140625" style="196" bestFit="1" customWidth="1"/>
    <col min="7434" max="7434" width="10.140625" style="196" bestFit="1" customWidth="1"/>
    <col min="7435" max="7435" width="15.85546875" style="196" bestFit="1" customWidth="1"/>
    <col min="7436" max="7436" width="15.140625" style="196" bestFit="1" customWidth="1"/>
    <col min="7437" max="7437" width="18.28515625" style="196" bestFit="1" customWidth="1"/>
    <col min="7438" max="7438" width="13.28515625" style="196" bestFit="1" customWidth="1"/>
    <col min="7439" max="7439" width="19.28515625" style="196" customWidth="1"/>
    <col min="7440" max="7440" width="15.140625" style="196" customWidth="1"/>
    <col min="7441" max="7441" width="21" style="196" bestFit="1" customWidth="1"/>
    <col min="7442" max="7442" width="17.140625" style="196" bestFit="1" customWidth="1"/>
    <col min="7443" max="7443" width="16.85546875" style="196" bestFit="1" customWidth="1"/>
    <col min="7444" max="7444" width="16.7109375" style="196" bestFit="1" customWidth="1"/>
    <col min="7445" max="7445" width="15.7109375" style="196" bestFit="1" customWidth="1"/>
    <col min="7446" max="7446" width="16.28515625" style="196" bestFit="1" customWidth="1"/>
    <col min="7447" max="7447" width="17.28515625" style="196" customWidth="1"/>
    <col min="7448" max="7448" width="23.42578125" style="196" bestFit="1" customWidth="1"/>
    <col min="7449" max="7449" width="31.85546875" style="196" bestFit="1" customWidth="1"/>
    <col min="7450" max="7450" width="7.85546875" style="196" bestFit="1" customWidth="1"/>
    <col min="7451" max="7451" width="5.7109375" style="196" bestFit="1" customWidth="1"/>
    <col min="7452" max="7452" width="9.140625" style="196" bestFit="1" customWidth="1"/>
    <col min="7453" max="7453" width="13.5703125" style="196" bestFit="1" customWidth="1"/>
    <col min="7454" max="7682" width="9.140625" style="196"/>
    <col min="7683" max="7683" width="4.42578125" style="196" bestFit="1" customWidth="1"/>
    <col min="7684" max="7684" width="18.28515625" style="196" bestFit="1" customWidth="1"/>
    <col min="7685" max="7685" width="19" style="196" bestFit="1" customWidth="1"/>
    <col min="7686" max="7686" width="15.42578125" style="196" bestFit="1" customWidth="1"/>
    <col min="7687" max="7688" width="12.42578125" style="196" bestFit="1" customWidth="1"/>
    <col min="7689" max="7689" width="7.140625" style="196" bestFit="1" customWidth="1"/>
    <col min="7690" max="7690" width="10.140625" style="196" bestFit="1" customWidth="1"/>
    <col min="7691" max="7691" width="15.85546875" style="196" bestFit="1" customWidth="1"/>
    <col min="7692" max="7692" width="15.140625" style="196" bestFit="1" customWidth="1"/>
    <col min="7693" max="7693" width="18.28515625" style="196" bestFit="1" customWidth="1"/>
    <col min="7694" max="7694" width="13.28515625" style="196" bestFit="1" customWidth="1"/>
    <col min="7695" max="7695" width="19.28515625" style="196" customWidth="1"/>
    <col min="7696" max="7696" width="15.140625" style="196" customWidth="1"/>
    <col min="7697" max="7697" width="21" style="196" bestFit="1" customWidth="1"/>
    <col min="7698" max="7698" width="17.140625" style="196" bestFit="1" customWidth="1"/>
    <col min="7699" max="7699" width="16.85546875" style="196" bestFit="1" customWidth="1"/>
    <col min="7700" max="7700" width="16.7109375" style="196" bestFit="1" customWidth="1"/>
    <col min="7701" max="7701" width="15.7109375" style="196" bestFit="1" customWidth="1"/>
    <col min="7702" max="7702" width="16.28515625" style="196" bestFit="1" customWidth="1"/>
    <col min="7703" max="7703" width="17.28515625" style="196" customWidth="1"/>
    <col min="7704" max="7704" width="23.42578125" style="196" bestFit="1" customWidth="1"/>
    <col min="7705" max="7705" width="31.85546875" style="196" bestFit="1" customWidth="1"/>
    <col min="7706" max="7706" width="7.85546875" style="196" bestFit="1" customWidth="1"/>
    <col min="7707" max="7707" width="5.7109375" style="196" bestFit="1" customWidth="1"/>
    <col min="7708" max="7708" width="9.140625" style="196" bestFit="1" customWidth="1"/>
    <col min="7709" max="7709" width="13.5703125" style="196" bestFit="1" customWidth="1"/>
    <col min="7710" max="7938" width="9.140625" style="196"/>
    <col min="7939" max="7939" width="4.42578125" style="196" bestFit="1" customWidth="1"/>
    <col min="7940" max="7940" width="18.28515625" style="196" bestFit="1" customWidth="1"/>
    <col min="7941" max="7941" width="19" style="196" bestFit="1" customWidth="1"/>
    <col min="7942" max="7942" width="15.42578125" style="196" bestFit="1" customWidth="1"/>
    <col min="7943" max="7944" width="12.42578125" style="196" bestFit="1" customWidth="1"/>
    <col min="7945" max="7945" width="7.140625" style="196" bestFit="1" customWidth="1"/>
    <col min="7946" max="7946" width="10.140625" style="196" bestFit="1" customWidth="1"/>
    <col min="7947" max="7947" width="15.85546875" style="196" bestFit="1" customWidth="1"/>
    <col min="7948" max="7948" width="15.140625" style="196" bestFit="1" customWidth="1"/>
    <col min="7949" max="7949" width="18.28515625" style="196" bestFit="1" customWidth="1"/>
    <col min="7950" max="7950" width="13.28515625" style="196" bestFit="1" customWidth="1"/>
    <col min="7951" max="7951" width="19.28515625" style="196" customWidth="1"/>
    <col min="7952" max="7952" width="15.140625" style="196" customWidth="1"/>
    <col min="7953" max="7953" width="21" style="196" bestFit="1" customWidth="1"/>
    <col min="7954" max="7954" width="17.140625" style="196" bestFit="1" customWidth="1"/>
    <col min="7955" max="7955" width="16.85546875" style="196" bestFit="1" customWidth="1"/>
    <col min="7956" max="7956" width="16.7109375" style="196" bestFit="1" customWidth="1"/>
    <col min="7957" max="7957" width="15.7109375" style="196" bestFit="1" customWidth="1"/>
    <col min="7958" max="7958" width="16.28515625" style="196" bestFit="1" customWidth="1"/>
    <col min="7959" max="7959" width="17.28515625" style="196" customWidth="1"/>
    <col min="7960" max="7960" width="23.42578125" style="196" bestFit="1" customWidth="1"/>
    <col min="7961" max="7961" width="31.85546875" style="196" bestFit="1" customWidth="1"/>
    <col min="7962" max="7962" width="7.85546875" style="196" bestFit="1" customWidth="1"/>
    <col min="7963" max="7963" width="5.7109375" style="196" bestFit="1" customWidth="1"/>
    <col min="7964" max="7964" width="9.140625" style="196" bestFit="1" customWidth="1"/>
    <col min="7965" max="7965" width="13.5703125" style="196" bestFit="1" customWidth="1"/>
    <col min="7966" max="8194" width="9.140625" style="196"/>
    <col min="8195" max="8195" width="4.42578125" style="196" bestFit="1" customWidth="1"/>
    <col min="8196" max="8196" width="18.28515625" style="196" bestFit="1" customWidth="1"/>
    <col min="8197" max="8197" width="19" style="196" bestFit="1" customWidth="1"/>
    <col min="8198" max="8198" width="15.42578125" style="196" bestFit="1" customWidth="1"/>
    <col min="8199" max="8200" width="12.42578125" style="196" bestFit="1" customWidth="1"/>
    <col min="8201" max="8201" width="7.140625" style="196" bestFit="1" customWidth="1"/>
    <col min="8202" max="8202" width="10.140625" style="196" bestFit="1" customWidth="1"/>
    <col min="8203" max="8203" width="15.85546875" style="196" bestFit="1" customWidth="1"/>
    <col min="8204" max="8204" width="15.140625" style="196" bestFit="1" customWidth="1"/>
    <col min="8205" max="8205" width="18.28515625" style="196" bestFit="1" customWidth="1"/>
    <col min="8206" max="8206" width="13.28515625" style="196" bestFit="1" customWidth="1"/>
    <col min="8207" max="8207" width="19.28515625" style="196" customWidth="1"/>
    <col min="8208" max="8208" width="15.140625" style="196" customWidth="1"/>
    <col min="8209" max="8209" width="21" style="196" bestFit="1" customWidth="1"/>
    <col min="8210" max="8210" width="17.140625" style="196" bestFit="1" customWidth="1"/>
    <col min="8211" max="8211" width="16.85546875" style="196" bestFit="1" customWidth="1"/>
    <col min="8212" max="8212" width="16.7109375" style="196" bestFit="1" customWidth="1"/>
    <col min="8213" max="8213" width="15.7109375" style="196" bestFit="1" customWidth="1"/>
    <col min="8214" max="8214" width="16.28515625" style="196" bestFit="1" customWidth="1"/>
    <col min="8215" max="8215" width="17.28515625" style="196" customWidth="1"/>
    <col min="8216" max="8216" width="23.42578125" style="196" bestFit="1" customWidth="1"/>
    <col min="8217" max="8217" width="31.85546875" style="196" bestFit="1" customWidth="1"/>
    <col min="8218" max="8218" width="7.85546875" style="196" bestFit="1" customWidth="1"/>
    <col min="8219" max="8219" width="5.7109375" style="196" bestFit="1" customWidth="1"/>
    <col min="8220" max="8220" width="9.140625" style="196" bestFit="1" customWidth="1"/>
    <col min="8221" max="8221" width="13.5703125" style="196" bestFit="1" customWidth="1"/>
    <col min="8222" max="8450" width="9.140625" style="196"/>
    <col min="8451" max="8451" width="4.42578125" style="196" bestFit="1" customWidth="1"/>
    <col min="8452" max="8452" width="18.28515625" style="196" bestFit="1" customWidth="1"/>
    <col min="8453" max="8453" width="19" style="196" bestFit="1" customWidth="1"/>
    <col min="8454" max="8454" width="15.42578125" style="196" bestFit="1" customWidth="1"/>
    <col min="8455" max="8456" width="12.42578125" style="196" bestFit="1" customWidth="1"/>
    <col min="8457" max="8457" width="7.140625" style="196" bestFit="1" customWidth="1"/>
    <col min="8458" max="8458" width="10.140625" style="196" bestFit="1" customWidth="1"/>
    <col min="8459" max="8459" width="15.85546875" style="196" bestFit="1" customWidth="1"/>
    <col min="8460" max="8460" width="15.140625" style="196" bestFit="1" customWidth="1"/>
    <col min="8461" max="8461" width="18.28515625" style="196" bestFit="1" customWidth="1"/>
    <col min="8462" max="8462" width="13.28515625" style="196" bestFit="1" customWidth="1"/>
    <col min="8463" max="8463" width="19.28515625" style="196" customWidth="1"/>
    <col min="8464" max="8464" width="15.140625" style="196" customWidth="1"/>
    <col min="8465" max="8465" width="21" style="196" bestFit="1" customWidth="1"/>
    <col min="8466" max="8466" width="17.140625" style="196" bestFit="1" customWidth="1"/>
    <col min="8467" max="8467" width="16.85546875" style="196" bestFit="1" customWidth="1"/>
    <col min="8468" max="8468" width="16.7109375" style="196" bestFit="1" customWidth="1"/>
    <col min="8469" max="8469" width="15.7109375" style="196" bestFit="1" customWidth="1"/>
    <col min="8470" max="8470" width="16.28515625" style="196" bestFit="1" customWidth="1"/>
    <col min="8471" max="8471" width="17.28515625" style="196" customWidth="1"/>
    <col min="8472" max="8472" width="23.42578125" style="196" bestFit="1" customWidth="1"/>
    <col min="8473" max="8473" width="31.85546875" style="196" bestFit="1" customWidth="1"/>
    <col min="8474" max="8474" width="7.85546875" style="196" bestFit="1" customWidth="1"/>
    <col min="8475" max="8475" width="5.7109375" style="196" bestFit="1" customWidth="1"/>
    <col min="8476" max="8476" width="9.140625" style="196" bestFit="1" customWidth="1"/>
    <col min="8477" max="8477" width="13.5703125" style="196" bestFit="1" customWidth="1"/>
    <col min="8478" max="8706" width="9.140625" style="196"/>
    <col min="8707" max="8707" width="4.42578125" style="196" bestFit="1" customWidth="1"/>
    <col min="8708" max="8708" width="18.28515625" style="196" bestFit="1" customWidth="1"/>
    <col min="8709" max="8709" width="19" style="196" bestFit="1" customWidth="1"/>
    <col min="8710" max="8710" width="15.42578125" style="196" bestFit="1" customWidth="1"/>
    <col min="8711" max="8712" width="12.42578125" style="196" bestFit="1" customWidth="1"/>
    <col min="8713" max="8713" width="7.140625" style="196" bestFit="1" customWidth="1"/>
    <col min="8714" max="8714" width="10.140625" style="196" bestFit="1" customWidth="1"/>
    <col min="8715" max="8715" width="15.85546875" style="196" bestFit="1" customWidth="1"/>
    <col min="8716" max="8716" width="15.140625" style="196" bestFit="1" customWidth="1"/>
    <col min="8717" max="8717" width="18.28515625" style="196" bestFit="1" customWidth="1"/>
    <col min="8718" max="8718" width="13.28515625" style="196" bestFit="1" customWidth="1"/>
    <col min="8719" max="8719" width="19.28515625" style="196" customWidth="1"/>
    <col min="8720" max="8720" width="15.140625" style="196" customWidth="1"/>
    <col min="8721" max="8721" width="21" style="196" bestFit="1" customWidth="1"/>
    <col min="8722" max="8722" width="17.140625" style="196" bestFit="1" customWidth="1"/>
    <col min="8723" max="8723" width="16.85546875" style="196" bestFit="1" customWidth="1"/>
    <col min="8724" max="8724" width="16.7109375" style="196" bestFit="1" customWidth="1"/>
    <col min="8725" max="8725" width="15.7109375" style="196" bestFit="1" customWidth="1"/>
    <col min="8726" max="8726" width="16.28515625" style="196" bestFit="1" customWidth="1"/>
    <col min="8727" max="8727" width="17.28515625" style="196" customWidth="1"/>
    <col min="8728" max="8728" width="23.42578125" style="196" bestFit="1" customWidth="1"/>
    <col min="8729" max="8729" width="31.85546875" style="196" bestFit="1" customWidth="1"/>
    <col min="8730" max="8730" width="7.85546875" style="196" bestFit="1" customWidth="1"/>
    <col min="8731" max="8731" width="5.7109375" style="196" bestFit="1" customWidth="1"/>
    <col min="8732" max="8732" width="9.140625" style="196" bestFit="1" customWidth="1"/>
    <col min="8733" max="8733" width="13.5703125" style="196" bestFit="1" customWidth="1"/>
    <col min="8734" max="8962" width="9.140625" style="196"/>
    <col min="8963" max="8963" width="4.42578125" style="196" bestFit="1" customWidth="1"/>
    <col min="8964" max="8964" width="18.28515625" style="196" bestFit="1" customWidth="1"/>
    <col min="8965" max="8965" width="19" style="196" bestFit="1" customWidth="1"/>
    <col min="8966" max="8966" width="15.42578125" style="196" bestFit="1" customWidth="1"/>
    <col min="8967" max="8968" width="12.42578125" style="196" bestFit="1" customWidth="1"/>
    <col min="8969" max="8969" width="7.140625" style="196" bestFit="1" customWidth="1"/>
    <col min="8970" max="8970" width="10.140625" style="196" bestFit="1" customWidth="1"/>
    <col min="8971" max="8971" width="15.85546875" style="196" bestFit="1" customWidth="1"/>
    <col min="8972" max="8972" width="15.140625" style="196" bestFit="1" customWidth="1"/>
    <col min="8973" max="8973" width="18.28515625" style="196" bestFit="1" customWidth="1"/>
    <col min="8974" max="8974" width="13.28515625" style="196" bestFit="1" customWidth="1"/>
    <col min="8975" max="8975" width="19.28515625" style="196" customWidth="1"/>
    <col min="8976" max="8976" width="15.140625" style="196" customWidth="1"/>
    <col min="8977" max="8977" width="21" style="196" bestFit="1" customWidth="1"/>
    <col min="8978" max="8978" width="17.140625" style="196" bestFit="1" customWidth="1"/>
    <col min="8979" max="8979" width="16.85546875" style="196" bestFit="1" customWidth="1"/>
    <col min="8980" max="8980" width="16.7109375" style="196" bestFit="1" customWidth="1"/>
    <col min="8981" max="8981" width="15.7109375" style="196" bestFit="1" customWidth="1"/>
    <col min="8982" max="8982" width="16.28515625" style="196" bestFit="1" customWidth="1"/>
    <col min="8983" max="8983" width="17.28515625" style="196" customWidth="1"/>
    <col min="8984" max="8984" width="23.42578125" style="196" bestFit="1" customWidth="1"/>
    <col min="8985" max="8985" width="31.85546875" style="196" bestFit="1" customWidth="1"/>
    <col min="8986" max="8986" width="7.85546875" style="196" bestFit="1" customWidth="1"/>
    <col min="8987" max="8987" width="5.7109375" style="196" bestFit="1" customWidth="1"/>
    <col min="8988" max="8988" width="9.140625" style="196" bestFit="1" customWidth="1"/>
    <col min="8989" max="8989" width="13.5703125" style="196" bestFit="1" customWidth="1"/>
    <col min="8990" max="9218" width="9.140625" style="196"/>
    <col min="9219" max="9219" width="4.42578125" style="196" bestFit="1" customWidth="1"/>
    <col min="9220" max="9220" width="18.28515625" style="196" bestFit="1" customWidth="1"/>
    <col min="9221" max="9221" width="19" style="196" bestFit="1" customWidth="1"/>
    <col min="9222" max="9222" width="15.42578125" style="196" bestFit="1" customWidth="1"/>
    <col min="9223" max="9224" width="12.42578125" style="196" bestFit="1" customWidth="1"/>
    <col min="9225" max="9225" width="7.140625" style="196" bestFit="1" customWidth="1"/>
    <col min="9226" max="9226" width="10.140625" style="196" bestFit="1" customWidth="1"/>
    <col min="9227" max="9227" width="15.85546875" style="196" bestFit="1" customWidth="1"/>
    <col min="9228" max="9228" width="15.140625" style="196" bestFit="1" customWidth="1"/>
    <col min="9229" max="9229" width="18.28515625" style="196" bestFit="1" customWidth="1"/>
    <col min="9230" max="9230" width="13.28515625" style="196" bestFit="1" customWidth="1"/>
    <col min="9231" max="9231" width="19.28515625" style="196" customWidth="1"/>
    <col min="9232" max="9232" width="15.140625" style="196" customWidth="1"/>
    <col min="9233" max="9233" width="21" style="196" bestFit="1" customWidth="1"/>
    <col min="9234" max="9234" width="17.140625" style="196" bestFit="1" customWidth="1"/>
    <col min="9235" max="9235" width="16.85546875" style="196" bestFit="1" customWidth="1"/>
    <col min="9236" max="9236" width="16.7109375" style="196" bestFit="1" customWidth="1"/>
    <col min="9237" max="9237" width="15.7109375" style="196" bestFit="1" customWidth="1"/>
    <col min="9238" max="9238" width="16.28515625" style="196" bestFit="1" customWidth="1"/>
    <col min="9239" max="9239" width="17.28515625" style="196" customWidth="1"/>
    <col min="9240" max="9240" width="23.42578125" style="196" bestFit="1" customWidth="1"/>
    <col min="9241" max="9241" width="31.85546875" style="196" bestFit="1" customWidth="1"/>
    <col min="9242" max="9242" width="7.85546875" style="196" bestFit="1" customWidth="1"/>
    <col min="9243" max="9243" width="5.7109375" style="196" bestFit="1" customWidth="1"/>
    <col min="9244" max="9244" width="9.140625" style="196" bestFit="1" customWidth="1"/>
    <col min="9245" max="9245" width="13.5703125" style="196" bestFit="1" customWidth="1"/>
    <col min="9246" max="9474" width="9.140625" style="196"/>
    <col min="9475" max="9475" width="4.42578125" style="196" bestFit="1" customWidth="1"/>
    <col min="9476" max="9476" width="18.28515625" style="196" bestFit="1" customWidth="1"/>
    <col min="9477" max="9477" width="19" style="196" bestFit="1" customWidth="1"/>
    <col min="9478" max="9478" width="15.42578125" style="196" bestFit="1" customWidth="1"/>
    <col min="9479" max="9480" width="12.42578125" style="196" bestFit="1" customWidth="1"/>
    <col min="9481" max="9481" width="7.140625" style="196" bestFit="1" customWidth="1"/>
    <col min="9482" max="9482" width="10.140625" style="196" bestFit="1" customWidth="1"/>
    <col min="9483" max="9483" width="15.85546875" style="196" bestFit="1" customWidth="1"/>
    <col min="9484" max="9484" width="15.140625" style="196" bestFit="1" customWidth="1"/>
    <col min="9485" max="9485" width="18.28515625" style="196" bestFit="1" customWidth="1"/>
    <col min="9486" max="9486" width="13.28515625" style="196" bestFit="1" customWidth="1"/>
    <col min="9487" max="9487" width="19.28515625" style="196" customWidth="1"/>
    <col min="9488" max="9488" width="15.140625" style="196" customWidth="1"/>
    <col min="9489" max="9489" width="21" style="196" bestFit="1" customWidth="1"/>
    <col min="9490" max="9490" width="17.140625" style="196" bestFit="1" customWidth="1"/>
    <col min="9491" max="9491" width="16.85546875" style="196" bestFit="1" customWidth="1"/>
    <col min="9492" max="9492" width="16.7109375" style="196" bestFit="1" customWidth="1"/>
    <col min="9493" max="9493" width="15.7109375" style="196" bestFit="1" customWidth="1"/>
    <col min="9494" max="9494" width="16.28515625" style="196" bestFit="1" customWidth="1"/>
    <col min="9495" max="9495" width="17.28515625" style="196" customWidth="1"/>
    <col min="9496" max="9496" width="23.42578125" style="196" bestFit="1" customWidth="1"/>
    <col min="9497" max="9497" width="31.85546875" style="196" bestFit="1" customWidth="1"/>
    <col min="9498" max="9498" width="7.85546875" style="196" bestFit="1" customWidth="1"/>
    <col min="9499" max="9499" width="5.7109375" style="196" bestFit="1" customWidth="1"/>
    <col min="9500" max="9500" width="9.140625" style="196" bestFit="1" customWidth="1"/>
    <col min="9501" max="9501" width="13.5703125" style="196" bestFit="1" customWidth="1"/>
    <col min="9502" max="9730" width="9.140625" style="196"/>
    <col min="9731" max="9731" width="4.42578125" style="196" bestFit="1" customWidth="1"/>
    <col min="9732" max="9732" width="18.28515625" style="196" bestFit="1" customWidth="1"/>
    <col min="9733" max="9733" width="19" style="196" bestFit="1" customWidth="1"/>
    <col min="9734" max="9734" width="15.42578125" style="196" bestFit="1" customWidth="1"/>
    <col min="9735" max="9736" width="12.42578125" style="196" bestFit="1" customWidth="1"/>
    <col min="9737" max="9737" width="7.140625" style="196" bestFit="1" customWidth="1"/>
    <col min="9738" max="9738" width="10.140625" style="196" bestFit="1" customWidth="1"/>
    <col min="9739" max="9739" width="15.85546875" style="196" bestFit="1" customWidth="1"/>
    <col min="9740" max="9740" width="15.140625" style="196" bestFit="1" customWidth="1"/>
    <col min="9741" max="9741" width="18.28515625" style="196" bestFit="1" customWidth="1"/>
    <col min="9742" max="9742" width="13.28515625" style="196" bestFit="1" customWidth="1"/>
    <col min="9743" max="9743" width="19.28515625" style="196" customWidth="1"/>
    <col min="9744" max="9744" width="15.140625" style="196" customWidth="1"/>
    <col min="9745" max="9745" width="21" style="196" bestFit="1" customWidth="1"/>
    <col min="9746" max="9746" width="17.140625" style="196" bestFit="1" customWidth="1"/>
    <col min="9747" max="9747" width="16.85546875" style="196" bestFit="1" customWidth="1"/>
    <col min="9748" max="9748" width="16.7109375" style="196" bestFit="1" customWidth="1"/>
    <col min="9749" max="9749" width="15.7109375" style="196" bestFit="1" customWidth="1"/>
    <col min="9750" max="9750" width="16.28515625" style="196" bestFit="1" customWidth="1"/>
    <col min="9751" max="9751" width="17.28515625" style="196" customWidth="1"/>
    <col min="9752" max="9752" width="23.42578125" style="196" bestFit="1" customWidth="1"/>
    <col min="9753" max="9753" width="31.85546875" style="196" bestFit="1" customWidth="1"/>
    <col min="9754" max="9754" width="7.85546875" style="196" bestFit="1" customWidth="1"/>
    <col min="9755" max="9755" width="5.7109375" style="196" bestFit="1" customWidth="1"/>
    <col min="9756" max="9756" width="9.140625" style="196" bestFit="1" customWidth="1"/>
    <col min="9757" max="9757" width="13.5703125" style="196" bestFit="1" customWidth="1"/>
    <col min="9758" max="9986" width="9.140625" style="196"/>
    <col min="9987" max="9987" width="4.42578125" style="196" bestFit="1" customWidth="1"/>
    <col min="9988" max="9988" width="18.28515625" style="196" bestFit="1" customWidth="1"/>
    <col min="9989" max="9989" width="19" style="196" bestFit="1" customWidth="1"/>
    <col min="9990" max="9990" width="15.42578125" style="196" bestFit="1" customWidth="1"/>
    <col min="9991" max="9992" width="12.42578125" style="196" bestFit="1" customWidth="1"/>
    <col min="9993" max="9993" width="7.140625" style="196" bestFit="1" customWidth="1"/>
    <col min="9994" max="9994" width="10.140625" style="196" bestFit="1" customWidth="1"/>
    <col min="9995" max="9995" width="15.85546875" style="196" bestFit="1" customWidth="1"/>
    <col min="9996" max="9996" width="15.140625" style="196" bestFit="1" customWidth="1"/>
    <col min="9997" max="9997" width="18.28515625" style="196" bestFit="1" customWidth="1"/>
    <col min="9998" max="9998" width="13.28515625" style="196" bestFit="1" customWidth="1"/>
    <col min="9999" max="9999" width="19.28515625" style="196" customWidth="1"/>
    <col min="10000" max="10000" width="15.140625" style="196" customWidth="1"/>
    <col min="10001" max="10001" width="21" style="196" bestFit="1" customWidth="1"/>
    <col min="10002" max="10002" width="17.140625" style="196" bestFit="1" customWidth="1"/>
    <col min="10003" max="10003" width="16.85546875" style="196" bestFit="1" customWidth="1"/>
    <col min="10004" max="10004" width="16.7109375" style="196" bestFit="1" customWidth="1"/>
    <col min="10005" max="10005" width="15.7109375" style="196" bestFit="1" customWidth="1"/>
    <col min="10006" max="10006" width="16.28515625" style="196" bestFit="1" customWidth="1"/>
    <col min="10007" max="10007" width="17.28515625" style="196" customWidth="1"/>
    <col min="10008" max="10008" width="23.42578125" style="196" bestFit="1" customWidth="1"/>
    <col min="10009" max="10009" width="31.85546875" style="196" bestFit="1" customWidth="1"/>
    <col min="10010" max="10010" width="7.85546875" style="196" bestFit="1" customWidth="1"/>
    <col min="10011" max="10011" width="5.7109375" style="196" bestFit="1" customWidth="1"/>
    <col min="10012" max="10012" width="9.140625" style="196" bestFit="1" customWidth="1"/>
    <col min="10013" max="10013" width="13.5703125" style="196" bestFit="1" customWidth="1"/>
    <col min="10014" max="10242" width="9.140625" style="196"/>
    <col min="10243" max="10243" width="4.42578125" style="196" bestFit="1" customWidth="1"/>
    <col min="10244" max="10244" width="18.28515625" style="196" bestFit="1" customWidth="1"/>
    <col min="10245" max="10245" width="19" style="196" bestFit="1" customWidth="1"/>
    <col min="10246" max="10246" width="15.42578125" style="196" bestFit="1" customWidth="1"/>
    <col min="10247" max="10248" width="12.42578125" style="196" bestFit="1" customWidth="1"/>
    <col min="10249" max="10249" width="7.140625" style="196" bestFit="1" customWidth="1"/>
    <col min="10250" max="10250" width="10.140625" style="196" bestFit="1" customWidth="1"/>
    <col min="10251" max="10251" width="15.85546875" style="196" bestFit="1" customWidth="1"/>
    <col min="10252" max="10252" width="15.140625" style="196" bestFit="1" customWidth="1"/>
    <col min="10253" max="10253" width="18.28515625" style="196" bestFit="1" customWidth="1"/>
    <col min="10254" max="10254" width="13.28515625" style="196" bestFit="1" customWidth="1"/>
    <col min="10255" max="10255" width="19.28515625" style="196" customWidth="1"/>
    <col min="10256" max="10256" width="15.140625" style="196" customWidth="1"/>
    <col min="10257" max="10257" width="21" style="196" bestFit="1" customWidth="1"/>
    <col min="10258" max="10258" width="17.140625" style="196" bestFit="1" customWidth="1"/>
    <col min="10259" max="10259" width="16.85546875" style="196" bestFit="1" customWidth="1"/>
    <col min="10260" max="10260" width="16.7109375" style="196" bestFit="1" customWidth="1"/>
    <col min="10261" max="10261" width="15.7109375" style="196" bestFit="1" customWidth="1"/>
    <col min="10262" max="10262" width="16.28515625" style="196" bestFit="1" customWidth="1"/>
    <col min="10263" max="10263" width="17.28515625" style="196" customWidth="1"/>
    <col min="10264" max="10264" width="23.42578125" style="196" bestFit="1" customWidth="1"/>
    <col min="10265" max="10265" width="31.85546875" style="196" bestFit="1" customWidth="1"/>
    <col min="10266" max="10266" width="7.85546875" style="196" bestFit="1" customWidth="1"/>
    <col min="10267" max="10267" width="5.7109375" style="196" bestFit="1" customWidth="1"/>
    <col min="10268" max="10268" width="9.140625" style="196" bestFit="1" customWidth="1"/>
    <col min="10269" max="10269" width="13.5703125" style="196" bestFit="1" customWidth="1"/>
    <col min="10270" max="10498" width="9.140625" style="196"/>
    <col min="10499" max="10499" width="4.42578125" style="196" bestFit="1" customWidth="1"/>
    <col min="10500" max="10500" width="18.28515625" style="196" bestFit="1" customWidth="1"/>
    <col min="10501" max="10501" width="19" style="196" bestFit="1" customWidth="1"/>
    <col min="10502" max="10502" width="15.42578125" style="196" bestFit="1" customWidth="1"/>
    <col min="10503" max="10504" width="12.42578125" style="196" bestFit="1" customWidth="1"/>
    <col min="10505" max="10505" width="7.140625" style="196" bestFit="1" customWidth="1"/>
    <col min="10506" max="10506" width="10.140625" style="196" bestFit="1" customWidth="1"/>
    <col min="10507" max="10507" width="15.85546875" style="196" bestFit="1" customWidth="1"/>
    <col min="10508" max="10508" width="15.140625" style="196" bestFit="1" customWidth="1"/>
    <col min="10509" max="10509" width="18.28515625" style="196" bestFit="1" customWidth="1"/>
    <col min="10510" max="10510" width="13.28515625" style="196" bestFit="1" customWidth="1"/>
    <col min="10511" max="10511" width="19.28515625" style="196" customWidth="1"/>
    <col min="10512" max="10512" width="15.140625" style="196" customWidth="1"/>
    <col min="10513" max="10513" width="21" style="196" bestFit="1" customWidth="1"/>
    <col min="10514" max="10514" width="17.140625" style="196" bestFit="1" customWidth="1"/>
    <col min="10515" max="10515" width="16.85546875" style="196" bestFit="1" customWidth="1"/>
    <col min="10516" max="10516" width="16.7109375" style="196" bestFit="1" customWidth="1"/>
    <col min="10517" max="10517" width="15.7109375" style="196" bestFit="1" customWidth="1"/>
    <col min="10518" max="10518" width="16.28515625" style="196" bestFit="1" customWidth="1"/>
    <col min="10519" max="10519" width="17.28515625" style="196" customWidth="1"/>
    <col min="10520" max="10520" width="23.42578125" style="196" bestFit="1" customWidth="1"/>
    <col min="10521" max="10521" width="31.85546875" style="196" bestFit="1" customWidth="1"/>
    <col min="10522" max="10522" width="7.85546875" style="196" bestFit="1" customWidth="1"/>
    <col min="10523" max="10523" width="5.7109375" style="196" bestFit="1" customWidth="1"/>
    <col min="10524" max="10524" width="9.140625" style="196" bestFit="1" customWidth="1"/>
    <col min="10525" max="10525" width="13.5703125" style="196" bestFit="1" customWidth="1"/>
    <col min="10526" max="10754" width="9.140625" style="196"/>
    <col min="10755" max="10755" width="4.42578125" style="196" bestFit="1" customWidth="1"/>
    <col min="10756" max="10756" width="18.28515625" style="196" bestFit="1" customWidth="1"/>
    <col min="10757" max="10757" width="19" style="196" bestFit="1" customWidth="1"/>
    <col min="10758" max="10758" width="15.42578125" style="196" bestFit="1" customWidth="1"/>
    <col min="10759" max="10760" width="12.42578125" style="196" bestFit="1" customWidth="1"/>
    <col min="10761" max="10761" width="7.140625" style="196" bestFit="1" customWidth="1"/>
    <col min="10762" max="10762" width="10.140625" style="196" bestFit="1" customWidth="1"/>
    <col min="10763" max="10763" width="15.85546875" style="196" bestFit="1" customWidth="1"/>
    <col min="10764" max="10764" width="15.140625" style="196" bestFit="1" customWidth="1"/>
    <col min="10765" max="10765" width="18.28515625" style="196" bestFit="1" customWidth="1"/>
    <col min="10766" max="10766" width="13.28515625" style="196" bestFit="1" customWidth="1"/>
    <col min="10767" max="10767" width="19.28515625" style="196" customWidth="1"/>
    <col min="10768" max="10768" width="15.140625" style="196" customWidth="1"/>
    <col min="10769" max="10769" width="21" style="196" bestFit="1" customWidth="1"/>
    <col min="10770" max="10770" width="17.140625" style="196" bestFit="1" customWidth="1"/>
    <col min="10771" max="10771" width="16.85546875" style="196" bestFit="1" customWidth="1"/>
    <col min="10772" max="10772" width="16.7109375" style="196" bestFit="1" customWidth="1"/>
    <col min="10773" max="10773" width="15.7109375" style="196" bestFit="1" customWidth="1"/>
    <col min="10774" max="10774" width="16.28515625" style="196" bestFit="1" customWidth="1"/>
    <col min="10775" max="10775" width="17.28515625" style="196" customWidth="1"/>
    <col min="10776" max="10776" width="23.42578125" style="196" bestFit="1" customWidth="1"/>
    <col min="10777" max="10777" width="31.85546875" style="196" bestFit="1" customWidth="1"/>
    <col min="10778" max="10778" width="7.85546875" style="196" bestFit="1" customWidth="1"/>
    <col min="10779" max="10779" width="5.7109375" style="196" bestFit="1" customWidth="1"/>
    <col min="10780" max="10780" width="9.140625" style="196" bestFit="1" customWidth="1"/>
    <col min="10781" max="10781" width="13.5703125" style="196" bestFit="1" customWidth="1"/>
    <col min="10782" max="11010" width="9.140625" style="196"/>
    <col min="11011" max="11011" width="4.42578125" style="196" bestFit="1" customWidth="1"/>
    <col min="11012" max="11012" width="18.28515625" style="196" bestFit="1" customWidth="1"/>
    <col min="11013" max="11013" width="19" style="196" bestFit="1" customWidth="1"/>
    <col min="11014" max="11014" width="15.42578125" style="196" bestFit="1" customWidth="1"/>
    <col min="11015" max="11016" width="12.42578125" style="196" bestFit="1" customWidth="1"/>
    <col min="11017" max="11017" width="7.140625" style="196" bestFit="1" customWidth="1"/>
    <col min="11018" max="11018" width="10.140625" style="196" bestFit="1" customWidth="1"/>
    <col min="11019" max="11019" width="15.85546875" style="196" bestFit="1" customWidth="1"/>
    <col min="11020" max="11020" width="15.140625" style="196" bestFit="1" customWidth="1"/>
    <col min="11021" max="11021" width="18.28515625" style="196" bestFit="1" customWidth="1"/>
    <col min="11022" max="11022" width="13.28515625" style="196" bestFit="1" customWidth="1"/>
    <col min="11023" max="11023" width="19.28515625" style="196" customWidth="1"/>
    <col min="11024" max="11024" width="15.140625" style="196" customWidth="1"/>
    <col min="11025" max="11025" width="21" style="196" bestFit="1" customWidth="1"/>
    <col min="11026" max="11026" width="17.140625" style="196" bestFit="1" customWidth="1"/>
    <col min="11027" max="11027" width="16.85546875" style="196" bestFit="1" customWidth="1"/>
    <col min="11028" max="11028" width="16.7109375" style="196" bestFit="1" customWidth="1"/>
    <col min="11029" max="11029" width="15.7109375" style="196" bestFit="1" customWidth="1"/>
    <col min="11030" max="11030" width="16.28515625" style="196" bestFit="1" customWidth="1"/>
    <col min="11031" max="11031" width="17.28515625" style="196" customWidth="1"/>
    <col min="11032" max="11032" width="23.42578125" style="196" bestFit="1" customWidth="1"/>
    <col min="11033" max="11033" width="31.85546875" style="196" bestFit="1" customWidth="1"/>
    <col min="11034" max="11034" width="7.85546875" style="196" bestFit="1" customWidth="1"/>
    <col min="11035" max="11035" width="5.7109375" style="196" bestFit="1" customWidth="1"/>
    <col min="11036" max="11036" width="9.140625" style="196" bestFit="1" customWidth="1"/>
    <col min="11037" max="11037" width="13.5703125" style="196" bestFit="1" customWidth="1"/>
    <col min="11038" max="11266" width="9.140625" style="196"/>
    <col min="11267" max="11267" width="4.42578125" style="196" bestFit="1" customWidth="1"/>
    <col min="11268" max="11268" width="18.28515625" style="196" bestFit="1" customWidth="1"/>
    <col min="11269" max="11269" width="19" style="196" bestFit="1" customWidth="1"/>
    <col min="11270" max="11270" width="15.42578125" style="196" bestFit="1" customWidth="1"/>
    <col min="11271" max="11272" width="12.42578125" style="196" bestFit="1" customWidth="1"/>
    <col min="11273" max="11273" width="7.140625" style="196" bestFit="1" customWidth="1"/>
    <col min="11274" max="11274" width="10.140625" style="196" bestFit="1" customWidth="1"/>
    <col min="11275" max="11275" width="15.85546875" style="196" bestFit="1" customWidth="1"/>
    <col min="11276" max="11276" width="15.140625" style="196" bestFit="1" customWidth="1"/>
    <col min="11277" max="11277" width="18.28515625" style="196" bestFit="1" customWidth="1"/>
    <col min="11278" max="11278" width="13.28515625" style="196" bestFit="1" customWidth="1"/>
    <col min="11279" max="11279" width="19.28515625" style="196" customWidth="1"/>
    <col min="11280" max="11280" width="15.140625" style="196" customWidth="1"/>
    <col min="11281" max="11281" width="21" style="196" bestFit="1" customWidth="1"/>
    <col min="11282" max="11282" width="17.140625" style="196" bestFit="1" customWidth="1"/>
    <col min="11283" max="11283" width="16.85546875" style="196" bestFit="1" customWidth="1"/>
    <col min="11284" max="11284" width="16.7109375" style="196" bestFit="1" customWidth="1"/>
    <col min="11285" max="11285" width="15.7109375" style="196" bestFit="1" customWidth="1"/>
    <col min="11286" max="11286" width="16.28515625" style="196" bestFit="1" customWidth="1"/>
    <col min="11287" max="11287" width="17.28515625" style="196" customWidth="1"/>
    <col min="11288" max="11288" width="23.42578125" style="196" bestFit="1" customWidth="1"/>
    <col min="11289" max="11289" width="31.85546875" style="196" bestFit="1" customWidth="1"/>
    <col min="11290" max="11290" width="7.85546875" style="196" bestFit="1" customWidth="1"/>
    <col min="11291" max="11291" width="5.7109375" style="196" bestFit="1" customWidth="1"/>
    <col min="11292" max="11292" width="9.140625" style="196" bestFit="1" customWidth="1"/>
    <col min="11293" max="11293" width="13.5703125" style="196" bestFit="1" customWidth="1"/>
    <col min="11294" max="11522" width="9.140625" style="196"/>
    <col min="11523" max="11523" width="4.42578125" style="196" bestFit="1" customWidth="1"/>
    <col min="11524" max="11524" width="18.28515625" style="196" bestFit="1" customWidth="1"/>
    <col min="11525" max="11525" width="19" style="196" bestFit="1" customWidth="1"/>
    <col min="11526" max="11526" width="15.42578125" style="196" bestFit="1" customWidth="1"/>
    <col min="11527" max="11528" width="12.42578125" style="196" bestFit="1" customWidth="1"/>
    <col min="11529" max="11529" width="7.140625" style="196" bestFit="1" customWidth="1"/>
    <col min="11530" max="11530" width="10.140625" style="196" bestFit="1" customWidth="1"/>
    <col min="11531" max="11531" width="15.85546875" style="196" bestFit="1" customWidth="1"/>
    <col min="11532" max="11532" width="15.140625" style="196" bestFit="1" customWidth="1"/>
    <col min="11533" max="11533" width="18.28515625" style="196" bestFit="1" customWidth="1"/>
    <col min="11534" max="11534" width="13.28515625" style="196" bestFit="1" customWidth="1"/>
    <col min="11535" max="11535" width="19.28515625" style="196" customWidth="1"/>
    <col min="11536" max="11536" width="15.140625" style="196" customWidth="1"/>
    <col min="11537" max="11537" width="21" style="196" bestFit="1" customWidth="1"/>
    <col min="11538" max="11538" width="17.140625" style="196" bestFit="1" customWidth="1"/>
    <col min="11539" max="11539" width="16.85546875" style="196" bestFit="1" customWidth="1"/>
    <col min="11540" max="11540" width="16.7109375" style="196" bestFit="1" customWidth="1"/>
    <col min="11541" max="11541" width="15.7109375" style="196" bestFit="1" customWidth="1"/>
    <col min="11542" max="11542" width="16.28515625" style="196" bestFit="1" customWidth="1"/>
    <col min="11543" max="11543" width="17.28515625" style="196" customWidth="1"/>
    <col min="11544" max="11544" width="23.42578125" style="196" bestFit="1" customWidth="1"/>
    <col min="11545" max="11545" width="31.85546875" style="196" bestFit="1" customWidth="1"/>
    <col min="11546" max="11546" width="7.85546875" style="196" bestFit="1" customWidth="1"/>
    <col min="11547" max="11547" width="5.7109375" style="196" bestFit="1" customWidth="1"/>
    <col min="11548" max="11548" width="9.140625" style="196" bestFit="1" customWidth="1"/>
    <col min="11549" max="11549" width="13.5703125" style="196" bestFit="1" customWidth="1"/>
    <col min="11550" max="11778" width="9.140625" style="196"/>
    <col min="11779" max="11779" width="4.42578125" style="196" bestFit="1" customWidth="1"/>
    <col min="11780" max="11780" width="18.28515625" style="196" bestFit="1" customWidth="1"/>
    <col min="11781" max="11781" width="19" style="196" bestFit="1" customWidth="1"/>
    <col min="11782" max="11782" width="15.42578125" style="196" bestFit="1" customWidth="1"/>
    <col min="11783" max="11784" width="12.42578125" style="196" bestFit="1" customWidth="1"/>
    <col min="11785" max="11785" width="7.140625" style="196" bestFit="1" customWidth="1"/>
    <col min="11786" max="11786" width="10.140625" style="196" bestFit="1" customWidth="1"/>
    <col min="11787" max="11787" width="15.85546875" style="196" bestFit="1" customWidth="1"/>
    <col min="11788" max="11788" width="15.140625" style="196" bestFit="1" customWidth="1"/>
    <col min="11789" max="11789" width="18.28515625" style="196" bestFit="1" customWidth="1"/>
    <col min="11790" max="11790" width="13.28515625" style="196" bestFit="1" customWidth="1"/>
    <col min="11791" max="11791" width="19.28515625" style="196" customWidth="1"/>
    <col min="11792" max="11792" width="15.140625" style="196" customWidth="1"/>
    <col min="11793" max="11793" width="21" style="196" bestFit="1" customWidth="1"/>
    <col min="11794" max="11794" width="17.140625" style="196" bestFit="1" customWidth="1"/>
    <col min="11795" max="11795" width="16.85546875" style="196" bestFit="1" customWidth="1"/>
    <col min="11796" max="11796" width="16.7109375" style="196" bestFit="1" customWidth="1"/>
    <col min="11797" max="11797" width="15.7109375" style="196" bestFit="1" customWidth="1"/>
    <col min="11798" max="11798" width="16.28515625" style="196" bestFit="1" customWidth="1"/>
    <col min="11799" max="11799" width="17.28515625" style="196" customWidth="1"/>
    <col min="11800" max="11800" width="23.42578125" style="196" bestFit="1" customWidth="1"/>
    <col min="11801" max="11801" width="31.85546875" style="196" bestFit="1" customWidth="1"/>
    <col min="11802" max="11802" width="7.85546875" style="196" bestFit="1" customWidth="1"/>
    <col min="11803" max="11803" width="5.7109375" style="196" bestFit="1" customWidth="1"/>
    <col min="11804" max="11804" width="9.140625" style="196" bestFit="1" customWidth="1"/>
    <col min="11805" max="11805" width="13.5703125" style="196" bestFit="1" customWidth="1"/>
    <col min="11806" max="12034" width="9.140625" style="196"/>
    <col min="12035" max="12035" width="4.42578125" style="196" bestFit="1" customWidth="1"/>
    <col min="12036" max="12036" width="18.28515625" style="196" bestFit="1" customWidth="1"/>
    <col min="12037" max="12037" width="19" style="196" bestFit="1" customWidth="1"/>
    <col min="12038" max="12038" width="15.42578125" style="196" bestFit="1" customWidth="1"/>
    <col min="12039" max="12040" width="12.42578125" style="196" bestFit="1" customWidth="1"/>
    <col min="12041" max="12041" width="7.140625" style="196" bestFit="1" customWidth="1"/>
    <col min="12042" max="12042" width="10.140625" style="196" bestFit="1" customWidth="1"/>
    <col min="12043" max="12043" width="15.85546875" style="196" bestFit="1" customWidth="1"/>
    <col min="12044" max="12044" width="15.140625" style="196" bestFit="1" customWidth="1"/>
    <col min="12045" max="12045" width="18.28515625" style="196" bestFit="1" customWidth="1"/>
    <col min="12046" max="12046" width="13.28515625" style="196" bestFit="1" customWidth="1"/>
    <col min="12047" max="12047" width="19.28515625" style="196" customWidth="1"/>
    <col min="12048" max="12048" width="15.140625" style="196" customWidth="1"/>
    <col min="12049" max="12049" width="21" style="196" bestFit="1" customWidth="1"/>
    <col min="12050" max="12050" width="17.140625" style="196" bestFit="1" customWidth="1"/>
    <col min="12051" max="12051" width="16.85546875" style="196" bestFit="1" customWidth="1"/>
    <col min="12052" max="12052" width="16.7109375" style="196" bestFit="1" customWidth="1"/>
    <col min="12053" max="12053" width="15.7109375" style="196" bestFit="1" customWidth="1"/>
    <col min="12054" max="12054" width="16.28515625" style="196" bestFit="1" customWidth="1"/>
    <col min="12055" max="12055" width="17.28515625" style="196" customWidth="1"/>
    <col min="12056" max="12056" width="23.42578125" style="196" bestFit="1" customWidth="1"/>
    <col min="12057" max="12057" width="31.85546875" style="196" bestFit="1" customWidth="1"/>
    <col min="12058" max="12058" width="7.85546875" style="196" bestFit="1" customWidth="1"/>
    <col min="12059" max="12059" width="5.7109375" style="196" bestFit="1" customWidth="1"/>
    <col min="12060" max="12060" width="9.140625" style="196" bestFit="1" customWidth="1"/>
    <col min="12061" max="12061" width="13.5703125" style="196" bestFit="1" customWidth="1"/>
    <col min="12062" max="12290" width="9.140625" style="196"/>
    <col min="12291" max="12291" width="4.42578125" style="196" bestFit="1" customWidth="1"/>
    <col min="12292" max="12292" width="18.28515625" style="196" bestFit="1" customWidth="1"/>
    <col min="12293" max="12293" width="19" style="196" bestFit="1" customWidth="1"/>
    <col min="12294" max="12294" width="15.42578125" style="196" bestFit="1" customWidth="1"/>
    <col min="12295" max="12296" width="12.42578125" style="196" bestFit="1" customWidth="1"/>
    <col min="12297" max="12297" width="7.140625" style="196" bestFit="1" customWidth="1"/>
    <col min="12298" max="12298" width="10.140625" style="196" bestFit="1" customWidth="1"/>
    <col min="12299" max="12299" width="15.85546875" style="196" bestFit="1" customWidth="1"/>
    <col min="12300" max="12300" width="15.140625" style="196" bestFit="1" customWidth="1"/>
    <col min="12301" max="12301" width="18.28515625" style="196" bestFit="1" customWidth="1"/>
    <col min="12302" max="12302" width="13.28515625" style="196" bestFit="1" customWidth="1"/>
    <col min="12303" max="12303" width="19.28515625" style="196" customWidth="1"/>
    <col min="12304" max="12304" width="15.140625" style="196" customWidth="1"/>
    <col min="12305" max="12305" width="21" style="196" bestFit="1" customWidth="1"/>
    <col min="12306" max="12306" width="17.140625" style="196" bestFit="1" customWidth="1"/>
    <col min="12307" max="12307" width="16.85546875" style="196" bestFit="1" customWidth="1"/>
    <col min="12308" max="12308" width="16.7109375" style="196" bestFit="1" customWidth="1"/>
    <col min="12309" max="12309" width="15.7109375" style="196" bestFit="1" customWidth="1"/>
    <col min="12310" max="12310" width="16.28515625" style="196" bestFit="1" customWidth="1"/>
    <col min="12311" max="12311" width="17.28515625" style="196" customWidth="1"/>
    <col min="12312" max="12312" width="23.42578125" style="196" bestFit="1" customWidth="1"/>
    <col min="12313" max="12313" width="31.85546875" style="196" bestFit="1" customWidth="1"/>
    <col min="12314" max="12314" width="7.85546875" style="196" bestFit="1" customWidth="1"/>
    <col min="12315" max="12315" width="5.7109375" style="196" bestFit="1" customWidth="1"/>
    <col min="12316" max="12316" width="9.140625" style="196" bestFit="1" customWidth="1"/>
    <col min="12317" max="12317" width="13.5703125" style="196" bestFit="1" customWidth="1"/>
    <col min="12318" max="12546" width="9.140625" style="196"/>
    <col min="12547" max="12547" width="4.42578125" style="196" bestFit="1" customWidth="1"/>
    <col min="12548" max="12548" width="18.28515625" style="196" bestFit="1" customWidth="1"/>
    <col min="12549" max="12549" width="19" style="196" bestFit="1" customWidth="1"/>
    <col min="12550" max="12550" width="15.42578125" style="196" bestFit="1" customWidth="1"/>
    <col min="12551" max="12552" width="12.42578125" style="196" bestFit="1" customWidth="1"/>
    <col min="12553" max="12553" width="7.140625" style="196" bestFit="1" customWidth="1"/>
    <col min="12554" max="12554" width="10.140625" style="196" bestFit="1" customWidth="1"/>
    <col min="12555" max="12555" width="15.85546875" style="196" bestFit="1" customWidth="1"/>
    <col min="12556" max="12556" width="15.140625" style="196" bestFit="1" customWidth="1"/>
    <col min="12557" max="12557" width="18.28515625" style="196" bestFit="1" customWidth="1"/>
    <col min="12558" max="12558" width="13.28515625" style="196" bestFit="1" customWidth="1"/>
    <col min="12559" max="12559" width="19.28515625" style="196" customWidth="1"/>
    <col min="12560" max="12560" width="15.140625" style="196" customWidth="1"/>
    <col min="12561" max="12561" width="21" style="196" bestFit="1" customWidth="1"/>
    <col min="12562" max="12562" width="17.140625" style="196" bestFit="1" customWidth="1"/>
    <col min="12563" max="12563" width="16.85546875" style="196" bestFit="1" customWidth="1"/>
    <col min="12564" max="12564" width="16.7109375" style="196" bestFit="1" customWidth="1"/>
    <col min="12565" max="12565" width="15.7109375" style="196" bestFit="1" customWidth="1"/>
    <col min="12566" max="12566" width="16.28515625" style="196" bestFit="1" customWidth="1"/>
    <col min="12567" max="12567" width="17.28515625" style="196" customWidth="1"/>
    <col min="12568" max="12568" width="23.42578125" style="196" bestFit="1" customWidth="1"/>
    <col min="12569" max="12569" width="31.85546875" style="196" bestFit="1" customWidth="1"/>
    <col min="12570" max="12570" width="7.85546875" style="196" bestFit="1" customWidth="1"/>
    <col min="12571" max="12571" width="5.7109375" style="196" bestFit="1" customWidth="1"/>
    <col min="12572" max="12572" width="9.140625" style="196" bestFit="1" customWidth="1"/>
    <col min="12573" max="12573" width="13.5703125" style="196" bestFit="1" customWidth="1"/>
    <col min="12574" max="12802" width="9.140625" style="196"/>
    <col min="12803" max="12803" width="4.42578125" style="196" bestFit="1" customWidth="1"/>
    <col min="12804" max="12804" width="18.28515625" style="196" bestFit="1" customWidth="1"/>
    <col min="12805" max="12805" width="19" style="196" bestFit="1" customWidth="1"/>
    <col min="12806" max="12806" width="15.42578125" style="196" bestFit="1" customWidth="1"/>
    <col min="12807" max="12808" width="12.42578125" style="196" bestFit="1" customWidth="1"/>
    <col min="12809" max="12809" width="7.140625" style="196" bestFit="1" customWidth="1"/>
    <col min="12810" max="12810" width="10.140625" style="196" bestFit="1" customWidth="1"/>
    <col min="12811" max="12811" width="15.85546875" style="196" bestFit="1" customWidth="1"/>
    <col min="12812" max="12812" width="15.140625" style="196" bestFit="1" customWidth="1"/>
    <col min="12813" max="12813" width="18.28515625" style="196" bestFit="1" customWidth="1"/>
    <col min="12814" max="12814" width="13.28515625" style="196" bestFit="1" customWidth="1"/>
    <col min="12815" max="12815" width="19.28515625" style="196" customWidth="1"/>
    <col min="12816" max="12816" width="15.140625" style="196" customWidth="1"/>
    <col min="12817" max="12817" width="21" style="196" bestFit="1" customWidth="1"/>
    <col min="12818" max="12818" width="17.140625" style="196" bestFit="1" customWidth="1"/>
    <col min="12819" max="12819" width="16.85546875" style="196" bestFit="1" customWidth="1"/>
    <col min="12820" max="12820" width="16.7109375" style="196" bestFit="1" customWidth="1"/>
    <col min="12821" max="12821" width="15.7109375" style="196" bestFit="1" customWidth="1"/>
    <col min="12822" max="12822" width="16.28515625" style="196" bestFit="1" customWidth="1"/>
    <col min="12823" max="12823" width="17.28515625" style="196" customWidth="1"/>
    <col min="12824" max="12824" width="23.42578125" style="196" bestFit="1" customWidth="1"/>
    <col min="12825" max="12825" width="31.85546875" style="196" bestFit="1" customWidth="1"/>
    <col min="12826" max="12826" width="7.85546875" style="196" bestFit="1" customWidth="1"/>
    <col min="12827" max="12827" width="5.7109375" style="196" bestFit="1" customWidth="1"/>
    <col min="12828" max="12828" width="9.140625" style="196" bestFit="1" customWidth="1"/>
    <col min="12829" max="12829" width="13.5703125" style="196" bestFit="1" customWidth="1"/>
    <col min="12830" max="13058" width="9.140625" style="196"/>
    <col min="13059" max="13059" width="4.42578125" style="196" bestFit="1" customWidth="1"/>
    <col min="13060" max="13060" width="18.28515625" style="196" bestFit="1" customWidth="1"/>
    <col min="13061" max="13061" width="19" style="196" bestFit="1" customWidth="1"/>
    <col min="13062" max="13062" width="15.42578125" style="196" bestFit="1" customWidth="1"/>
    <col min="13063" max="13064" width="12.42578125" style="196" bestFit="1" customWidth="1"/>
    <col min="13065" max="13065" width="7.140625" style="196" bestFit="1" customWidth="1"/>
    <col min="13066" max="13066" width="10.140625" style="196" bestFit="1" customWidth="1"/>
    <col min="13067" max="13067" width="15.85546875" style="196" bestFit="1" customWidth="1"/>
    <col min="13068" max="13068" width="15.140625" style="196" bestFit="1" customWidth="1"/>
    <col min="13069" max="13069" width="18.28515625" style="196" bestFit="1" customWidth="1"/>
    <col min="13070" max="13070" width="13.28515625" style="196" bestFit="1" customWidth="1"/>
    <col min="13071" max="13071" width="19.28515625" style="196" customWidth="1"/>
    <col min="13072" max="13072" width="15.140625" style="196" customWidth="1"/>
    <col min="13073" max="13073" width="21" style="196" bestFit="1" customWidth="1"/>
    <col min="13074" max="13074" width="17.140625" style="196" bestFit="1" customWidth="1"/>
    <col min="13075" max="13075" width="16.85546875" style="196" bestFit="1" customWidth="1"/>
    <col min="13076" max="13076" width="16.7109375" style="196" bestFit="1" customWidth="1"/>
    <col min="13077" max="13077" width="15.7109375" style="196" bestFit="1" customWidth="1"/>
    <col min="13078" max="13078" width="16.28515625" style="196" bestFit="1" customWidth="1"/>
    <col min="13079" max="13079" width="17.28515625" style="196" customWidth="1"/>
    <col min="13080" max="13080" width="23.42578125" style="196" bestFit="1" customWidth="1"/>
    <col min="13081" max="13081" width="31.85546875" style="196" bestFit="1" customWidth="1"/>
    <col min="13082" max="13082" width="7.85546875" style="196" bestFit="1" customWidth="1"/>
    <col min="13083" max="13083" width="5.7109375" style="196" bestFit="1" customWidth="1"/>
    <col min="13084" max="13084" width="9.140625" style="196" bestFit="1" customWidth="1"/>
    <col min="13085" max="13085" width="13.5703125" style="196" bestFit="1" customWidth="1"/>
    <col min="13086" max="13314" width="9.140625" style="196"/>
    <col min="13315" max="13315" width="4.42578125" style="196" bestFit="1" customWidth="1"/>
    <col min="13316" max="13316" width="18.28515625" style="196" bestFit="1" customWidth="1"/>
    <col min="13317" max="13317" width="19" style="196" bestFit="1" customWidth="1"/>
    <col min="13318" max="13318" width="15.42578125" style="196" bestFit="1" customWidth="1"/>
    <col min="13319" max="13320" width="12.42578125" style="196" bestFit="1" customWidth="1"/>
    <col min="13321" max="13321" width="7.140625" style="196" bestFit="1" customWidth="1"/>
    <col min="13322" max="13322" width="10.140625" style="196" bestFit="1" customWidth="1"/>
    <col min="13323" max="13323" width="15.85546875" style="196" bestFit="1" customWidth="1"/>
    <col min="13324" max="13324" width="15.140625" style="196" bestFit="1" customWidth="1"/>
    <col min="13325" max="13325" width="18.28515625" style="196" bestFit="1" customWidth="1"/>
    <col min="13326" max="13326" width="13.28515625" style="196" bestFit="1" customWidth="1"/>
    <col min="13327" max="13327" width="19.28515625" style="196" customWidth="1"/>
    <col min="13328" max="13328" width="15.140625" style="196" customWidth="1"/>
    <col min="13329" max="13329" width="21" style="196" bestFit="1" customWidth="1"/>
    <col min="13330" max="13330" width="17.140625" style="196" bestFit="1" customWidth="1"/>
    <col min="13331" max="13331" width="16.85546875" style="196" bestFit="1" customWidth="1"/>
    <col min="13332" max="13332" width="16.7109375" style="196" bestFit="1" customWidth="1"/>
    <col min="13333" max="13333" width="15.7109375" style="196" bestFit="1" customWidth="1"/>
    <col min="13334" max="13334" width="16.28515625" style="196" bestFit="1" customWidth="1"/>
    <col min="13335" max="13335" width="17.28515625" style="196" customWidth="1"/>
    <col min="13336" max="13336" width="23.42578125" style="196" bestFit="1" customWidth="1"/>
    <col min="13337" max="13337" width="31.85546875" style="196" bestFit="1" customWidth="1"/>
    <col min="13338" max="13338" width="7.85546875" style="196" bestFit="1" customWidth="1"/>
    <col min="13339" max="13339" width="5.7109375" style="196" bestFit="1" customWidth="1"/>
    <col min="13340" max="13340" width="9.140625" style="196" bestFit="1" customWidth="1"/>
    <col min="13341" max="13341" width="13.5703125" style="196" bestFit="1" customWidth="1"/>
    <col min="13342" max="13570" width="9.140625" style="196"/>
    <col min="13571" max="13571" width="4.42578125" style="196" bestFit="1" customWidth="1"/>
    <col min="13572" max="13572" width="18.28515625" style="196" bestFit="1" customWidth="1"/>
    <col min="13573" max="13573" width="19" style="196" bestFit="1" customWidth="1"/>
    <col min="13574" max="13574" width="15.42578125" style="196" bestFit="1" customWidth="1"/>
    <col min="13575" max="13576" width="12.42578125" style="196" bestFit="1" customWidth="1"/>
    <col min="13577" max="13577" width="7.140625" style="196" bestFit="1" customWidth="1"/>
    <col min="13578" max="13578" width="10.140625" style="196" bestFit="1" customWidth="1"/>
    <col min="13579" max="13579" width="15.85546875" style="196" bestFit="1" customWidth="1"/>
    <col min="13580" max="13580" width="15.140625" style="196" bestFit="1" customWidth="1"/>
    <col min="13581" max="13581" width="18.28515625" style="196" bestFit="1" customWidth="1"/>
    <col min="13582" max="13582" width="13.28515625" style="196" bestFit="1" customWidth="1"/>
    <col min="13583" max="13583" width="19.28515625" style="196" customWidth="1"/>
    <col min="13584" max="13584" width="15.140625" style="196" customWidth="1"/>
    <col min="13585" max="13585" width="21" style="196" bestFit="1" customWidth="1"/>
    <col min="13586" max="13586" width="17.140625" style="196" bestFit="1" customWidth="1"/>
    <col min="13587" max="13587" width="16.85546875" style="196" bestFit="1" customWidth="1"/>
    <col min="13588" max="13588" width="16.7109375" style="196" bestFit="1" customWidth="1"/>
    <col min="13589" max="13589" width="15.7109375" style="196" bestFit="1" customWidth="1"/>
    <col min="13590" max="13590" width="16.28515625" style="196" bestFit="1" customWidth="1"/>
    <col min="13591" max="13591" width="17.28515625" style="196" customWidth="1"/>
    <col min="13592" max="13592" width="23.42578125" style="196" bestFit="1" customWidth="1"/>
    <col min="13593" max="13593" width="31.85546875" style="196" bestFit="1" customWidth="1"/>
    <col min="13594" max="13594" width="7.85546875" style="196" bestFit="1" customWidth="1"/>
    <col min="13595" max="13595" width="5.7109375" style="196" bestFit="1" customWidth="1"/>
    <col min="13596" max="13596" width="9.140625" style="196" bestFit="1" customWidth="1"/>
    <col min="13597" max="13597" width="13.5703125" style="196" bestFit="1" customWidth="1"/>
    <col min="13598" max="13826" width="9.140625" style="196"/>
    <col min="13827" max="13827" width="4.42578125" style="196" bestFit="1" customWidth="1"/>
    <col min="13828" max="13828" width="18.28515625" style="196" bestFit="1" customWidth="1"/>
    <col min="13829" max="13829" width="19" style="196" bestFit="1" customWidth="1"/>
    <col min="13830" max="13830" width="15.42578125" style="196" bestFit="1" customWidth="1"/>
    <col min="13831" max="13832" width="12.42578125" style="196" bestFit="1" customWidth="1"/>
    <col min="13833" max="13833" width="7.140625" style="196" bestFit="1" customWidth="1"/>
    <col min="13834" max="13834" width="10.140625" style="196" bestFit="1" customWidth="1"/>
    <col min="13835" max="13835" width="15.85546875" style="196" bestFit="1" customWidth="1"/>
    <col min="13836" max="13836" width="15.140625" style="196" bestFit="1" customWidth="1"/>
    <col min="13837" max="13837" width="18.28515625" style="196" bestFit="1" customWidth="1"/>
    <col min="13838" max="13838" width="13.28515625" style="196" bestFit="1" customWidth="1"/>
    <col min="13839" max="13839" width="19.28515625" style="196" customWidth="1"/>
    <col min="13840" max="13840" width="15.140625" style="196" customWidth="1"/>
    <col min="13841" max="13841" width="21" style="196" bestFit="1" customWidth="1"/>
    <col min="13842" max="13842" width="17.140625" style="196" bestFit="1" customWidth="1"/>
    <col min="13843" max="13843" width="16.85546875" style="196" bestFit="1" customWidth="1"/>
    <col min="13844" max="13844" width="16.7109375" style="196" bestFit="1" customWidth="1"/>
    <col min="13845" max="13845" width="15.7109375" style="196" bestFit="1" customWidth="1"/>
    <col min="13846" max="13846" width="16.28515625" style="196" bestFit="1" customWidth="1"/>
    <col min="13847" max="13847" width="17.28515625" style="196" customWidth="1"/>
    <col min="13848" max="13848" width="23.42578125" style="196" bestFit="1" customWidth="1"/>
    <col min="13849" max="13849" width="31.85546875" style="196" bestFit="1" customWidth="1"/>
    <col min="13850" max="13850" width="7.85546875" style="196" bestFit="1" customWidth="1"/>
    <col min="13851" max="13851" width="5.7109375" style="196" bestFit="1" customWidth="1"/>
    <col min="13852" max="13852" width="9.140625" style="196" bestFit="1" customWidth="1"/>
    <col min="13853" max="13853" width="13.5703125" style="196" bestFit="1" customWidth="1"/>
    <col min="13854" max="14082" width="9.140625" style="196"/>
    <col min="14083" max="14083" width="4.42578125" style="196" bestFit="1" customWidth="1"/>
    <col min="14084" max="14084" width="18.28515625" style="196" bestFit="1" customWidth="1"/>
    <col min="14085" max="14085" width="19" style="196" bestFit="1" customWidth="1"/>
    <col min="14086" max="14086" width="15.42578125" style="196" bestFit="1" customWidth="1"/>
    <col min="14087" max="14088" width="12.42578125" style="196" bestFit="1" customWidth="1"/>
    <col min="14089" max="14089" width="7.140625" style="196" bestFit="1" customWidth="1"/>
    <col min="14090" max="14090" width="10.140625" style="196" bestFit="1" customWidth="1"/>
    <col min="14091" max="14091" width="15.85546875" style="196" bestFit="1" customWidth="1"/>
    <col min="14092" max="14092" width="15.140625" style="196" bestFit="1" customWidth="1"/>
    <col min="14093" max="14093" width="18.28515625" style="196" bestFit="1" customWidth="1"/>
    <col min="14094" max="14094" width="13.28515625" style="196" bestFit="1" customWidth="1"/>
    <col min="14095" max="14095" width="19.28515625" style="196" customWidth="1"/>
    <col min="14096" max="14096" width="15.140625" style="196" customWidth="1"/>
    <col min="14097" max="14097" width="21" style="196" bestFit="1" customWidth="1"/>
    <col min="14098" max="14098" width="17.140625" style="196" bestFit="1" customWidth="1"/>
    <col min="14099" max="14099" width="16.85546875" style="196" bestFit="1" customWidth="1"/>
    <col min="14100" max="14100" width="16.7109375" style="196" bestFit="1" customWidth="1"/>
    <col min="14101" max="14101" width="15.7109375" style="196" bestFit="1" customWidth="1"/>
    <col min="14102" max="14102" width="16.28515625" style="196" bestFit="1" customWidth="1"/>
    <col min="14103" max="14103" width="17.28515625" style="196" customWidth="1"/>
    <col min="14104" max="14104" width="23.42578125" style="196" bestFit="1" customWidth="1"/>
    <col min="14105" max="14105" width="31.85546875" style="196" bestFit="1" customWidth="1"/>
    <col min="14106" max="14106" width="7.85546875" style="196" bestFit="1" customWidth="1"/>
    <col min="14107" max="14107" width="5.7109375" style="196" bestFit="1" customWidth="1"/>
    <col min="14108" max="14108" width="9.140625" style="196" bestFit="1" customWidth="1"/>
    <col min="14109" max="14109" width="13.5703125" style="196" bestFit="1" customWidth="1"/>
    <col min="14110" max="14338" width="9.140625" style="196"/>
    <col min="14339" max="14339" width="4.42578125" style="196" bestFit="1" customWidth="1"/>
    <col min="14340" max="14340" width="18.28515625" style="196" bestFit="1" customWidth="1"/>
    <col min="14341" max="14341" width="19" style="196" bestFit="1" customWidth="1"/>
    <col min="14342" max="14342" width="15.42578125" style="196" bestFit="1" customWidth="1"/>
    <col min="14343" max="14344" width="12.42578125" style="196" bestFit="1" customWidth="1"/>
    <col min="14345" max="14345" width="7.140625" style="196" bestFit="1" customWidth="1"/>
    <col min="14346" max="14346" width="10.140625" style="196" bestFit="1" customWidth="1"/>
    <col min="14347" max="14347" width="15.85546875" style="196" bestFit="1" customWidth="1"/>
    <col min="14348" max="14348" width="15.140625" style="196" bestFit="1" customWidth="1"/>
    <col min="14349" max="14349" width="18.28515625" style="196" bestFit="1" customWidth="1"/>
    <col min="14350" max="14350" width="13.28515625" style="196" bestFit="1" customWidth="1"/>
    <col min="14351" max="14351" width="19.28515625" style="196" customWidth="1"/>
    <col min="14352" max="14352" width="15.140625" style="196" customWidth="1"/>
    <col min="14353" max="14353" width="21" style="196" bestFit="1" customWidth="1"/>
    <col min="14354" max="14354" width="17.140625" style="196" bestFit="1" customWidth="1"/>
    <col min="14355" max="14355" width="16.85546875" style="196" bestFit="1" customWidth="1"/>
    <col min="14356" max="14356" width="16.7109375" style="196" bestFit="1" customWidth="1"/>
    <col min="14357" max="14357" width="15.7109375" style="196" bestFit="1" customWidth="1"/>
    <col min="14358" max="14358" width="16.28515625" style="196" bestFit="1" customWidth="1"/>
    <col min="14359" max="14359" width="17.28515625" style="196" customWidth="1"/>
    <col min="14360" max="14360" width="23.42578125" style="196" bestFit="1" customWidth="1"/>
    <col min="14361" max="14361" width="31.85546875" style="196" bestFit="1" customWidth="1"/>
    <col min="14362" max="14362" width="7.85546875" style="196" bestFit="1" customWidth="1"/>
    <col min="14363" max="14363" width="5.7109375" style="196" bestFit="1" customWidth="1"/>
    <col min="14364" max="14364" width="9.140625" style="196" bestFit="1" customWidth="1"/>
    <col min="14365" max="14365" width="13.5703125" style="196" bestFit="1" customWidth="1"/>
    <col min="14366" max="14594" width="9.140625" style="196"/>
    <col min="14595" max="14595" width="4.42578125" style="196" bestFit="1" customWidth="1"/>
    <col min="14596" max="14596" width="18.28515625" style="196" bestFit="1" customWidth="1"/>
    <col min="14597" max="14597" width="19" style="196" bestFit="1" customWidth="1"/>
    <col min="14598" max="14598" width="15.42578125" style="196" bestFit="1" customWidth="1"/>
    <col min="14599" max="14600" width="12.42578125" style="196" bestFit="1" customWidth="1"/>
    <col min="14601" max="14601" width="7.140625" style="196" bestFit="1" customWidth="1"/>
    <col min="14602" max="14602" width="10.140625" style="196" bestFit="1" customWidth="1"/>
    <col min="14603" max="14603" width="15.85546875" style="196" bestFit="1" customWidth="1"/>
    <col min="14604" max="14604" width="15.140625" style="196" bestFit="1" customWidth="1"/>
    <col min="14605" max="14605" width="18.28515625" style="196" bestFit="1" customWidth="1"/>
    <col min="14606" max="14606" width="13.28515625" style="196" bestFit="1" customWidth="1"/>
    <col min="14607" max="14607" width="19.28515625" style="196" customWidth="1"/>
    <col min="14608" max="14608" width="15.140625" style="196" customWidth="1"/>
    <col min="14609" max="14609" width="21" style="196" bestFit="1" customWidth="1"/>
    <col min="14610" max="14610" width="17.140625" style="196" bestFit="1" customWidth="1"/>
    <col min="14611" max="14611" width="16.85546875" style="196" bestFit="1" customWidth="1"/>
    <col min="14612" max="14612" width="16.7109375" style="196" bestFit="1" customWidth="1"/>
    <col min="14613" max="14613" width="15.7109375" style="196" bestFit="1" customWidth="1"/>
    <col min="14614" max="14614" width="16.28515625" style="196" bestFit="1" customWidth="1"/>
    <col min="14615" max="14615" width="17.28515625" style="196" customWidth="1"/>
    <col min="14616" max="14616" width="23.42578125" style="196" bestFit="1" customWidth="1"/>
    <col min="14617" max="14617" width="31.85546875" style="196" bestFit="1" customWidth="1"/>
    <col min="14618" max="14618" width="7.85546875" style="196" bestFit="1" customWidth="1"/>
    <col min="14619" max="14619" width="5.7109375" style="196" bestFit="1" customWidth="1"/>
    <col min="14620" max="14620" width="9.140625" style="196" bestFit="1" customWidth="1"/>
    <col min="14621" max="14621" width="13.5703125" style="196" bestFit="1" customWidth="1"/>
    <col min="14622" max="14850" width="9.140625" style="196"/>
    <col min="14851" max="14851" width="4.42578125" style="196" bestFit="1" customWidth="1"/>
    <col min="14852" max="14852" width="18.28515625" style="196" bestFit="1" customWidth="1"/>
    <col min="14853" max="14853" width="19" style="196" bestFit="1" customWidth="1"/>
    <col min="14854" max="14854" width="15.42578125" style="196" bestFit="1" customWidth="1"/>
    <col min="14855" max="14856" width="12.42578125" style="196" bestFit="1" customWidth="1"/>
    <col min="14857" max="14857" width="7.140625" style="196" bestFit="1" customWidth="1"/>
    <col min="14858" max="14858" width="10.140625" style="196" bestFit="1" customWidth="1"/>
    <col min="14859" max="14859" width="15.85546875" style="196" bestFit="1" customWidth="1"/>
    <col min="14860" max="14860" width="15.140625" style="196" bestFit="1" customWidth="1"/>
    <col min="14861" max="14861" width="18.28515625" style="196" bestFit="1" customWidth="1"/>
    <col min="14862" max="14862" width="13.28515625" style="196" bestFit="1" customWidth="1"/>
    <col min="14863" max="14863" width="19.28515625" style="196" customWidth="1"/>
    <col min="14864" max="14864" width="15.140625" style="196" customWidth="1"/>
    <col min="14865" max="14865" width="21" style="196" bestFit="1" customWidth="1"/>
    <col min="14866" max="14866" width="17.140625" style="196" bestFit="1" customWidth="1"/>
    <col min="14867" max="14867" width="16.85546875" style="196" bestFit="1" customWidth="1"/>
    <col min="14868" max="14868" width="16.7109375" style="196" bestFit="1" customWidth="1"/>
    <col min="14869" max="14869" width="15.7109375" style="196" bestFit="1" customWidth="1"/>
    <col min="14870" max="14870" width="16.28515625" style="196" bestFit="1" customWidth="1"/>
    <col min="14871" max="14871" width="17.28515625" style="196" customWidth="1"/>
    <col min="14872" max="14872" width="23.42578125" style="196" bestFit="1" customWidth="1"/>
    <col min="14873" max="14873" width="31.85546875" style="196" bestFit="1" customWidth="1"/>
    <col min="14874" max="14874" width="7.85546875" style="196" bestFit="1" customWidth="1"/>
    <col min="14875" max="14875" width="5.7109375" style="196" bestFit="1" customWidth="1"/>
    <col min="14876" max="14876" width="9.140625" style="196" bestFit="1" customWidth="1"/>
    <col min="14877" max="14877" width="13.5703125" style="196" bestFit="1" customWidth="1"/>
    <col min="14878" max="15106" width="9.140625" style="196"/>
    <col min="15107" max="15107" width="4.42578125" style="196" bestFit="1" customWidth="1"/>
    <col min="15108" max="15108" width="18.28515625" style="196" bestFit="1" customWidth="1"/>
    <col min="15109" max="15109" width="19" style="196" bestFit="1" customWidth="1"/>
    <col min="15110" max="15110" width="15.42578125" style="196" bestFit="1" customWidth="1"/>
    <col min="15111" max="15112" width="12.42578125" style="196" bestFit="1" customWidth="1"/>
    <col min="15113" max="15113" width="7.140625" style="196" bestFit="1" customWidth="1"/>
    <col min="15114" max="15114" width="10.140625" style="196" bestFit="1" customWidth="1"/>
    <col min="15115" max="15115" width="15.85546875" style="196" bestFit="1" customWidth="1"/>
    <col min="15116" max="15116" width="15.140625" style="196" bestFit="1" customWidth="1"/>
    <col min="15117" max="15117" width="18.28515625" style="196" bestFit="1" customWidth="1"/>
    <col min="15118" max="15118" width="13.28515625" style="196" bestFit="1" customWidth="1"/>
    <col min="15119" max="15119" width="19.28515625" style="196" customWidth="1"/>
    <col min="15120" max="15120" width="15.140625" style="196" customWidth="1"/>
    <col min="15121" max="15121" width="21" style="196" bestFit="1" customWidth="1"/>
    <col min="15122" max="15122" width="17.140625" style="196" bestFit="1" customWidth="1"/>
    <col min="15123" max="15123" width="16.85546875" style="196" bestFit="1" customWidth="1"/>
    <col min="15124" max="15124" width="16.7109375" style="196" bestFit="1" customWidth="1"/>
    <col min="15125" max="15125" width="15.7109375" style="196" bestFit="1" customWidth="1"/>
    <col min="15126" max="15126" width="16.28515625" style="196" bestFit="1" customWidth="1"/>
    <col min="15127" max="15127" width="17.28515625" style="196" customWidth="1"/>
    <col min="15128" max="15128" width="23.42578125" style="196" bestFit="1" customWidth="1"/>
    <col min="15129" max="15129" width="31.85546875" style="196" bestFit="1" customWidth="1"/>
    <col min="15130" max="15130" width="7.85546875" style="196" bestFit="1" customWidth="1"/>
    <col min="15131" max="15131" width="5.7109375" style="196" bestFit="1" customWidth="1"/>
    <col min="15132" max="15132" width="9.140625" style="196" bestFit="1" customWidth="1"/>
    <col min="15133" max="15133" width="13.5703125" style="196" bestFit="1" customWidth="1"/>
    <col min="15134" max="15362" width="9.140625" style="196"/>
    <col min="15363" max="15363" width="4.42578125" style="196" bestFit="1" customWidth="1"/>
    <col min="15364" max="15364" width="18.28515625" style="196" bestFit="1" customWidth="1"/>
    <col min="15365" max="15365" width="19" style="196" bestFit="1" customWidth="1"/>
    <col min="15366" max="15366" width="15.42578125" style="196" bestFit="1" customWidth="1"/>
    <col min="15367" max="15368" width="12.42578125" style="196" bestFit="1" customWidth="1"/>
    <col min="15369" max="15369" width="7.140625" style="196" bestFit="1" customWidth="1"/>
    <col min="15370" max="15370" width="10.140625" style="196" bestFit="1" customWidth="1"/>
    <col min="15371" max="15371" width="15.85546875" style="196" bestFit="1" customWidth="1"/>
    <col min="15372" max="15372" width="15.140625" style="196" bestFit="1" customWidth="1"/>
    <col min="15373" max="15373" width="18.28515625" style="196" bestFit="1" customWidth="1"/>
    <col min="15374" max="15374" width="13.28515625" style="196" bestFit="1" customWidth="1"/>
    <col min="15375" max="15375" width="19.28515625" style="196" customWidth="1"/>
    <col min="15376" max="15376" width="15.140625" style="196" customWidth="1"/>
    <col min="15377" max="15377" width="21" style="196" bestFit="1" customWidth="1"/>
    <col min="15378" max="15378" width="17.140625" style="196" bestFit="1" customWidth="1"/>
    <col min="15379" max="15379" width="16.85546875" style="196" bestFit="1" customWidth="1"/>
    <col min="15380" max="15380" width="16.7109375" style="196" bestFit="1" customWidth="1"/>
    <col min="15381" max="15381" width="15.7109375" style="196" bestFit="1" customWidth="1"/>
    <col min="15382" max="15382" width="16.28515625" style="196" bestFit="1" customWidth="1"/>
    <col min="15383" max="15383" width="17.28515625" style="196" customWidth="1"/>
    <col min="15384" max="15384" width="23.42578125" style="196" bestFit="1" customWidth="1"/>
    <col min="15385" max="15385" width="31.85546875" style="196" bestFit="1" customWidth="1"/>
    <col min="15386" max="15386" width="7.85546875" style="196" bestFit="1" customWidth="1"/>
    <col min="15387" max="15387" width="5.7109375" style="196" bestFit="1" customWidth="1"/>
    <col min="15388" max="15388" width="9.140625" style="196" bestFit="1" customWidth="1"/>
    <col min="15389" max="15389" width="13.5703125" style="196" bestFit="1" customWidth="1"/>
    <col min="15390" max="15618" width="9.140625" style="196"/>
    <col min="15619" max="15619" width="4.42578125" style="196" bestFit="1" customWidth="1"/>
    <col min="15620" max="15620" width="18.28515625" style="196" bestFit="1" customWidth="1"/>
    <col min="15621" max="15621" width="19" style="196" bestFit="1" customWidth="1"/>
    <col min="15622" max="15622" width="15.42578125" style="196" bestFit="1" customWidth="1"/>
    <col min="15623" max="15624" width="12.42578125" style="196" bestFit="1" customWidth="1"/>
    <col min="15625" max="15625" width="7.140625" style="196" bestFit="1" customWidth="1"/>
    <col min="15626" max="15626" width="10.140625" style="196" bestFit="1" customWidth="1"/>
    <col min="15627" max="15627" width="15.85546875" style="196" bestFit="1" customWidth="1"/>
    <col min="15628" max="15628" width="15.140625" style="196" bestFit="1" customWidth="1"/>
    <col min="15629" max="15629" width="18.28515625" style="196" bestFit="1" customWidth="1"/>
    <col min="15630" max="15630" width="13.28515625" style="196" bestFit="1" customWidth="1"/>
    <col min="15631" max="15631" width="19.28515625" style="196" customWidth="1"/>
    <col min="15632" max="15632" width="15.140625" style="196" customWidth="1"/>
    <col min="15633" max="15633" width="21" style="196" bestFit="1" customWidth="1"/>
    <col min="15634" max="15634" width="17.140625" style="196" bestFit="1" customWidth="1"/>
    <col min="15635" max="15635" width="16.85546875" style="196" bestFit="1" customWidth="1"/>
    <col min="15636" max="15636" width="16.7109375" style="196" bestFit="1" customWidth="1"/>
    <col min="15637" max="15637" width="15.7109375" style="196" bestFit="1" customWidth="1"/>
    <col min="15638" max="15638" width="16.28515625" style="196" bestFit="1" customWidth="1"/>
    <col min="15639" max="15639" width="17.28515625" style="196" customWidth="1"/>
    <col min="15640" max="15640" width="23.42578125" style="196" bestFit="1" customWidth="1"/>
    <col min="15641" max="15641" width="31.85546875" style="196" bestFit="1" customWidth="1"/>
    <col min="15642" max="15642" width="7.85546875" style="196" bestFit="1" customWidth="1"/>
    <col min="15643" max="15643" width="5.7109375" style="196" bestFit="1" customWidth="1"/>
    <col min="15644" max="15644" width="9.140625" style="196" bestFit="1" customWidth="1"/>
    <col min="15645" max="15645" width="13.5703125" style="196" bestFit="1" customWidth="1"/>
    <col min="15646" max="15874" width="9.140625" style="196"/>
    <col min="15875" max="15875" width="4.42578125" style="196" bestFit="1" customWidth="1"/>
    <col min="15876" max="15876" width="18.28515625" style="196" bestFit="1" customWidth="1"/>
    <col min="15877" max="15877" width="19" style="196" bestFit="1" customWidth="1"/>
    <col min="15878" max="15878" width="15.42578125" style="196" bestFit="1" customWidth="1"/>
    <col min="15879" max="15880" width="12.42578125" style="196" bestFit="1" customWidth="1"/>
    <col min="15881" max="15881" width="7.140625" style="196" bestFit="1" customWidth="1"/>
    <col min="15882" max="15882" width="10.140625" style="196" bestFit="1" customWidth="1"/>
    <col min="15883" max="15883" width="15.85546875" style="196" bestFit="1" customWidth="1"/>
    <col min="15884" max="15884" width="15.140625" style="196" bestFit="1" customWidth="1"/>
    <col min="15885" max="15885" width="18.28515625" style="196" bestFit="1" customWidth="1"/>
    <col min="15886" max="15886" width="13.28515625" style="196" bestFit="1" customWidth="1"/>
    <col min="15887" max="15887" width="19.28515625" style="196" customWidth="1"/>
    <col min="15888" max="15888" width="15.140625" style="196" customWidth="1"/>
    <col min="15889" max="15889" width="21" style="196" bestFit="1" customWidth="1"/>
    <col min="15890" max="15890" width="17.140625" style="196" bestFit="1" customWidth="1"/>
    <col min="15891" max="15891" width="16.85546875" style="196" bestFit="1" customWidth="1"/>
    <col min="15892" max="15892" width="16.7109375" style="196" bestFit="1" customWidth="1"/>
    <col min="15893" max="15893" width="15.7109375" style="196" bestFit="1" customWidth="1"/>
    <col min="15894" max="15894" width="16.28515625" style="196" bestFit="1" customWidth="1"/>
    <col min="15895" max="15895" width="17.28515625" style="196" customWidth="1"/>
    <col min="15896" max="15896" width="23.42578125" style="196" bestFit="1" customWidth="1"/>
    <col min="15897" max="15897" width="31.85546875" style="196" bestFit="1" customWidth="1"/>
    <col min="15898" max="15898" width="7.85546875" style="196" bestFit="1" customWidth="1"/>
    <col min="15899" max="15899" width="5.7109375" style="196" bestFit="1" customWidth="1"/>
    <col min="15900" max="15900" width="9.140625" style="196" bestFit="1" customWidth="1"/>
    <col min="15901" max="15901" width="13.5703125" style="196" bestFit="1" customWidth="1"/>
    <col min="15902" max="16130" width="9.140625" style="196"/>
    <col min="16131" max="16131" width="4.42578125" style="196" bestFit="1" customWidth="1"/>
    <col min="16132" max="16132" width="18.28515625" style="196" bestFit="1" customWidth="1"/>
    <col min="16133" max="16133" width="19" style="196" bestFit="1" customWidth="1"/>
    <col min="16134" max="16134" width="15.42578125" style="196" bestFit="1" customWidth="1"/>
    <col min="16135" max="16136" width="12.42578125" style="196" bestFit="1" customWidth="1"/>
    <col min="16137" max="16137" width="7.140625" style="196" bestFit="1" customWidth="1"/>
    <col min="16138" max="16138" width="10.140625" style="196" bestFit="1" customWidth="1"/>
    <col min="16139" max="16139" width="15.85546875" style="196" bestFit="1" customWidth="1"/>
    <col min="16140" max="16140" width="15.140625" style="196" bestFit="1" customWidth="1"/>
    <col min="16141" max="16141" width="18.28515625" style="196" bestFit="1" customWidth="1"/>
    <col min="16142" max="16142" width="13.28515625" style="196" bestFit="1" customWidth="1"/>
    <col min="16143" max="16143" width="19.28515625" style="196" customWidth="1"/>
    <col min="16144" max="16144" width="15.140625" style="196" customWidth="1"/>
    <col min="16145" max="16145" width="21" style="196" bestFit="1" customWidth="1"/>
    <col min="16146" max="16146" width="17.140625" style="196" bestFit="1" customWidth="1"/>
    <col min="16147" max="16147" width="16.85546875" style="196" bestFit="1" customWidth="1"/>
    <col min="16148" max="16148" width="16.7109375" style="196" bestFit="1" customWidth="1"/>
    <col min="16149" max="16149" width="15.7109375" style="196" bestFit="1" customWidth="1"/>
    <col min="16150" max="16150" width="16.28515625" style="196" bestFit="1" customWidth="1"/>
    <col min="16151" max="16151" width="17.28515625" style="196" customWidth="1"/>
    <col min="16152" max="16152" width="23.42578125" style="196" bestFit="1" customWidth="1"/>
    <col min="16153" max="16153" width="31.85546875" style="196" bestFit="1" customWidth="1"/>
    <col min="16154" max="16154" width="7.85546875" style="196" bestFit="1" customWidth="1"/>
    <col min="16155" max="16155" width="5.7109375" style="196" bestFit="1" customWidth="1"/>
    <col min="16156" max="16156" width="9.140625" style="196" bestFit="1" customWidth="1"/>
    <col min="16157" max="16157" width="13.5703125" style="196" bestFit="1" customWidth="1"/>
    <col min="16158" max="16384" width="9.140625" style="196"/>
  </cols>
  <sheetData>
    <row r="1" spans="1:39" ht="16.5" x14ac:dyDescent="0.25">
      <c r="A1" s="764" t="s">
        <v>592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264"/>
      <c r="W1" s="264"/>
      <c r="X1" s="264"/>
      <c r="Y1" s="264"/>
      <c r="Z1" s="264"/>
      <c r="AA1" s="264"/>
    </row>
    <row r="2" spans="1:39" x14ac:dyDescent="0.2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218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265"/>
    </row>
    <row r="3" spans="1:39" ht="15.75" x14ac:dyDescent="0.25">
      <c r="A3" s="742" t="s">
        <v>639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150"/>
      <c r="W3" s="150"/>
      <c r="X3" s="150"/>
      <c r="Y3" s="150"/>
      <c r="Z3" s="150"/>
      <c r="AA3" s="150"/>
      <c r="AB3" s="265"/>
    </row>
    <row r="4" spans="1:39" ht="15.75" x14ac:dyDescent="0.25">
      <c r="A4" s="708" t="s">
        <v>593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100"/>
      <c r="W4" s="100"/>
      <c r="X4" s="100"/>
      <c r="Y4" s="100"/>
      <c r="Z4" s="100"/>
      <c r="AA4" s="100"/>
      <c r="AB4" s="265"/>
    </row>
    <row r="5" spans="1:39" ht="15.75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369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265"/>
    </row>
    <row r="6" spans="1:39" ht="15.75" x14ac:dyDescent="0.25">
      <c r="A6" s="704" t="s">
        <v>640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152"/>
      <c r="W6" s="152"/>
      <c r="X6" s="152"/>
      <c r="Y6" s="152"/>
      <c r="Z6" s="152"/>
      <c r="AA6" s="152"/>
      <c r="AB6" s="265"/>
    </row>
    <row r="7" spans="1:39" s="198" customFormat="1" x14ac:dyDescent="0.25">
      <c r="A7" s="765"/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AB7" s="197"/>
      <c r="AC7" s="197"/>
      <c r="AD7" s="196"/>
      <c r="AE7" s="196"/>
      <c r="AF7" s="196"/>
      <c r="AG7" s="196"/>
      <c r="AH7" s="196"/>
      <c r="AI7" s="196"/>
      <c r="AJ7" s="196"/>
      <c r="AK7" s="196"/>
      <c r="AL7" s="196"/>
      <c r="AM7" s="196"/>
    </row>
    <row r="8" spans="1:39" s="198" customFormat="1" x14ac:dyDescent="0.25">
      <c r="A8" s="762" t="s">
        <v>53</v>
      </c>
      <c r="B8" s="762" t="s">
        <v>54</v>
      </c>
      <c r="C8" s="762" t="s">
        <v>221</v>
      </c>
      <c r="D8" s="763" t="s">
        <v>63</v>
      </c>
      <c r="E8" s="763" t="s">
        <v>594</v>
      </c>
      <c r="F8" s="767" t="s">
        <v>595</v>
      </c>
      <c r="G8" s="768"/>
      <c r="H8" s="768"/>
      <c r="I8" s="768"/>
      <c r="J8" s="769"/>
      <c r="K8" s="773" t="s">
        <v>596</v>
      </c>
      <c r="L8" s="767" t="s">
        <v>597</v>
      </c>
      <c r="M8" s="769"/>
      <c r="N8" s="776" t="s">
        <v>598</v>
      </c>
      <c r="O8" s="777" t="s">
        <v>599</v>
      </c>
      <c r="P8" s="780" t="s">
        <v>600</v>
      </c>
      <c r="Q8" s="781"/>
      <c r="R8" s="781"/>
      <c r="S8" s="781"/>
      <c r="T8" s="781"/>
      <c r="U8" s="781"/>
      <c r="V8" s="781"/>
      <c r="W8" s="781"/>
      <c r="X8" s="781"/>
      <c r="Y8" s="781"/>
      <c r="Z8" s="781"/>
      <c r="AA8" s="782"/>
      <c r="AB8" s="197"/>
      <c r="AC8" s="197"/>
      <c r="AD8" s="196"/>
      <c r="AE8" s="196"/>
      <c r="AF8" s="196"/>
      <c r="AG8" s="196"/>
      <c r="AH8" s="196"/>
      <c r="AI8" s="196"/>
      <c r="AJ8" s="196"/>
      <c r="AK8" s="196"/>
      <c r="AL8" s="196"/>
      <c r="AM8" s="196"/>
    </row>
    <row r="9" spans="1:39" s="198" customFormat="1" ht="42" customHeight="1" x14ac:dyDescent="0.25">
      <c r="A9" s="762"/>
      <c r="B9" s="762"/>
      <c r="C9" s="762"/>
      <c r="D9" s="763"/>
      <c r="E9" s="763"/>
      <c r="F9" s="770"/>
      <c r="G9" s="771"/>
      <c r="H9" s="771"/>
      <c r="I9" s="771"/>
      <c r="J9" s="772"/>
      <c r="K9" s="774"/>
      <c r="L9" s="770"/>
      <c r="M9" s="772"/>
      <c r="N9" s="776"/>
      <c r="O9" s="778"/>
      <c r="P9" s="766" t="s">
        <v>601</v>
      </c>
      <c r="Q9" s="766"/>
      <c r="R9" s="766" t="s">
        <v>602</v>
      </c>
      <c r="S9" s="766"/>
      <c r="T9" s="783" t="s">
        <v>603</v>
      </c>
      <c r="U9" s="784"/>
      <c r="V9" s="766" t="s">
        <v>604</v>
      </c>
      <c r="W9" s="766"/>
      <c r="X9" s="766" t="s">
        <v>605</v>
      </c>
      <c r="Y9" s="766"/>
      <c r="Z9" s="766" t="s">
        <v>625</v>
      </c>
      <c r="AA9" s="766"/>
      <c r="AB9" s="197"/>
      <c r="AC9" s="197"/>
      <c r="AD9" s="196"/>
      <c r="AE9" s="196"/>
      <c r="AF9" s="196"/>
      <c r="AG9" s="196"/>
      <c r="AH9" s="196"/>
      <c r="AI9" s="196"/>
      <c r="AJ9" s="196"/>
      <c r="AK9" s="196"/>
      <c r="AL9" s="196"/>
      <c r="AM9" s="196"/>
    </row>
    <row r="10" spans="1:39" s="198" customFormat="1" ht="147.75" x14ac:dyDescent="0.25">
      <c r="A10" s="762"/>
      <c r="B10" s="762"/>
      <c r="C10" s="762"/>
      <c r="D10" s="763"/>
      <c r="E10" s="763"/>
      <c r="F10" s="266" t="s">
        <v>86</v>
      </c>
      <c r="G10" s="266" t="s">
        <v>87</v>
      </c>
      <c r="H10" s="266" t="s">
        <v>606</v>
      </c>
      <c r="I10" s="14" t="s">
        <v>89</v>
      </c>
      <c r="J10" s="266" t="s">
        <v>90</v>
      </c>
      <c r="K10" s="775"/>
      <c r="L10" s="201" t="s">
        <v>607</v>
      </c>
      <c r="M10" s="201" t="s">
        <v>608</v>
      </c>
      <c r="N10" s="776"/>
      <c r="O10" s="779"/>
      <c r="P10" s="267" t="s">
        <v>609</v>
      </c>
      <c r="Q10" s="267" t="s">
        <v>610</v>
      </c>
      <c r="R10" s="267" t="s">
        <v>609</v>
      </c>
      <c r="S10" s="267" t="s">
        <v>610</v>
      </c>
      <c r="T10" s="267" t="s">
        <v>609</v>
      </c>
      <c r="U10" s="267" t="s">
        <v>610</v>
      </c>
      <c r="V10" s="267" t="s">
        <v>609</v>
      </c>
      <c r="W10" s="267" t="s">
        <v>610</v>
      </c>
      <c r="X10" s="267" t="s">
        <v>609</v>
      </c>
      <c r="Y10" s="267" t="s">
        <v>610</v>
      </c>
      <c r="Z10" s="267" t="s">
        <v>609</v>
      </c>
      <c r="AA10" s="267" t="s">
        <v>610</v>
      </c>
      <c r="AB10" s="197"/>
      <c r="AC10" s="197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</row>
    <row r="11" spans="1:39" s="198" customFormat="1" x14ac:dyDescent="0.25">
      <c r="A11" s="205">
        <v>1</v>
      </c>
      <c r="B11" s="205">
        <v>2</v>
      </c>
      <c r="C11" s="205">
        <v>3</v>
      </c>
      <c r="D11" s="205">
        <v>4</v>
      </c>
      <c r="E11" s="205">
        <v>5</v>
      </c>
      <c r="F11" s="205">
        <v>6</v>
      </c>
      <c r="G11" s="205">
        <v>7</v>
      </c>
      <c r="H11" s="205">
        <v>8</v>
      </c>
      <c r="I11" s="205">
        <v>9</v>
      </c>
      <c r="J11" s="205">
        <v>10</v>
      </c>
      <c r="K11" s="205">
        <v>11</v>
      </c>
      <c r="L11" s="205">
        <v>12</v>
      </c>
      <c r="M11" s="205">
        <v>13</v>
      </c>
      <c r="N11" s="370">
        <v>14</v>
      </c>
      <c r="O11" s="205">
        <v>15</v>
      </c>
      <c r="P11" s="268" t="s">
        <v>611</v>
      </c>
      <c r="Q11" s="268" t="s">
        <v>612</v>
      </c>
      <c r="R11" s="268" t="s">
        <v>613</v>
      </c>
      <c r="S11" s="268" t="s">
        <v>614</v>
      </c>
      <c r="T11" s="268" t="s">
        <v>615</v>
      </c>
      <c r="U11" s="268" t="s">
        <v>616</v>
      </c>
      <c r="V11" s="268" t="s">
        <v>617</v>
      </c>
      <c r="W11" s="268" t="s">
        <v>618</v>
      </c>
      <c r="X11" s="268" t="s">
        <v>619</v>
      </c>
      <c r="Y11" s="268" t="s">
        <v>620</v>
      </c>
      <c r="Z11" s="268" t="s">
        <v>621</v>
      </c>
      <c r="AA11" s="268" t="s">
        <v>622</v>
      </c>
      <c r="AB11" s="197"/>
      <c r="AC11" s="197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</row>
    <row r="12" spans="1:39" ht="15.75" x14ac:dyDescent="0.25">
      <c r="A12" s="184" t="s">
        <v>19</v>
      </c>
      <c r="B12" s="34" t="s">
        <v>140</v>
      </c>
      <c r="C12" s="205"/>
      <c r="D12" s="271">
        <v>40.056130512000003</v>
      </c>
      <c r="E12" s="205"/>
      <c r="F12" s="271">
        <v>40.056130530000004</v>
      </c>
      <c r="G12" s="271">
        <v>0</v>
      </c>
      <c r="H12" s="271">
        <v>0</v>
      </c>
      <c r="I12" s="271">
        <v>39.522130529999998</v>
      </c>
      <c r="J12" s="271">
        <v>0.53400000000000003</v>
      </c>
      <c r="K12" s="271">
        <v>33.380108760000006</v>
      </c>
      <c r="L12" s="205" t="s">
        <v>626</v>
      </c>
      <c r="M12" s="205"/>
      <c r="N12" s="370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</row>
    <row r="13" spans="1:39" ht="31.5" x14ac:dyDescent="0.25">
      <c r="A13" s="184" t="s">
        <v>204</v>
      </c>
      <c r="B13" s="34" t="s">
        <v>205</v>
      </c>
      <c r="C13" s="205" t="s">
        <v>127</v>
      </c>
      <c r="D13" s="205" t="s">
        <v>127</v>
      </c>
      <c r="E13" s="205" t="s">
        <v>127</v>
      </c>
      <c r="F13" s="205" t="s">
        <v>127</v>
      </c>
      <c r="G13" s="205" t="s">
        <v>127</v>
      </c>
      <c r="H13" s="205" t="s">
        <v>127</v>
      </c>
      <c r="I13" s="205" t="s">
        <v>127</v>
      </c>
      <c r="J13" s="205" t="s">
        <v>127</v>
      </c>
      <c r="K13" s="205" t="s">
        <v>127</v>
      </c>
      <c r="L13" s="205" t="s">
        <v>127</v>
      </c>
      <c r="M13" s="205" t="s">
        <v>127</v>
      </c>
      <c r="N13" s="370" t="s">
        <v>127</v>
      </c>
      <c r="O13" s="205" t="s">
        <v>127</v>
      </c>
      <c r="P13" s="205" t="s">
        <v>127</v>
      </c>
      <c r="Q13" s="205" t="s">
        <v>127</v>
      </c>
      <c r="R13" s="205" t="s">
        <v>127</v>
      </c>
      <c r="S13" s="205" t="s">
        <v>127</v>
      </c>
      <c r="T13" s="205" t="s">
        <v>127</v>
      </c>
      <c r="U13" s="205" t="s">
        <v>127</v>
      </c>
      <c r="V13" s="205" t="s">
        <v>127</v>
      </c>
      <c r="W13" s="205" t="s">
        <v>127</v>
      </c>
      <c r="X13" s="205" t="s">
        <v>127</v>
      </c>
      <c r="Y13" s="205" t="s">
        <v>127</v>
      </c>
      <c r="Z13" s="205" t="s">
        <v>127</v>
      </c>
      <c r="AA13" s="205" t="s">
        <v>127</v>
      </c>
    </row>
    <row r="14" spans="1:39" ht="31.5" x14ac:dyDescent="0.25">
      <c r="A14" s="184" t="s">
        <v>206</v>
      </c>
      <c r="B14" s="62" t="s">
        <v>207</v>
      </c>
      <c r="C14" s="205" t="s">
        <v>127</v>
      </c>
      <c r="D14" s="205" t="s">
        <v>127</v>
      </c>
      <c r="E14" s="205" t="s">
        <v>127</v>
      </c>
      <c r="F14" s="205" t="s">
        <v>127</v>
      </c>
      <c r="G14" s="205" t="s">
        <v>127</v>
      </c>
      <c r="H14" s="205" t="s">
        <v>127</v>
      </c>
      <c r="I14" s="205" t="s">
        <v>127</v>
      </c>
      <c r="J14" s="205" t="s">
        <v>127</v>
      </c>
      <c r="K14" s="205" t="s">
        <v>127</v>
      </c>
      <c r="L14" s="205" t="s">
        <v>127</v>
      </c>
      <c r="M14" s="205" t="s">
        <v>127</v>
      </c>
      <c r="N14" s="370" t="s">
        <v>127</v>
      </c>
      <c r="O14" s="205" t="s">
        <v>127</v>
      </c>
      <c r="P14" s="205" t="s">
        <v>127</v>
      </c>
      <c r="Q14" s="205" t="s">
        <v>127</v>
      </c>
      <c r="R14" s="205" t="s">
        <v>127</v>
      </c>
      <c r="S14" s="205" t="s">
        <v>127</v>
      </c>
      <c r="T14" s="205" t="s">
        <v>127</v>
      </c>
      <c r="U14" s="205" t="s">
        <v>127</v>
      </c>
      <c r="V14" s="205" t="s">
        <v>127</v>
      </c>
      <c r="W14" s="205" t="s">
        <v>127</v>
      </c>
      <c r="X14" s="205" t="s">
        <v>127</v>
      </c>
      <c r="Y14" s="205" t="s">
        <v>127</v>
      </c>
      <c r="Z14" s="205" t="s">
        <v>127</v>
      </c>
      <c r="AA14" s="205" t="s">
        <v>127</v>
      </c>
    </row>
    <row r="15" spans="1:39" s="222" customFormat="1" ht="15.75" x14ac:dyDescent="0.25">
      <c r="A15" s="249" t="s">
        <v>208</v>
      </c>
      <c r="B15" s="228" t="s">
        <v>209</v>
      </c>
      <c r="C15" s="220" t="s">
        <v>127</v>
      </c>
      <c r="D15" s="269">
        <v>40.056130512000003</v>
      </c>
      <c r="E15" s="220"/>
      <c r="F15" s="269">
        <v>40.056130530000004</v>
      </c>
      <c r="G15" s="269">
        <v>0</v>
      </c>
      <c r="H15" s="269">
        <v>0</v>
      </c>
      <c r="I15" s="269">
        <v>39.522130529999998</v>
      </c>
      <c r="J15" s="269">
        <v>0.53400000000000003</v>
      </c>
      <c r="K15" s="269">
        <v>33.380108760000006</v>
      </c>
      <c r="L15" s="220" t="s">
        <v>626</v>
      </c>
      <c r="M15" s="269">
        <v>18.74244487</v>
      </c>
      <c r="N15" s="371" t="s">
        <v>127</v>
      </c>
      <c r="O15" s="220" t="s">
        <v>127</v>
      </c>
      <c r="P15" s="269">
        <v>0</v>
      </c>
      <c r="Q15" s="269">
        <v>0</v>
      </c>
      <c r="R15" s="269">
        <v>10.254999999999999</v>
      </c>
      <c r="S15" s="269">
        <v>10.254999999999999</v>
      </c>
      <c r="T15" s="269">
        <v>0</v>
      </c>
      <c r="U15" s="269">
        <v>0</v>
      </c>
      <c r="V15" s="269">
        <v>0</v>
      </c>
      <c r="W15" s="269">
        <v>0</v>
      </c>
      <c r="X15" s="269">
        <v>0</v>
      </c>
      <c r="Y15" s="269">
        <v>0</v>
      </c>
      <c r="Z15" s="269">
        <v>0</v>
      </c>
      <c r="AA15" s="269">
        <v>0</v>
      </c>
      <c r="AB15" s="270"/>
      <c r="AC15" s="270"/>
    </row>
    <row r="16" spans="1:39" ht="90" x14ac:dyDescent="0.25">
      <c r="A16" s="184"/>
      <c r="B16" s="67" t="s">
        <v>2</v>
      </c>
      <c r="C16" s="67" t="s">
        <v>32</v>
      </c>
      <c r="D16" s="271">
        <v>0.564756696</v>
      </c>
      <c r="E16" s="200" t="s">
        <v>1452</v>
      </c>
      <c r="F16" s="272">
        <v>0.5647567</v>
      </c>
      <c r="G16" s="272">
        <v>0</v>
      </c>
      <c r="H16" s="272">
        <v>0</v>
      </c>
      <c r="I16" s="272">
        <v>0.5647567</v>
      </c>
      <c r="J16" s="272">
        <v>0</v>
      </c>
      <c r="K16" s="272">
        <v>0.47063058000000002</v>
      </c>
      <c r="L16" s="205">
        <v>2019</v>
      </c>
      <c r="M16" s="272">
        <v>0.47063058000000002</v>
      </c>
      <c r="N16" s="372" t="s">
        <v>623</v>
      </c>
      <c r="O16" s="205" t="s">
        <v>127</v>
      </c>
      <c r="P16" s="271">
        <v>0</v>
      </c>
      <c r="Q16" s="271">
        <v>0</v>
      </c>
      <c r="R16" s="271">
        <v>0.315</v>
      </c>
      <c r="S16" s="271">
        <v>0.315</v>
      </c>
      <c r="T16" s="271">
        <v>0</v>
      </c>
      <c r="U16" s="271">
        <v>0</v>
      </c>
      <c r="V16" s="271">
        <v>0</v>
      </c>
      <c r="W16" s="271">
        <v>0</v>
      </c>
      <c r="X16" s="271">
        <v>0</v>
      </c>
      <c r="Y16" s="271">
        <v>0</v>
      </c>
      <c r="Z16" s="271">
        <v>0</v>
      </c>
      <c r="AA16" s="205">
        <v>0</v>
      </c>
      <c r="AC16" s="273"/>
    </row>
    <row r="17" spans="1:27" ht="90" x14ac:dyDescent="0.25">
      <c r="A17" s="184"/>
      <c r="B17" s="67" t="s">
        <v>3</v>
      </c>
      <c r="C17" s="67" t="s">
        <v>33</v>
      </c>
      <c r="D17" s="271">
        <v>0.86527875600000004</v>
      </c>
      <c r="E17" s="200" t="s">
        <v>1452</v>
      </c>
      <c r="F17" s="272">
        <v>0.86527876000000004</v>
      </c>
      <c r="G17" s="272">
        <v>0</v>
      </c>
      <c r="H17" s="272">
        <v>0</v>
      </c>
      <c r="I17" s="272">
        <v>0.86527876000000004</v>
      </c>
      <c r="J17" s="272">
        <v>0</v>
      </c>
      <c r="K17" s="272">
        <v>0.72106563000000001</v>
      </c>
      <c r="L17" s="205">
        <v>2019</v>
      </c>
      <c r="M17" s="272">
        <v>0.72106563000000001</v>
      </c>
      <c r="N17" s="372" t="s">
        <v>623</v>
      </c>
      <c r="O17" s="205" t="s">
        <v>127</v>
      </c>
      <c r="P17" s="205">
        <v>0</v>
      </c>
      <c r="Q17" s="205">
        <v>0</v>
      </c>
      <c r="R17" s="271">
        <v>0.45500000000000002</v>
      </c>
      <c r="S17" s="271">
        <v>0.45500000000000002</v>
      </c>
      <c r="T17" s="205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205">
        <v>0</v>
      </c>
    </row>
    <row r="18" spans="1:27" ht="90" x14ac:dyDescent="0.25">
      <c r="A18" s="184"/>
      <c r="B18" s="67" t="s">
        <v>4</v>
      </c>
      <c r="C18" s="67" t="s">
        <v>34</v>
      </c>
      <c r="D18" s="271">
        <v>1.1886975360000001</v>
      </c>
      <c r="E18" s="200" t="s">
        <v>1452</v>
      </c>
      <c r="F18" s="272">
        <v>1.1886975399999999</v>
      </c>
      <c r="G18" s="272">
        <v>0</v>
      </c>
      <c r="H18" s="272">
        <v>0</v>
      </c>
      <c r="I18" s="272">
        <v>1.1886975399999999</v>
      </c>
      <c r="J18" s="272">
        <v>0</v>
      </c>
      <c r="K18" s="272">
        <v>0.99058128000000001</v>
      </c>
      <c r="L18" s="205">
        <v>2019</v>
      </c>
      <c r="M18" s="272">
        <v>0.99058128000000001</v>
      </c>
      <c r="N18" s="372" t="s">
        <v>623</v>
      </c>
      <c r="O18" s="205" t="s">
        <v>127</v>
      </c>
      <c r="P18" s="205">
        <v>0</v>
      </c>
      <c r="Q18" s="205">
        <v>0</v>
      </c>
      <c r="R18" s="271">
        <v>0.63</v>
      </c>
      <c r="S18" s="271">
        <v>0.63</v>
      </c>
      <c r="T18" s="205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205">
        <v>0</v>
      </c>
    </row>
    <row r="19" spans="1:27" ht="90" x14ac:dyDescent="0.25">
      <c r="A19" s="184"/>
      <c r="B19" s="67" t="s">
        <v>5</v>
      </c>
      <c r="C19" s="67" t="s">
        <v>35</v>
      </c>
      <c r="D19" s="271">
        <v>1.10669598</v>
      </c>
      <c r="E19" s="200" t="s">
        <v>1452</v>
      </c>
      <c r="F19" s="272">
        <v>1.10669598</v>
      </c>
      <c r="G19" s="272">
        <v>0</v>
      </c>
      <c r="H19" s="272">
        <v>0</v>
      </c>
      <c r="I19" s="272">
        <v>1.10669598</v>
      </c>
      <c r="J19" s="272">
        <v>0</v>
      </c>
      <c r="K19" s="272">
        <v>0.92224665000000006</v>
      </c>
      <c r="L19" s="205">
        <v>2019</v>
      </c>
      <c r="M19" s="272">
        <v>0.92224665000000006</v>
      </c>
      <c r="N19" s="372" t="s">
        <v>623</v>
      </c>
      <c r="O19" s="205" t="s">
        <v>127</v>
      </c>
      <c r="P19" s="205">
        <v>0</v>
      </c>
      <c r="Q19" s="205">
        <v>0</v>
      </c>
      <c r="R19" s="271">
        <v>0.59499999999999997</v>
      </c>
      <c r="S19" s="271">
        <v>0.59499999999999997</v>
      </c>
      <c r="T19" s="205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</v>
      </c>
      <c r="AA19" s="205">
        <v>0</v>
      </c>
    </row>
    <row r="20" spans="1:27" ht="90" x14ac:dyDescent="0.25">
      <c r="A20" s="184"/>
      <c r="B20" s="67" t="s">
        <v>6</v>
      </c>
      <c r="C20" s="67" t="s">
        <v>36</v>
      </c>
      <c r="D20" s="271">
        <v>0.73071476400000002</v>
      </c>
      <c r="E20" s="200" t="s">
        <v>1452</v>
      </c>
      <c r="F20" s="272">
        <v>0.73071476000000002</v>
      </c>
      <c r="G20" s="272">
        <v>0</v>
      </c>
      <c r="H20" s="272">
        <v>0</v>
      </c>
      <c r="I20" s="272">
        <v>0.73071476000000002</v>
      </c>
      <c r="J20" s="272">
        <v>0</v>
      </c>
      <c r="K20" s="272">
        <v>0.60892897000000001</v>
      </c>
      <c r="L20" s="205">
        <v>2019</v>
      </c>
      <c r="M20" s="272">
        <v>0.60892897000000001</v>
      </c>
      <c r="N20" s="372" t="s">
        <v>623</v>
      </c>
      <c r="O20" s="205" t="s">
        <v>127</v>
      </c>
      <c r="P20" s="205">
        <v>0</v>
      </c>
      <c r="Q20" s="205">
        <v>0</v>
      </c>
      <c r="R20" s="271">
        <v>0.38500000000000001</v>
      </c>
      <c r="S20" s="271">
        <v>0.38500000000000001</v>
      </c>
      <c r="T20" s="205">
        <v>0</v>
      </c>
      <c r="U20" s="205">
        <v>0</v>
      </c>
      <c r="V20" s="205">
        <v>0</v>
      </c>
      <c r="W20" s="205">
        <v>0</v>
      </c>
      <c r="X20" s="205">
        <v>0</v>
      </c>
      <c r="Y20" s="205">
        <v>0</v>
      </c>
      <c r="Z20" s="205">
        <v>0</v>
      </c>
      <c r="AA20" s="205">
        <v>0</v>
      </c>
    </row>
    <row r="21" spans="1:27" ht="90" x14ac:dyDescent="0.25">
      <c r="A21" s="184"/>
      <c r="B21" s="67" t="s">
        <v>7</v>
      </c>
      <c r="C21" s="67" t="s">
        <v>37</v>
      </c>
      <c r="D21" s="271">
        <v>1.0295079360000001</v>
      </c>
      <c r="E21" s="200" t="s">
        <v>1452</v>
      </c>
      <c r="F21" s="272">
        <v>1.02950794</v>
      </c>
      <c r="G21" s="272">
        <v>0</v>
      </c>
      <c r="H21" s="272">
        <v>0</v>
      </c>
      <c r="I21" s="272">
        <v>1.02950794</v>
      </c>
      <c r="J21" s="272">
        <v>0</v>
      </c>
      <c r="K21" s="272">
        <v>0.85792328000000007</v>
      </c>
      <c r="L21" s="205">
        <v>2019</v>
      </c>
      <c r="M21" s="272">
        <v>0.85792328000000007</v>
      </c>
      <c r="N21" s="372" t="s">
        <v>623</v>
      </c>
      <c r="O21" s="205" t="s">
        <v>127</v>
      </c>
      <c r="P21" s="205">
        <v>0</v>
      </c>
      <c r="Q21" s="205">
        <v>0</v>
      </c>
      <c r="R21" s="271">
        <v>0.52500000000000002</v>
      </c>
      <c r="S21" s="271">
        <v>0.52500000000000002</v>
      </c>
      <c r="T21" s="205">
        <v>0</v>
      </c>
      <c r="U21" s="205">
        <v>0</v>
      </c>
      <c r="V21" s="205">
        <v>0</v>
      </c>
      <c r="W21" s="205">
        <v>0</v>
      </c>
      <c r="X21" s="205">
        <v>0</v>
      </c>
      <c r="Y21" s="205">
        <v>0</v>
      </c>
      <c r="Z21" s="205">
        <v>0</v>
      </c>
      <c r="AA21" s="205">
        <v>0</v>
      </c>
    </row>
    <row r="22" spans="1:27" ht="90" x14ac:dyDescent="0.25">
      <c r="A22" s="184"/>
      <c r="B22" s="67" t="s">
        <v>8</v>
      </c>
      <c r="C22" s="67" t="s">
        <v>38</v>
      </c>
      <c r="D22" s="271">
        <v>2.7243904079999997</v>
      </c>
      <c r="E22" s="200" t="s">
        <v>1452</v>
      </c>
      <c r="F22" s="272">
        <v>2.7243904100000003</v>
      </c>
      <c r="G22" s="272">
        <v>0</v>
      </c>
      <c r="H22" s="272">
        <v>0</v>
      </c>
      <c r="I22" s="272">
        <v>2.7243904100000003</v>
      </c>
      <c r="J22" s="272">
        <v>0</v>
      </c>
      <c r="K22" s="272">
        <v>2.2703253399999999</v>
      </c>
      <c r="L22" s="205">
        <v>2019</v>
      </c>
      <c r="M22" s="272">
        <v>2.2703253399999999</v>
      </c>
      <c r="N22" s="372" t="s">
        <v>623</v>
      </c>
      <c r="O22" s="205" t="s">
        <v>127</v>
      </c>
      <c r="P22" s="205">
        <v>0</v>
      </c>
      <c r="Q22" s="205">
        <v>0</v>
      </c>
      <c r="R22" s="271">
        <v>1.4350000000000001</v>
      </c>
      <c r="S22" s="271">
        <v>1.4350000000000001</v>
      </c>
      <c r="T22" s="205">
        <v>0</v>
      </c>
      <c r="U22" s="205">
        <v>0</v>
      </c>
      <c r="V22" s="205">
        <v>0</v>
      </c>
      <c r="W22" s="205">
        <v>0</v>
      </c>
      <c r="X22" s="205">
        <v>0</v>
      </c>
      <c r="Y22" s="205">
        <v>0</v>
      </c>
      <c r="Z22" s="205">
        <v>0</v>
      </c>
      <c r="AA22" s="205">
        <v>0</v>
      </c>
    </row>
    <row r="23" spans="1:27" ht="90" x14ac:dyDescent="0.25">
      <c r="A23" s="184"/>
      <c r="B23" s="67" t="s">
        <v>9</v>
      </c>
      <c r="C23" s="67" t="s">
        <v>39</v>
      </c>
      <c r="D23" s="271">
        <v>1.40318802</v>
      </c>
      <c r="E23" s="200" t="s">
        <v>1452</v>
      </c>
      <c r="F23" s="272">
        <v>1.40318802</v>
      </c>
      <c r="G23" s="272">
        <v>0</v>
      </c>
      <c r="H23" s="272">
        <v>0</v>
      </c>
      <c r="I23" s="272">
        <v>1.40318802</v>
      </c>
      <c r="J23" s="272">
        <v>0</v>
      </c>
      <c r="K23" s="272">
        <v>1.16932335</v>
      </c>
      <c r="L23" s="205">
        <v>2019</v>
      </c>
      <c r="M23" s="272">
        <v>1.16932335</v>
      </c>
      <c r="N23" s="372" t="s">
        <v>623</v>
      </c>
      <c r="O23" s="205" t="s">
        <v>127</v>
      </c>
      <c r="P23" s="205">
        <v>0</v>
      </c>
      <c r="Q23" s="205">
        <v>0</v>
      </c>
      <c r="R23" s="271">
        <v>0.59499999999999997</v>
      </c>
      <c r="S23" s="271">
        <v>0.59499999999999997</v>
      </c>
      <c r="T23" s="205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205">
        <v>0</v>
      </c>
    </row>
    <row r="24" spans="1:27" ht="90" x14ac:dyDescent="0.25">
      <c r="A24" s="184"/>
      <c r="B24" s="67" t="s">
        <v>11</v>
      </c>
      <c r="C24" s="67" t="s">
        <v>41</v>
      </c>
      <c r="D24" s="271">
        <v>2.7172817879999998</v>
      </c>
      <c r="E24" s="200" t="s">
        <v>1452</v>
      </c>
      <c r="F24" s="271">
        <v>2.7172817899999999</v>
      </c>
      <c r="G24" s="271">
        <v>0</v>
      </c>
      <c r="H24" s="271">
        <v>0</v>
      </c>
      <c r="I24" s="271">
        <v>2.7172817899999999</v>
      </c>
      <c r="J24" s="271">
        <v>0</v>
      </c>
      <c r="K24" s="272">
        <v>2.26440149</v>
      </c>
      <c r="L24" s="205">
        <v>2020</v>
      </c>
      <c r="M24" s="272">
        <v>2.26440149</v>
      </c>
      <c r="N24" s="372" t="s">
        <v>623</v>
      </c>
      <c r="O24" s="205" t="s">
        <v>127</v>
      </c>
      <c r="P24" s="205">
        <v>0</v>
      </c>
      <c r="Q24" s="205">
        <v>0</v>
      </c>
      <c r="R24" s="271">
        <v>1.33</v>
      </c>
      <c r="S24" s="271">
        <v>1.33</v>
      </c>
      <c r="T24" s="205">
        <v>0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205">
        <v>0</v>
      </c>
    </row>
    <row r="25" spans="1:27" ht="90" x14ac:dyDescent="0.25">
      <c r="A25" s="184"/>
      <c r="B25" s="67" t="s">
        <v>12</v>
      </c>
      <c r="C25" s="67" t="s">
        <v>42</v>
      </c>
      <c r="D25" s="271">
        <v>2.1445022159999998</v>
      </c>
      <c r="E25" s="200" t="s">
        <v>1452</v>
      </c>
      <c r="F25" s="271">
        <v>2.1445022200000001</v>
      </c>
      <c r="G25" s="271">
        <v>0</v>
      </c>
      <c r="H25" s="271">
        <v>0</v>
      </c>
      <c r="I25" s="271">
        <v>2.1445022200000001</v>
      </c>
      <c r="J25" s="271">
        <v>0</v>
      </c>
      <c r="K25" s="272">
        <v>1.7870851799999998</v>
      </c>
      <c r="L25" s="205">
        <v>2020</v>
      </c>
      <c r="M25" s="272">
        <v>1.7870851799999998</v>
      </c>
      <c r="N25" s="372" t="s">
        <v>623</v>
      </c>
      <c r="O25" s="205" t="s">
        <v>127</v>
      </c>
      <c r="P25" s="205">
        <v>0</v>
      </c>
      <c r="Q25" s="205">
        <v>0</v>
      </c>
      <c r="R25" s="271">
        <v>0.98</v>
      </c>
      <c r="S25" s="271">
        <v>0.98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</row>
    <row r="26" spans="1:27" ht="90" x14ac:dyDescent="0.25">
      <c r="A26" s="184"/>
      <c r="B26" s="67" t="s">
        <v>13</v>
      </c>
      <c r="C26" s="67" t="s">
        <v>43</v>
      </c>
      <c r="D26" s="271">
        <v>3.1098692519999998</v>
      </c>
      <c r="E26" s="200" t="s">
        <v>1452</v>
      </c>
      <c r="F26" s="271">
        <v>3.10986925</v>
      </c>
      <c r="G26" s="271">
        <v>0</v>
      </c>
      <c r="H26" s="271">
        <v>0</v>
      </c>
      <c r="I26" s="271">
        <v>3.10986925</v>
      </c>
      <c r="J26" s="271">
        <v>0</v>
      </c>
      <c r="K26" s="272">
        <v>2.59155771</v>
      </c>
      <c r="L26" s="205">
        <v>2020</v>
      </c>
      <c r="M26" s="272">
        <v>2.59155771</v>
      </c>
      <c r="N26" s="372" t="s">
        <v>623</v>
      </c>
      <c r="O26" s="205" t="s">
        <v>127</v>
      </c>
      <c r="P26" s="205">
        <v>0</v>
      </c>
      <c r="Q26" s="205">
        <v>0</v>
      </c>
      <c r="R26" s="271">
        <v>1.47</v>
      </c>
      <c r="S26" s="271">
        <v>1.47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205">
        <v>0</v>
      </c>
    </row>
    <row r="27" spans="1:27" ht="90" x14ac:dyDescent="0.25">
      <c r="A27" s="184"/>
      <c r="B27" s="67" t="s">
        <v>15</v>
      </c>
      <c r="C27" s="67" t="s">
        <v>44</v>
      </c>
      <c r="D27" s="271">
        <v>3.3605118480000002</v>
      </c>
      <c r="E27" s="200" t="s">
        <v>1452</v>
      </c>
      <c r="F27" s="271">
        <v>3.36051185</v>
      </c>
      <c r="G27" s="271">
        <v>0</v>
      </c>
      <c r="H27" s="271">
        <v>0</v>
      </c>
      <c r="I27" s="271">
        <v>3.36051185</v>
      </c>
      <c r="J27" s="271">
        <v>0</v>
      </c>
      <c r="K27" s="272">
        <v>2.8004265400000001</v>
      </c>
      <c r="L27" s="205">
        <v>2021</v>
      </c>
      <c r="M27" s="272">
        <v>2.8004265400000001</v>
      </c>
      <c r="N27" s="372" t="s">
        <v>623</v>
      </c>
      <c r="O27" s="205" t="s">
        <v>127</v>
      </c>
      <c r="P27" s="205">
        <v>0</v>
      </c>
      <c r="Q27" s="205">
        <v>0</v>
      </c>
      <c r="R27" s="271">
        <v>1.54</v>
      </c>
      <c r="S27" s="271">
        <v>1.54</v>
      </c>
      <c r="T27" s="205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205">
        <v>0</v>
      </c>
    </row>
    <row r="28" spans="1:27" ht="90" x14ac:dyDescent="0.25">
      <c r="A28" s="184"/>
      <c r="B28" s="67" t="s">
        <v>16</v>
      </c>
      <c r="C28" s="67" t="s">
        <v>45</v>
      </c>
      <c r="D28" s="271">
        <v>1.5455386440000001</v>
      </c>
      <c r="E28" s="200" t="s">
        <v>1452</v>
      </c>
      <c r="F28" s="271">
        <v>1.54553864</v>
      </c>
      <c r="G28" s="271">
        <v>0</v>
      </c>
      <c r="H28" s="271">
        <v>0</v>
      </c>
      <c r="I28" s="271">
        <v>1.54553864</v>
      </c>
      <c r="J28" s="271">
        <v>0</v>
      </c>
      <c r="K28" s="272">
        <v>1.2879488700000001</v>
      </c>
      <c r="L28" s="205">
        <v>2021</v>
      </c>
      <c r="M28" s="272">
        <v>1.2879488700000001</v>
      </c>
      <c r="N28" s="372" t="s">
        <v>623</v>
      </c>
      <c r="O28" s="205" t="s">
        <v>127</v>
      </c>
      <c r="P28" s="205">
        <v>0</v>
      </c>
      <c r="Q28" s="205">
        <v>0</v>
      </c>
      <c r="R28" s="271">
        <v>0.73499999999999999</v>
      </c>
      <c r="S28" s="271">
        <v>0.73499999999999999</v>
      </c>
      <c r="T28" s="205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205">
        <v>0</v>
      </c>
    </row>
    <row r="29" spans="1:27" ht="90" x14ac:dyDescent="0.25">
      <c r="A29" s="230"/>
      <c r="B29" s="67" t="s">
        <v>17</v>
      </c>
      <c r="C29" s="67" t="s">
        <v>46</v>
      </c>
      <c r="D29" s="271">
        <v>1.2189680759999999</v>
      </c>
      <c r="E29" s="200" t="s">
        <v>1452</v>
      </c>
      <c r="F29" s="271">
        <v>1.21896808</v>
      </c>
      <c r="G29" s="271">
        <v>0</v>
      </c>
      <c r="H29" s="271">
        <v>0</v>
      </c>
      <c r="I29" s="271">
        <v>1.21896808</v>
      </c>
      <c r="J29" s="271">
        <v>0</v>
      </c>
      <c r="K29" s="272">
        <v>1.01580673</v>
      </c>
      <c r="L29" s="197">
        <v>2021</v>
      </c>
      <c r="M29" s="272">
        <v>1.01580673</v>
      </c>
      <c r="N29" s="372" t="s">
        <v>623</v>
      </c>
      <c r="O29" s="230"/>
      <c r="P29" s="230">
        <v>0</v>
      </c>
      <c r="Q29" s="230">
        <v>0</v>
      </c>
      <c r="R29" s="271">
        <v>0.59499999999999997</v>
      </c>
      <c r="S29" s="271">
        <v>0.59499999999999997</v>
      </c>
      <c r="T29" s="230">
        <v>0</v>
      </c>
      <c r="U29" s="205">
        <v>0</v>
      </c>
      <c r="V29" s="230">
        <v>0</v>
      </c>
      <c r="W29" s="230">
        <v>0</v>
      </c>
      <c r="X29" s="230">
        <v>0</v>
      </c>
      <c r="Y29" s="230">
        <v>0</v>
      </c>
      <c r="Z29" s="230">
        <v>0</v>
      </c>
      <c r="AA29" s="205">
        <v>0</v>
      </c>
    </row>
    <row r="30" spans="1:27" ht="90" x14ac:dyDescent="0.25">
      <c r="A30" s="230"/>
      <c r="B30" s="67" t="s">
        <v>18</v>
      </c>
      <c r="C30" s="67" t="s">
        <v>47</v>
      </c>
      <c r="D30" s="271">
        <v>1.553662452</v>
      </c>
      <c r="E30" s="200" t="s">
        <v>1452</v>
      </c>
      <c r="F30" s="361">
        <v>1.55366245</v>
      </c>
      <c r="G30" s="361">
        <v>0</v>
      </c>
      <c r="H30" s="361">
        <v>0</v>
      </c>
      <c r="I30" s="361">
        <v>1.55366245</v>
      </c>
      <c r="J30" s="361">
        <v>0</v>
      </c>
      <c r="K30" s="362">
        <v>1.2947187099999999</v>
      </c>
      <c r="L30" s="197">
        <v>2021</v>
      </c>
      <c r="M30" s="362">
        <v>1.2947187099999999</v>
      </c>
      <c r="N30" s="372" t="s">
        <v>623</v>
      </c>
      <c r="O30" s="230"/>
      <c r="P30" s="230">
        <v>0</v>
      </c>
      <c r="Q30" s="230">
        <v>0</v>
      </c>
      <c r="R30" s="271">
        <v>0.75</v>
      </c>
      <c r="S30" s="271">
        <v>0.75</v>
      </c>
      <c r="T30" s="230">
        <v>0</v>
      </c>
      <c r="U30" s="205">
        <v>0</v>
      </c>
      <c r="V30" s="230">
        <v>0</v>
      </c>
      <c r="W30" s="230">
        <v>0</v>
      </c>
      <c r="X30" s="230">
        <v>0</v>
      </c>
      <c r="Y30" s="230">
        <v>0</v>
      </c>
      <c r="Z30" s="230">
        <v>0</v>
      </c>
      <c r="AA30" s="205">
        <v>0</v>
      </c>
    </row>
    <row r="31" spans="1:27" ht="120" x14ac:dyDescent="0.25">
      <c r="A31" s="230"/>
      <c r="B31" s="67" t="s">
        <v>1454</v>
      </c>
      <c r="C31" s="53" t="s">
        <v>40</v>
      </c>
      <c r="D31" s="230">
        <v>14.792566140000002</v>
      </c>
      <c r="E31" s="200" t="s">
        <v>1453</v>
      </c>
      <c r="F31" s="363">
        <v>14.79256614</v>
      </c>
      <c r="G31" s="363">
        <v>0</v>
      </c>
      <c r="H31" s="363">
        <v>0</v>
      </c>
      <c r="I31" s="363">
        <v>14.258566139999999</v>
      </c>
      <c r="J31" s="363">
        <v>0.53400000000000003</v>
      </c>
      <c r="K31" s="364">
        <v>12.327138450000001</v>
      </c>
      <c r="L31" s="205" t="s">
        <v>626</v>
      </c>
      <c r="M31" s="272">
        <v>12.327138450000001</v>
      </c>
      <c r="N31" s="372" t="s">
        <v>624</v>
      </c>
      <c r="O31" s="230"/>
      <c r="P31" s="274">
        <v>0</v>
      </c>
      <c r="Q31" s="274">
        <v>0</v>
      </c>
      <c r="R31" s="275">
        <v>0</v>
      </c>
      <c r="S31" s="275">
        <v>0</v>
      </c>
      <c r="T31" s="230">
        <v>0</v>
      </c>
      <c r="U31" s="205">
        <v>0</v>
      </c>
      <c r="V31" s="230">
        <v>0</v>
      </c>
      <c r="W31" s="230">
        <v>0</v>
      </c>
      <c r="X31" s="230">
        <v>0</v>
      </c>
      <c r="Y31" s="230">
        <v>0</v>
      </c>
      <c r="Z31" s="277">
        <v>1400</v>
      </c>
      <c r="AA31" s="276">
        <v>1918</v>
      </c>
    </row>
    <row r="32" spans="1:27" x14ac:dyDescent="0.25">
      <c r="F32" s="273"/>
      <c r="G32" s="273"/>
      <c r="H32" s="273"/>
      <c r="I32" s="273"/>
      <c r="J32" s="273"/>
    </row>
    <row r="33" spans="6:10" x14ac:dyDescent="0.25">
      <c r="F33" s="273"/>
      <c r="G33" s="273"/>
      <c r="H33" s="273"/>
      <c r="I33" s="273"/>
      <c r="J33" s="273"/>
    </row>
    <row r="34" spans="6:10" x14ac:dyDescent="0.25">
      <c r="F34" s="273"/>
      <c r="G34" s="273"/>
      <c r="H34" s="273"/>
      <c r="I34" s="273"/>
      <c r="J34" s="273"/>
    </row>
    <row r="35" spans="6:10" x14ac:dyDescent="0.25">
      <c r="F35" s="273"/>
      <c r="G35" s="273"/>
      <c r="H35" s="273"/>
      <c r="I35" s="273"/>
      <c r="J35" s="273"/>
    </row>
    <row r="36" spans="6:10" x14ac:dyDescent="0.25">
      <c r="F36" s="273"/>
      <c r="G36" s="273"/>
      <c r="H36" s="273"/>
      <c r="I36" s="273"/>
      <c r="J36" s="273"/>
    </row>
    <row r="37" spans="6:10" x14ac:dyDescent="0.25">
      <c r="F37" s="273"/>
      <c r="G37" s="273"/>
      <c r="H37" s="273"/>
      <c r="I37" s="273"/>
      <c r="J37" s="273"/>
    </row>
    <row r="38" spans="6:10" x14ac:dyDescent="0.25">
      <c r="F38" s="273"/>
      <c r="G38" s="273"/>
      <c r="H38" s="273"/>
      <c r="I38" s="273"/>
      <c r="J38" s="273"/>
    </row>
    <row r="39" spans="6:10" x14ac:dyDescent="0.25">
      <c r="F39" s="273"/>
      <c r="G39" s="273"/>
      <c r="H39" s="273"/>
      <c r="I39" s="273"/>
      <c r="J39" s="273"/>
    </row>
    <row r="40" spans="6:10" x14ac:dyDescent="0.25">
      <c r="F40" s="273"/>
      <c r="G40" s="273"/>
      <c r="H40" s="273"/>
      <c r="I40" s="273"/>
      <c r="J40" s="273"/>
    </row>
  </sheetData>
  <mergeCells count="22">
    <mergeCell ref="X9:Y9"/>
    <mergeCell ref="Z9:AA9"/>
    <mergeCell ref="F8:J9"/>
    <mergeCell ref="K8:K10"/>
    <mergeCell ref="L8:M9"/>
    <mergeCell ref="N8:N10"/>
    <mergeCell ref="O8:O10"/>
    <mergeCell ref="P8:AA8"/>
    <mergeCell ref="P9:Q9"/>
    <mergeCell ref="R9:S9"/>
    <mergeCell ref="T9:U9"/>
    <mergeCell ref="V9:W9"/>
    <mergeCell ref="A1:U1"/>
    <mergeCell ref="A3:U3"/>
    <mergeCell ref="A4:U4"/>
    <mergeCell ref="A6:U6"/>
    <mergeCell ref="A7:T7"/>
    <mergeCell ref="A8:A10"/>
    <mergeCell ref="B8:B10"/>
    <mergeCell ref="C8:C10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69" fitToWidth="3" fitToHeight="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Q79"/>
  <sheetViews>
    <sheetView zoomScaleNormal="100" workbookViewId="0">
      <selection activeCell="E21" sqref="E21"/>
    </sheetView>
  </sheetViews>
  <sheetFormatPr defaultColWidth="9.140625" defaultRowHeight="15" x14ac:dyDescent="0.25"/>
  <cols>
    <col min="1" max="1" width="12" style="278" customWidth="1"/>
    <col min="2" max="2" width="42.7109375" style="196" customWidth="1"/>
    <col min="3" max="3" width="24.5703125" style="196" customWidth="1"/>
    <col min="4" max="4" width="21.5703125" style="196" customWidth="1"/>
    <col min="5" max="5" width="12.42578125" style="196" customWidth="1"/>
    <col min="6" max="6" width="9.7109375" style="196" customWidth="1"/>
    <col min="7" max="7" width="10.85546875" style="196" customWidth="1"/>
    <col min="8" max="8" width="11.140625" style="196" customWidth="1"/>
    <col min="9" max="16384" width="9.140625" style="196"/>
  </cols>
  <sheetData>
    <row r="2" spans="1:17" ht="15.75" customHeight="1" x14ac:dyDescent="0.25">
      <c r="A2" s="786" t="s">
        <v>627</v>
      </c>
      <c r="B2" s="786"/>
      <c r="C2" s="786"/>
      <c r="D2" s="786"/>
      <c r="E2" s="786"/>
      <c r="F2" s="786"/>
      <c r="G2" s="786"/>
      <c r="H2" s="786"/>
    </row>
    <row r="3" spans="1:17" ht="15.75" x14ac:dyDescent="0.25">
      <c r="A3" s="280"/>
      <c r="B3" s="236"/>
      <c r="C3" s="236"/>
      <c r="D3" s="236"/>
      <c r="E3" s="236"/>
      <c r="F3" s="236"/>
      <c r="G3" s="236"/>
      <c r="H3" s="236"/>
    </row>
    <row r="4" spans="1:17" ht="15.75" x14ac:dyDescent="0.25">
      <c r="A4" s="742" t="s">
        <v>639</v>
      </c>
      <c r="B4" s="742"/>
      <c r="C4" s="742"/>
      <c r="D4" s="742"/>
      <c r="E4" s="742"/>
      <c r="F4" s="742"/>
      <c r="G4" s="742"/>
      <c r="H4" s="742"/>
      <c r="I4" s="199"/>
      <c r="J4" s="199"/>
      <c r="K4" s="199"/>
      <c r="L4" s="199"/>
      <c r="M4" s="199"/>
      <c r="N4" s="199"/>
      <c r="O4" s="199"/>
      <c r="P4" s="265"/>
      <c r="Q4" s="197"/>
    </row>
    <row r="5" spans="1:17" ht="15.75" x14ac:dyDescent="0.25">
      <c r="A5" s="708" t="s">
        <v>593</v>
      </c>
      <c r="B5" s="708"/>
      <c r="C5" s="708"/>
      <c r="D5" s="708"/>
      <c r="E5" s="708"/>
      <c r="F5" s="708"/>
      <c r="G5" s="708"/>
      <c r="H5" s="708"/>
      <c r="I5" s="6"/>
      <c r="J5" s="6"/>
      <c r="K5" s="6"/>
      <c r="L5" s="6"/>
      <c r="M5" s="6"/>
      <c r="N5" s="6"/>
      <c r="O5" s="6"/>
      <c r="P5" s="265"/>
      <c r="Q5" s="197"/>
    </row>
    <row r="6" spans="1:17" ht="15.75" x14ac:dyDescent="0.25">
      <c r="A6" s="708"/>
      <c r="B6" s="708"/>
      <c r="C6" s="708"/>
      <c r="D6" s="708"/>
      <c r="E6" s="708"/>
      <c r="F6" s="708"/>
      <c r="G6" s="708"/>
      <c r="H6" s="708"/>
      <c r="I6" s="100"/>
      <c r="J6" s="100"/>
      <c r="K6" s="100"/>
      <c r="L6" s="100"/>
      <c r="M6" s="100"/>
      <c r="N6" s="100"/>
      <c r="O6" s="100"/>
      <c r="P6" s="265"/>
      <c r="Q6" s="197"/>
    </row>
    <row r="7" spans="1:17" ht="15.75" x14ac:dyDescent="0.25">
      <c r="A7" s="704" t="s">
        <v>1575</v>
      </c>
      <c r="B7" s="704"/>
      <c r="C7" s="704"/>
      <c r="D7" s="704"/>
      <c r="E7" s="704"/>
      <c r="F7" s="704"/>
      <c r="G7" s="704"/>
      <c r="H7" s="704"/>
    </row>
    <row r="8" spans="1:17" s="281" customFormat="1" x14ac:dyDescent="0.25">
      <c r="B8" s="196"/>
      <c r="C8" s="196"/>
      <c r="D8" s="196"/>
      <c r="E8" s="196"/>
      <c r="F8" s="196"/>
      <c r="G8" s="196"/>
      <c r="H8" s="282"/>
    </row>
    <row r="9" spans="1:17" s="283" customFormat="1" ht="34.5" customHeight="1" x14ac:dyDescent="0.25">
      <c r="A9" s="785" t="s">
        <v>1</v>
      </c>
      <c r="B9" s="762" t="s">
        <v>628</v>
      </c>
      <c r="C9" s="762" t="s">
        <v>629</v>
      </c>
      <c r="D9" s="762" t="s">
        <v>630</v>
      </c>
      <c r="E9" s="762" t="s">
        <v>631</v>
      </c>
      <c r="F9" s="762"/>
      <c r="G9" s="762"/>
      <c r="H9" s="762"/>
    </row>
    <row r="10" spans="1:17" s="281" customFormat="1" ht="34.5" customHeight="1" x14ac:dyDescent="0.25">
      <c r="A10" s="785"/>
      <c r="B10" s="762"/>
      <c r="C10" s="762"/>
      <c r="D10" s="762"/>
      <c r="E10" s="202" t="s">
        <v>641</v>
      </c>
      <c r="F10" s="202">
        <v>2019</v>
      </c>
      <c r="G10" s="202">
        <v>2020</v>
      </c>
      <c r="H10" s="202">
        <v>2021</v>
      </c>
    </row>
    <row r="11" spans="1:17" s="281" customFormat="1" ht="15.75" customHeight="1" x14ac:dyDescent="0.25">
      <c r="A11" s="284">
        <v>1</v>
      </c>
      <c r="B11" s="200">
        <v>2</v>
      </c>
      <c r="C11" s="284">
        <v>3</v>
      </c>
      <c r="D11" s="200">
        <v>4</v>
      </c>
      <c r="E11" s="285" t="s">
        <v>367</v>
      </c>
      <c r="F11" s="286" t="s">
        <v>368</v>
      </c>
      <c r="G11" s="285" t="s">
        <v>369</v>
      </c>
      <c r="H11" s="286" t="s">
        <v>370</v>
      </c>
    </row>
    <row r="12" spans="1:17" s="197" customFormat="1" ht="93.75" customHeight="1" x14ac:dyDescent="0.2">
      <c r="A12" s="205">
        <v>1</v>
      </c>
      <c r="B12" s="287" t="s">
        <v>634</v>
      </c>
      <c r="C12" s="288" t="s">
        <v>635</v>
      </c>
      <c r="D12" s="287" t="s">
        <v>636</v>
      </c>
      <c r="E12" s="365">
        <v>102.9</v>
      </c>
      <c r="F12" s="365">
        <v>104.5</v>
      </c>
      <c r="G12" s="557">
        <v>103.2</v>
      </c>
      <c r="H12" s="558">
        <v>103.6</v>
      </c>
    </row>
    <row r="13" spans="1:17" s="197" customFormat="1" ht="74.25" customHeight="1" x14ac:dyDescent="0.25">
      <c r="A13" s="205">
        <v>2</v>
      </c>
      <c r="B13" s="287" t="s">
        <v>637</v>
      </c>
      <c r="C13" s="289" t="s">
        <v>127</v>
      </c>
      <c r="D13" s="289" t="s">
        <v>127</v>
      </c>
      <c r="E13" s="289" t="s">
        <v>127</v>
      </c>
      <c r="F13" s="289" t="s">
        <v>127</v>
      </c>
      <c r="G13" s="289" t="s">
        <v>127</v>
      </c>
      <c r="H13" s="289" t="s">
        <v>127</v>
      </c>
    </row>
    <row r="14" spans="1:17" s="197" customFormat="1" x14ac:dyDescent="0.25">
      <c r="A14" s="198"/>
      <c r="B14" s="290"/>
      <c r="C14" s="290"/>
      <c r="D14" s="290"/>
      <c r="E14" s="290"/>
      <c r="F14" s="290"/>
      <c r="G14" s="290"/>
      <c r="H14" s="291"/>
      <c r="I14" s="196"/>
    </row>
    <row r="15" spans="1:17" s="197" customFormat="1" x14ac:dyDescent="0.25">
      <c r="A15" s="198"/>
    </row>
    <row r="16" spans="1:17" s="197" customFormat="1" x14ac:dyDescent="0.25">
      <c r="A16" s="198"/>
    </row>
    <row r="17" spans="1:9" s="197" customFormat="1" x14ac:dyDescent="0.25">
      <c r="A17" s="198"/>
      <c r="H17" s="292"/>
      <c r="I17" s="293"/>
    </row>
    <row r="18" spans="1:9" s="197" customFormat="1" x14ac:dyDescent="0.25">
      <c r="A18" s="198"/>
      <c r="H18" s="292"/>
      <c r="I18" s="294"/>
    </row>
    <row r="19" spans="1:9" s="197" customFormat="1" x14ac:dyDescent="0.25">
      <c r="A19" s="198"/>
      <c r="H19" s="295"/>
      <c r="I19" s="296"/>
    </row>
    <row r="20" spans="1:9" s="197" customFormat="1" x14ac:dyDescent="0.25">
      <c r="A20" s="198"/>
      <c r="B20" s="216"/>
      <c r="C20" s="216"/>
      <c r="D20" s="216"/>
      <c r="E20" s="216"/>
      <c r="F20" s="216"/>
      <c r="G20" s="216"/>
      <c r="H20" s="297"/>
      <c r="I20" s="296"/>
    </row>
    <row r="21" spans="1:9" s="197" customFormat="1" x14ac:dyDescent="0.25">
      <c r="A21" s="198"/>
      <c r="B21" s="198"/>
      <c r="C21" s="198"/>
      <c r="D21" s="198"/>
      <c r="E21" s="198"/>
      <c r="F21" s="198"/>
      <c r="G21" s="198"/>
      <c r="I21" s="296"/>
    </row>
    <row r="22" spans="1:9" x14ac:dyDescent="0.25">
      <c r="H22" s="298"/>
      <c r="I22" s="296"/>
    </row>
    <row r="23" spans="1:9" x14ac:dyDescent="0.25">
      <c r="H23" s="298"/>
      <c r="I23" s="296"/>
    </row>
    <row r="24" spans="1:9" x14ac:dyDescent="0.25">
      <c r="H24" s="298"/>
      <c r="I24" s="296"/>
    </row>
    <row r="25" spans="1:9" x14ac:dyDescent="0.25">
      <c r="H25" s="298"/>
      <c r="I25" s="296"/>
    </row>
    <row r="26" spans="1:9" x14ac:dyDescent="0.25">
      <c r="H26" s="298"/>
      <c r="I26" s="296"/>
    </row>
    <row r="27" spans="1:9" x14ac:dyDescent="0.25">
      <c r="H27" s="298"/>
      <c r="I27" s="296"/>
    </row>
    <row r="28" spans="1:9" x14ac:dyDescent="0.25">
      <c r="H28" s="298"/>
      <c r="I28" s="296"/>
    </row>
    <row r="29" spans="1:9" x14ac:dyDescent="0.25">
      <c r="H29" s="298"/>
      <c r="I29" s="296"/>
    </row>
    <row r="30" spans="1:9" x14ac:dyDescent="0.25">
      <c r="H30" s="298"/>
      <c r="I30" s="296"/>
    </row>
    <row r="31" spans="1:9" x14ac:dyDescent="0.25">
      <c r="H31" s="298"/>
      <c r="I31" s="296"/>
    </row>
    <row r="32" spans="1:9" x14ac:dyDescent="0.25">
      <c r="H32" s="298"/>
      <c r="I32" s="296"/>
    </row>
    <row r="33" spans="1:9" x14ac:dyDescent="0.25">
      <c r="H33" s="298"/>
      <c r="I33" s="296"/>
    </row>
    <row r="34" spans="1:9" x14ac:dyDescent="0.25">
      <c r="H34" s="298"/>
      <c r="I34" s="296"/>
    </row>
    <row r="35" spans="1:9" x14ac:dyDescent="0.25">
      <c r="H35" s="298"/>
      <c r="I35" s="296"/>
    </row>
    <row r="36" spans="1:9" x14ac:dyDescent="0.25">
      <c r="H36" s="298"/>
      <c r="I36" s="296"/>
    </row>
    <row r="37" spans="1:9" x14ac:dyDescent="0.25">
      <c r="H37" s="298"/>
      <c r="I37" s="296"/>
    </row>
    <row r="38" spans="1:9" x14ac:dyDescent="0.25">
      <c r="H38" s="298"/>
      <c r="I38" s="296"/>
    </row>
    <row r="39" spans="1:9" x14ac:dyDescent="0.25">
      <c r="H39" s="298"/>
      <c r="I39" s="296"/>
    </row>
    <row r="40" spans="1:9" x14ac:dyDescent="0.25">
      <c r="H40" s="298"/>
      <c r="I40" s="296"/>
    </row>
    <row r="41" spans="1:9" x14ac:dyDescent="0.25">
      <c r="H41" s="298"/>
      <c r="I41" s="296"/>
    </row>
    <row r="42" spans="1:9" x14ac:dyDescent="0.25">
      <c r="H42" s="298"/>
      <c r="I42" s="296"/>
    </row>
    <row r="43" spans="1:9" x14ac:dyDescent="0.25">
      <c r="H43" s="298"/>
      <c r="I43" s="296"/>
    </row>
    <row r="44" spans="1:9" x14ac:dyDescent="0.25">
      <c r="H44" s="298"/>
      <c r="I44" s="296"/>
    </row>
    <row r="45" spans="1:9" x14ac:dyDescent="0.25">
      <c r="H45" s="298"/>
      <c r="I45" s="296"/>
    </row>
    <row r="46" spans="1:9" s="197" customFormat="1" x14ac:dyDescent="0.25">
      <c r="A46" s="198"/>
    </row>
    <row r="47" spans="1:9" s="197" customFormat="1" x14ac:dyDescent="0.25">
      <c r="A47" s="198"/>
    </row>
    <row r="48" spans="1:9" s="197" customFormat="1" x14ac:dyDescent="0.25">
      <c r="A48" s="198"/>
    </row>
    <row r="49" spans="1:9" s="197" customFormat="1" x14ac:dyDescent="0.25">
      <c r="A49" s="198"/>
    </row>
    <row r="50" spans="1:9" x14ac:dyDescent="0.25">
      <c r="H50" s="298"/>
      <c r="I50" s="296"/>
    </row>
    <row r="51" spans="1:9" x14ac:dyDescent="0.25">
      <c r="H51" s="298"/>
      <c r="I51" s="296"/>
    </row>
    <row r="52" spans="1:9" x14ac:dyDescent="0.25">
      <c r="H52" s="298"/>
      <c r="I52" s="296"/>
    </row>
    <row r="53" spans="1:9" x14ac:dyDescent="0.25">
      <c r="H53" s="298"/>
      <c r="I53" s="296"/>
    </row>
    <row r="54" spans="1:9" x14ac:dyDescent="0.25">
      <c r="H54" s="298"/>
      <c r="I54" s="296"/>
    </row>
    <row r="55" spans="1:9" x14ac:dyDescent="0.25">
      <c r="H55" s="298"/>
      <c r="I55" s="296"/>
    </row>
    <row r="56" spans="1:9" x14ac:dyDescent="0.25">
      <c r="H56" s="298"/>
      <c r="I56" s="296"/>
    </row>
    <row r="57" spans="1:9" x14ac:dyDescent="0.25">
      <c r="H57" s="298"/>
      <c r="I57" s="296"/>
    </row>
    <row r="58" spans="1:9" x14ac:dyDescent="0.25">
      <c r="H58" s="298"/>
      <c r="I58" s="296"/>
    </row>
    <row r="59" spans="1:9" x14ac:dyDescent="0.25">
      <c r="H59" s="298"/>
      <c r="I59" s="296"/>
    </row>
    <row r="60" spans="1:9" x14ac:dyDescent="0.25">
      <c r="H60" s="298"/>
      <c r="I60" s="296"/>
    </row>
    <row r="61" spans="1:9" x14ac:dyDescent="0.25">
      <c r="H61" s="298"/>
      <c r="I61" s="296"/>
    </row>
    <row r="62" spans="1:9" x14ac:dyDescent="0.25">
      <c r="H62" s="298"/>
      <c r="I62" s="296"/>
    </row>
    <row r="63" spans="1:9" x14ac:dyDescent="0.25">
      <c r="H63" s="298"/>
      <c r="I63" s="296"/>
    </row>
    <row r="64" spans="1:9" x14ac:dyDescent="0.25">
      <c r="H64" s="298"/>
      <c r="I64" s="296"/>
    </row>
    <row r="65" spans="1:9" x14ac:dyDescent="0.25">
      <c r="H65" s="298"/>
      <c r="I65" s="296"/>
    </row>
    <row r="66" spans="1:9" x14ac:dyDescent="0.25">
      <c r="H66" s="298"/>
      <c r="I66" s="296"/>
    </row>
    <row r="67" spans="1:9" x14ac:dyDescent="0.25">
      <c r="H67" s="298"/>
      <c r="I67" s="296"/>
    </row>
    <row r="68" spans="1:9" x14ac:dyDescent="0.25">
      <c r="H68" s="298"/>
      <c r="I68" s="296"/>
    </row>
    <row r="69" spans="1:9" x14ac:dyDescent="0.25">
      <c r="H69" s="298"/>
      <c r="I69" s="296"/>
    </row>
    <row r="70" spans="1:9" s="197" customFormat="1" x14ac:dyDescent="0.25">
      <c r="A70" s="198"/>
    </row>
    <row r="71" spans="1:9" x14ac:dyDescent="0.25">
      <c r="H71" s="298"/>
      <c r="I71" s="296"/>
    </row>
    <row r="72" spans="1:9" x14ac:dyDescent="0.25">
      <c r="H72" s="299"/>
      <c r="I72" s="300"/>
    </row>
    <row r="73" spans="1:9" x14ac:dyDescent="0.25">
      <c r="H73" s="299"/>
      <c r="I73" s="300"/>
    </row>
    <row r="74" spans="1:9" s="278" customFormat="1" x14ac:dyDescent="0.25">
      <c r="B74" s="196"/>
      <c r="C74" s="196"/>
      <c r="D74" s="196"/>
      <c r="E74" s="196"/>
      <c r="F74" s="196"/>
      <c r="G74" s="196"/>
      <c r="H74" s="196"/>
      <c r="I74" s="196"/>
    </row>
    <row r="79" spans="1:9" s="278" customFormat="1" x14ac:dyDescent="0.25"/>
  </sheetData>
  <mergeCells count="10">
    <mergeCell ref="A2:H2"/>
    <mergeCell ref="A4:H4"/>
    <mergeCell ref="A5:H5"/>
    <mergeCell ref="A6:H6"/>
    <mergeCell ref="A7:H7"/>
    <mergeCell ref="A9:A10"/>
    <mergeCell ref="B9:B10"/>
    <mergeCell ref="C9:C10"/>
    <mergeCell ref="D9:D10"/>
    <mergeCell ref="E9:H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Z22"/>
  <sheetViews>
    <sheetView topLeftCell="A4" zoomScaleNormal="100" workbookViewId="0">
      <selection activeCell="F28" sqref="F28"/>
    </sheetView>
  </sheetViews>
  <sheetFormatPr defaultColWidth="9.140625" defaultRowHeight="15.75" x14ac:dyDescent="0.25"/>
  <cols>
    <col min="1" max="1" width="8.28515625" style="2" customWidth="1"/>
    <col min="2" max="2" width="56.7109375" style="2" customWidth="1"/>
    <col min="3" max="3" width="13.140625" style="2" customWidth="1"/>
    <col min="4" max="4" width="15.5703125" style="2" customWidth="1"/>
    <col min="5" max="5" width="14.85546875" style="2" customWidth="1"/>
    <col min="6" max="6" width="15.28515625" style="2" customWidth="1"/>
    <col min="7" max="8" width="6.5703125" style="2" customWidth="1"/>
    <col min="9" max="9" width="5.7109375" style="2" customWidth="1"/>
    <col min="10" max="10" width="5.42578125" style="2" customWidth="1"/>
    <col min="11" max="11" width="5" style="2" customWidth="1"/>
    <col min="12" max="12" width="4.85546875" style="2" customWidth="1"/>
    <col min="13" max="13" width="6.5703125" style="2" customWidth="1"/>
    <col min="14" max="14" width="7.140625" style="2" customWidth="1"/>
    <col min="15" max="15" width="5.28515625" style="2" customWidth="1"/>
    <col min="16" max="16" width="5" style="2" customWidth="1"/>
    <col min="17" max="18" width="3.85546875" style="2" customWidth="1"/>
    <col min="19" max="19" width="4.7109375" style="2" customWidth="1"/>
    <col min="20" max="22" width="6.5703125" style="2" customWidth="1"/>
    <col min="23" max="23" width="4.42578125" style="2" customWidth="1"/>
    <col min="24" max="24" width="5.140625" style="2" customWidth="1"/>
    <col min="25" max="25" width="4.42578125" style="2" customWidth="1"/>
    <col min="26" max="26" width="5" style="2" customWidth="1"/>
    <col min="27" max="29" width="6.5703125" style="2" customWidth="1"/>
    <col min="30" max="30" width="7" style="2" customWidth="1"/>
    <col min="31" max="31" width="6.5703125" style="2" customWidth="1"/>
    <col min="32" max="32" width="7.42578125" style="2" customWidth="1"/>
    <col min="33" max="33" width="4" style="2" customWidth="1"/>
    <col min="34" max="34" width="6.5703125" style="2" customWidth="1"/>
    <col min="35" max="35" width="18.42578125" style="2" customWidth="1"/>
    <col min="36" max="36" width="24.28515625" style="2" customWidth="1"/>
    <col min="37" max="37" width="14.42578125" style="2" customWidth="1"/>
    <col min="38" max="38" width="25.5703125" style="2" customWidth="1"/>
    <col min="39" max="39" width="12.42578125" style="2" customWidth="1"/>
    <col min="40" max="40" width="19.85546875" style="2" customWidth="1"/>
    <col min="41" max="42" width="4.7109375" style="2" customWidth="1"/>
    <col min="43" max="43" width="4.28515625" style="2" customWidth="1"/>
    <col min="44" max="44" width="4.42578125" style="2" customWidth="1"/>
    <col min="45" max="45" width="5.140625" style="2" customWidth="1"/>
    <col min="46" max="46" width="5.7109375" style="2" customWidth="1"/>
    <col min="47" max="47" width="6.28515625" style="2" customWidth="1"/>
    <col min="48" max="48" width="6.5703125" style="2" customWidth="1"/>
    <col min="49" max="49" width="6.28515625" style="2" customWidth="1"/>
    <col min="50" max="51" width="5.7109375" style="2" customWidth="1"/>
    <col min="52" max="52" width="14.7109375" style="2" customWidth="1"/>
    <col min="53" max="62" width="5.7109375" style="2" customWidth="1"/>
    <col min="63" max="16384" width="9.140625" style="2"/>
  </cols>
  <sheetData>
    <row r="1" spans="1:52" ht="18.75" x14ac:dyDescent="0.25">
      <c r="F1" s="279" t="s">
        <v>642</v>
      </c>
      <c r="K1" s="10"/>
    </row>
    <row r="2" spans="1:52" ht="18.75" x14ac:dyDescent="0.3">
      <c r="F2" s="3" t="s">
        <v>48</v>
      </c>
      <c r="K2" s="10"/>
    </row>
    <row r="3" spans="1:52" ht="18.75" x14ac:dyDescent="0.3">
      <c r="F3" s="3" t="s">
        <v>49</v>
      </c>
      <c r="K3" s="10"/>
    </row>
    <row r="4" spans="1:52" ht="18.75" x14ac:dyDescent="0.3">
      <c r="E4" s="3"/>
      <c r="K4" s="10"/>
    </row>
    <row r="5" spans="1:52" ht="15.75" customHeight="1" x14ac:dyDescent="0.25">
      <c r="A5" s="787" t="s">
        <v>643</v>
      </c>
      <c r="B5" s="787"/>
      <c r="C5" s="787"/>
      <c r="D5" s="787"/>
      <c r="E5" s="787"/>
      <c r="F5" s="787"/>
      <c r="K5" s="10"/>
    </row>
    <row r="6" spans="1:52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Z6" s="10"/>
    </row>
    <row r="7" spans="1:52" x14ac:dyDescent="0.25">
      <c r="A7" s="742" t="s">
        <v>649</v>
      </c>
      <c r="B7" s="742"/>
      <c r="C7" s="742"/>
      <c r="D7" s="742"/>
      <c r="E7" s="742"/>
      <c r="F7" s="742"/>
      <c r="G7" s="199"/>
      <c r="H7" s="199"/>
      <c r="I7" s="199"/>
      <c r="J7" s="19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Z7" s="10"/>
    </row>
    <row r="8" spans="1:52" x14ac:dyDescent="0.25">
      <c r="A8" s="742" t="s">
        <v>51</v>
      </c>
      <c r="B8" s="742"/>
      <c r="C8" s="742"/>
      <c r="D8" s="742"/>
      <c r="E8" s="742"/>
      <c r="F8" s="742"/>
      <c r="G8" s="301"/>
      <c r="H8" s="301"/>
      <c r="I8" s="301"/>
      <c r="J8" s="30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Z8" s="10"/>
    </row>
    <row r="9" spans="1:52" x14ac:dyDescent="0.25"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Z9" s="10"/>
    </row>
    <row r="10" spans="1:52" ht="26.25" customHeight="1" x14ac:dyDescent="0.25">
      <c r="A10" s="704" t="s">
        <v>1573</v>
      </c>
      <c r="B10" s="704"/>
      <c r="C10" s="704"/>
      <c r="D10" s="704"/>
      <c r="E10" s="704"/>
      <c r="F10" s="704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</row>
    <row r="11" spans="1:52" ht="15" customHeight="1" x14ac:dyDescent="0.25">
      <c r="A11" s="99"/>
      <c r="B11" s="99"/>
      <c r="C11" s="99"/>
      <c r="D11" s="99"/>
      <c r="E11" s="99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</row>
    <row r="12" spans="1:52" ht="18" customHeight="1" x14ac:dyDescent="0.25">
      <c r="A12" s="725" t="s">
        <v>644</v>
      </c>
      <c r="B12" s="725"/>
      <c r="C12" s="725"/>
      <c r="D12" s="725"/>
      <c r="E12" s="725"/>
      <c r="F12" s="104"/>
      <c r="G12" s="104"/>
      <c r="H12" s="104"/>
      <c r="I12" s="104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</row>
    <row r="13" spans="1:52" ht="13.5" customHeight="1" x14ac:dyDescent="0.25">
      <c r="A13" s="104"/>
      <c r="B13" s="104"/>
      <c r="C13" s="104"/>
      <c r="D13" s="104"/>
      <c r="E13" s="104"/>
      <c r="F13" s="104"/>
      <c r="G13" s="104"/>
      <c r="H13" s="104"/>
      <c r="I13" s="104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</row>
    <row r="14" spans="1:52" ht="36" customHeight="1" x14ac:dyDescent="0.25">
      <c r="A14" s="712" t="s">
        <v>1</v>
      </c>
      <c r="B14" s="690" t="s">
        <v>645</v>
      </c>
      <c r="C14" s="690" t="s">
        <v>646</v>
      </c>
      <c r="D14" s="690" t="s">
        <v>647</v>
      </c>
      <c r="E14" s="690"/>
      <c r="F14" s="690"/>
    </row>
    <row r="15" spans="1:52" x14ac:dyDescent="0.25">
      <c r="A15" s="712"/>
      <c r="B15" s="690"/>
      <c r="C15" s="690"/>
      <c r="D15" s="15" t="s">
        <v>230</v>
      </c>
      <c r="E15" s="15" t="s">
        <v>231</v>
      </c>
      <c r="F15" s="15" t="s">
        <v>232</v>
      </c>
    </row>
    <row r="16" spans="1:52" s="310" customFormat="1" x14ac:dyDescent="0.25">
      <c r="A16" s="309">
        <v>1</v>
      </c>
      <c r="B16" s="302">
        <v>2</v>
      </c>
      <c r="C16" s="309">
        <v>3</v>
      </c>
      <c r="D16" s="309">
        <v>4</v>
      </c>
      <c r="E16" s="302">
        <v>5</v>
      </c>
      <c r="F16" s="303">
        <v>6</v>
      </c>
    </row>
    <row r="17" spans="1:9" ht="46.5" x14ac:dyDescent="0.25">
      <c r="A17" s="110">
        <v>1</v>
      </c>
      <c r="B17" s="307" t="s">
        <v>650</v>
      </c>
      <c r="C17" s="302" t="s">
        <v>653</v>
      </c>
      <c r="D17" s="1">
        <v>5.8507600000000002</v>
      </c>
      <c r="E17" s="308">
        <v>4.7415700000000003</v>
      </c>
      <c r="F17" s="308">
        <v>3.84266</v>
      </c>
    </row>
    <row r="18" spans="1:9" ht="31.5" x14ac:dyDescent="0.25">
      <c r="A18" s="92">
        <v>2</v>
      </c>
      <c r="B18" s="307" t="s">
        <v>651</v>
      </c>
      <c r="C18" s="302" t="s">
        <v>653</v>
      </c>
      <c r="D18" s="1">
        <v>1.0079499999999999</v>
      </c>
      <c r="E18" s="308">
        <v>0.84560000000000002</v>
      </c>
      <c r="F18" s="308">
        <v>0.70940000000000003</v>
      </c>
    </row>
    <row r="19" spans="1:9" s="304" customFormat="1" ht="31.5" x14ac:dyDescent="0.25">
      <c r="A19" s="92">
        <v>3</v>
      </c>
      <c r="B19" s="307" t="s">
        <v>652</v>
      </c>
      <c r="C19" s="302" t="s">
        <v>648</v>
      </c>
      <c r="D19" s="1">
        <v>1</v>
      </c>
      <c r="E19" s="1">
        <v>1</v>
      </c>
      <c r="F19" s="1">
        <v>1</v>
      </c>
    </row>
    <row r="20" spans="1:9" x14ac:dyDescent="0.25">
      <c r="A20" s="76"/>
      <c r="D20" s="305"/>
      <c r="E20" s="305"/>
      <c r="F20" s="305"/>
    </row>
    <row r="22" spans="1:9" x14ac:dyDescent="0.25">
      <c r="I22" s="306"/>
    </row>
  </sheetData>
  <mergeCells count="9">
    <mergeCell ref="A8:F8"/>
    <mergeCell ref="A7:F7"/>
    <mergeCell ref="A5:F5"/>
    <mergeCell ref="A12:E12"/>
    <mergeCell ref="A14:A15"/>
    <mergeCell ref="B14:B15"/>
    <mergeCell ref="C14:C15"/>
    <mergeCell ref="D14:F14"/>
    <mergeCell ref="A10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225"/>
  <sheetViews>
    <sheetView view="pageBreakPreview" zoomScale="60" zoomScaleNormal="70" workbookViewId="0">
      <selection activeCell="F201" sqref="F201"/>
    </sheetView>
  </sheetViews>
  <sheetFormatPr defaultColWidth="9.140625" defaultRowHeight="15.75" x14ac:dyDescent="0.25"/>
  <cols>
    <col min="1" max="1" width="10.140625" style="311" customWidth="1"/>
    <col min="2" max="2" width="77.140625" style="312" customWidth="1"/>
    <col min="3" max="3" width="12.28515625" style="313" customWidth="1"/>
    <col min="4" max="6" width="23.5703125" style="377" customWidth="1"/>
    <col min="7" max="16384" width="9.140625" style="315"/>
  </cols>
  <sheetData>
    <row r="1" spans="1:6" x14ac:dyDescent="0.25">
      <c r="F1" s="314" t="s">
        <v>654</v>
      </c>
    </row>
    <row r="2" spans="1:6" x14ac:dyDescent="0.25">
      <c r="F2" s="316"/>
    </row>
    <row r="3" spans="1:6" x14ac:dyDescent="0.25">
      <c r="F3" s="316"/>
    </row>
    <row r="4" spans="1:6" ht="57" customHeight="1" x14ac:dyDescent="0.25">
      <c r="A4" s="794" t="s">
        <v>1456</v>
      </c>
      <c r="B4" s="794"/>
      <c r="C4" s="794"/>
      <c r="D4" s="794"/>
      <c r="E4" s="794"/>
      <c r="F4" s="794"/>
    </row>
    <row r="5" spans="1:6" x14ac:dyDescent="0.25">
      <c r="A5" s="796" t="s">
        <v>655</v>
      </c>
      <c r="B5" s="796"/>
      <c r="C5" s="796"/>
      <c r="D5" s="796"/>
      <c r="E5" s="796"/>
      <c r="F5" s="796"/>
    </row>
    <row r="6" spans="1:6" x14ac:dyDescent="0.25">
      <c r="A6" s="315"/>
      <c r="B6" s="315"/>
      <c r="C6" s="315"/>
      <c r="D6" s="378"/>
      <c r="E6" s="378"/>
      <c r="F6" s="378"/>
    </row>
    <row r="7" spans="1:6" x14ac:dyDescent="0.25">
      <c r="A7" s="317"/>
      <c r="B7" s="318"/>
      <c r="C7" s="319"/>
    </row>
    <row r="8" spans="1:6" x14ac:dyDescent="0.25">
      <c r="A8" s="796" t="s">
        <v>656</v>
      </c>
      <c r="B8" s="796"/>
      <c r="C8" s="796"/>
      <c r="D8" s="796"/>
      <c r="E8" s="796"/>
      <c r="F8" s="796"/>
    </row>
    <row r="9" spans="1:6" x14ac:dyDescent="0.25">
      <c r="A9" s="320"/>
      <c r="B9" s="320"/>
      <c r="C9" s="320"/>
      <c r="D9" s="76"/>
      <c r="E9" s="314"/>
      <c r="F9" s="314"/>
    </row>
    <row r="10" spans="1:6" x14ac:dyDescent="0.25">
      <c r="A10" s="796" t="s">
        <v>1574</v>
      </c>
      <c r="B10" s="796"/>
      <c r="C10" s="796"/>
      <c r="D10" s="796"/>
      <c r="E10" s="796"/>
      <c r="F10" s="796"/>
    </row>
    <row r="11" spans="1:6" x14ac:dyDescent="0.25">
      <c r="A11" s="320"/>
      <c r="B11" s="320"/>
      <c r="C11" s="320"/>
      <c r="D11" s="76"/>
      <c r="E11" s="314"/>
      <c r="F11" s="314"/>
    </row>
    <row r="12" spans="1:6" x14ac:dyDescent="0.25">
      <c r="A12" s="797"/>
      <c r="B12" s="797"/>
      <c r="C12" s="797"/>
      <c r="D12" s="797"/>
      <c r="E12" s="797"/>
      <c r="F12" s="797"/>
    </row>
    <row r="13" spans="1:6" x14ac:dyDescent="0.25">
      <c r="A13" s="798" t="s">
        <v>657</v>
      </c>
      <c r="B13" s="798"/>
      <c r="C13" s="798"/>
      <c r="D13" s="798"/>
      <c r="E13" s="798"/>
      <c r="F13" s="798"/>
    </row>
    <row r="14" spans="1:6" x14ac:dyDescent="0.25">
      <c r="A14" s="321"/>
      <c r="B14" s="321"/>
      <c r="C14" s="319"/>
      <c r="D14" s="319"/>
      <c r="E14" s="321"/>
      <c r="F14" s="321"/>
    </row>
    <row r="15" spans="1:6" ht="18.75" customHeight="1" x14ac:dyDescent="0.25">
      <c r="A15" s="788" t="s">
        <v>1</v>
      </c>
      <c r="B15" s="789" t="s">
        <v>658</v>
      </c>
      <c r="C15" s="790" t="s">
        <v>659</v>
      </c>
      <c r="D15" s="795" t="s">
        <v>140</v>
      </c>
      <c r="E15" s="795"/>
      <c r="F15" s="795"/>
    </row>
    <row r="16" spans="1:6" ht="30.75" customHeight="1" x14ac:dyDescent="0.25">
      <c r="A16" s="788"/>
      <c r="B16" s="789"/>
      <c r="C16" s="791"/>
      <c r="D16" s="322" t="s">
        <v>0</v>
      </c>
      <c r="E16" s="322" t="s">
        <v>10</v>
      </c>
      <c r="F16" s="366" t="s">
        <v>14</v>
      </c>
    </row>
    <row r="17" spans="1:6" x14ac:dyDescent="0.25">
      <c r="A17" s="788"/>
      <c r="B17" s="789"/>
      <c r="C17" s="792"/>
      <c r="D17" s="323" t="s">
        <v>660</v>
      </c>
      <c r="E17" s="323" t="s">
        <v>660</v>
      </c>
      <c r="F17" s="323" t="s">
        <v>660</v>
      </c>
    </row>
    <row r="18" spans="1:6" s="376" customFormat="1" ht="12.75" x14ac:dyDescent="0.25">
      <c r="A18" s="324">
        <v>1</v>
      </c>
      <c r="B18" s="325">
        <v>2</v>
      </c>
      <c r="C18" s="325">
        <v>3</v>
      </c>
      <c r="D18" s="375">
        <v>4</v>
      </c>
      <c r="E18" s="375">
        <v>5</v>
      </c>
      <c r="F18" s="375">
        <v>6</v>
      </c>
    </row>
    <row r="19" spans="1:6" s="329" customFormat="1" ht="37.5" x14ac:dyDescent="0.25">
      <c r="A19" s="326" t="s">
        <v>661</v>
      </c>
      <c r="B19" s="327" t="s">
        <v>662</v>
      </c>
      <c r="C19" s="328" t="s">
        <v>663</v>
      </c>
      <c r="D19" s="352">
        <v>159.76097126250002</v>
      </c>
      <c r="E19" s="352">
        <v>167.05870065693748</v>
      </c>
      <c r="F19" s="352">
        <v>177.72228118228441</v>
      </c>
    </row>
    <row r="20" spans="1:6" s="333" customFormat="1" ht="37.5" x14ac:dyDescent="0.25">
      <c r="A20" s="330" t="s">
        <v>141</v>
      </c>
      <c r="B20" s="331" t="s">
        <v>664</v>
      </c>
      <c r="C20" s="332" t="s">
        <v>663</v>
      </c>
      <c r="D20" s="379">
        <v>159.64097126250002</v>
      </c>
      <c r="E20" s="379">
        <v>166.93150065693749</v>
      </c>
      <c r="F20" s="379">
        <v>177.5820559022844</v>
      </c>
    </row>
    <row r="21" spans="1:6" s="333" customFormat="1" ht="18.75" x14ac:dyDescent="0.25">
      <c r="A21" s="334" t="s">
        <v>665</v>
      </c>
      <c r="B21" s="335" t="s">
        <v>666</v>
      </c>
      <c r="C21" s="332" t="s">
        <v>663</v>
      </c>
      <c r="D21" s="380">
        <v>159.64097126250002</v>
      </c>
      <c r="E21" s="380">
        <v>166.93150065693749</v>
      </c>
      <c r="F21" s="380">
        <v>177.5820559022844</v>
      </c>
    </row>
    <row r="22" spans="1:6" s="333" customFormat="1" ht="18.75" x14ac:dyDescent="0.25">
      <c r="A22" s="334" t="s">
        <v>667</v>
      </c>
      <c r="B22" s="335" t="s">
        <v>668</v>
      </c>
      <c r="C22" s="332" t="s">
        <v>663</v>
      </c>
      <c r="D22" s="380">
        <v>0</v>
      </c>
      <c r="E22" s="380">
        <v>0</v>
      </c>
      <c r="F22" s="380">
        <v>0</v>
      </c>
    </row>
    <row r="23" spans="1:6" s="333" customFormat="1" ht="18.75" x14ac:dyDescent="0.25">
      <c r="A23" s="330" t="s">
        <v>159</v>
      </c>
      <c r="B23" s="331" t="s">
        <v>669</v>
      </c>
      <c r="C23" s="332" t="s">
        <v>663</v>
      </c>
      <c r="D23" s="381">
        <v>0.12</v>
      </c>
      <c r="E23" s="380">
        <v>0.12720000000000001</v>
      </c>
      <c r="F23" s="380">
        <v>0.14022528000000001</v>
      </c>
    </row>
    <row r="24" spans="1:6" s="329" customFormat="1" ht="37.5" x14ac:dyDescent="0.25">
      <c r="A24" s="326" t="s">
        <v>476</v>
      </c>
      <c r="B24" s="327" t="s">
        <v>670</v>
      </c>
      <c r="C24" s="328" t="s">
        <v>663</v>
      </c>
      <c r="D24" s="359">
        <v>144.28721720000001</v>
      </c>
      <c r="E24" s="359">
        <v>153.61214183200002</v>
      </c>
      <c r="F24" s="359">
        <v>162.13389987592001</v>
      </c>
    </row>
    <row r="25" spans="1:6" s="333" customFormat="1" ht="37.5" x14ac:dyDescent="0.25">
      <c r="A25" s="330" t="s">
        <v>141</v>
      </c>
      <c r="B25" s="331" t="s">
        <v>671</v>
      </c>
      <c r="C25" s="332" t="s">
        <v>663</v>
      </c>
      <c r="D25" s="381">
        <v>144.17812629090912</v>
      </c>
      <c r="E25" s="381">
        <v>153.49541455927275</v>
      </c>
      <c r="F25" s="381">
        <v>162.00900169410181</v>
      </c>
    </row>
    <row r="26" spans="1:6" s="333" customFormat="1" ht="18.75" x14ac:dyDescent="0.25">
      <c r="A26" s="334" t="s">
        <v>665</v>
      </c>
      <c r="B26" s="335" t="s">
        <v>666</v>
      </c>
      <c r="C26" s="332" t="s">
        <v>663</v>
      </c>
      <c r="D26" s="380">
        <v>144.17812629090912</v>
      </c>
      <c r="E26" s="380">
        <v>153.49541455927275</v>
      </c>
      <c r="F26" s="380">
        <v>162.00900169410181</v>
      </c>
    </row>
    <row r="27" spans="1:6" s="333" customFormat="1" ht="18.75" x14ac:dyDescent="0.25">
      <c r="A27" s="334" t="s">
        <v>667</v>
      </c>
      <c r="B27" s="335" t="s">
        <v>668</v>
      </c>
      <c r="C27" s="332" t="s">
        <v>663</v>
      </c>
      <c r="D27" s="380">
        <v>0</v>
      </c>
      <c r="E27" s="380">
        <v>0</v>
      </c>
      <c r="F27" s="380">
        <v>0</v>
      </c>
    </row>
    <row r="28" spans="1:6" s="333" customFormat="1" ht="18.75" x14ac:dyDescent="0.25">
      <c r="A28" s="330" t="s">
        <v>159</v>
      </c>
      <c r="B28" s="331" t="s">
        <v>672</v>
      </c>
      <c r="C28" s="332" t="s">
        <v>663</v>
      </c>
      <c r="D28" s="381">
        <v>0.10909090909090907</v>
      </c>
      <c r="E28" s="381">
        <v>0.11672727272727271</v>
      </c>
      <c r="F28" s="381">
        <v>0.12489818181818181</v>
      </c>
    </row>
    <row r="29" spans="1:6" s="329" customFormat="1" ht="18.75" x14ac:dyDescent="0.25">
      <c r="A29" s="326">
        <v>1</v>
      </c>
      <c r="B29" s="327" t="s">
        <v>673</v>
      </c>
      <c r="C29" s="332" t="s">
        <v>663</v>
      </c>
      <c r="D29" s="382">
        <v>49.958170000000003</v>
      </c>
      <c r="E29" s="382">
        <v>53.158680800000006</v>
      </c>
      <c r="F29" s="382">
        <v>55.775428032000008</v>
      </c>
    </row>
    <row r="30" spans="1:6" s="333" customFormat="1" ht="18.75" x14ac:dyDescent="0.25">
      <c r="A30" s="330" t="s">
        <v>141</v>
      </c>
      <c r="B30" s="331" t="s">
        <v>674</v>
      </c>
      <c r="C30" s="332" t="s">
        <v>663</v>
      </c>
      <c r="D30" s="381"/>
      <c r="E30" s="381"/>
      <c r="F30" s="381"/>
    </row>
    <row r="31" spans="1:6" s="333" customFormat="1" ht="18.75" x14ac:dyDescent="0.25">
      <c r="A31" s="330" t="s">
        <v>159</v>
      </c>
      <c r="B31" s="331" t="s">
        <v>675</v>
      </c>
      <c r="C31" s="332" t="s">
        <v>663</v>
      </c>
      <c r="D31" s="381">
        <v>38.848970000000001</v>
      </c>
      <c r="E31" s="381">
        <v>40.402928800000005</v>
      </c>
      <c r="F31" s="381">
        <v>42.019045952000006</v>
      </c>
    </row>
    <row r="32" spans="1:6" s="333" customFormat="1" ht="37.5" x14ac:dyDescent="0.25">
      <c r="A32" s="336"/>
      <c r="B32" s="331" t="s">
        <v>676</v>
      </c>
      <c r="C32" s="332" t="s">
        <v>663</v>
      </c>
      <c r="D32" s="380">
        <v>38.848970000000001</v>
      </c>
      <c r="E32" s="380">
        <v>40.402928800000005</v>
      </c>
      <c r="F32" s="380">
        <v>42.019045952000006</v>
      </c>
    </row>
    <row r="33" spans="1:6" s="333" customFormat="1" ht="18.75" x14ac:dyDescent="0.25">
      <c r="A33" s="330"/>
      <c r="B33" s="331" t="s">
        <v>677</v>
      </c>
      <c r="C33" s="332" t="s">
        <v>663</v>
      </c>
      <c r="D33" s="381"/>
      <c r="E33" s="381"/>
      <c r="F33" s="381"/>
    </row>
    <row r="34" spans="1:6" s="333" customFormat="1" ht="18.75" x14ac:dyDescent="0.25">
      <c r="A34" s="330" t="s">
        <v>198</v>
      </c>
      <c r="B34" s="331" t="s">
        <v>678</v>
      </c>
      <c r="C34" s="332" t="s">
        <v>663</v>
      </c>
      <c r="D34" s="381">
        <v>11.1092</v>
      </c>
      <c r="E34" s="381">
        <v>12.765752000000001</v>
      </c>
      <c r="F34" s="381">
        <v>13.746382080000002</v>
      </c>
    </row>
    <row r="35" spans="1:6" s="333" customFormat="1" ht="18.75" x14ac:dyDescent="0.25">
      <c r="A35" s="337" t="s">
        <v>204</v>
      </c>
      <c r="B35" s="331" t="s">
        <v>679</v>
      </c>
      <c r="C35" s="332" t="s">
        <v>663</v>
      </c>
      <c r="D35" s="381"/>
      <c r="E35" s="381"/>
      <c r="F35" s="381"/>
    </row>
    <row r="36" spans="1:6" s="329" customFormat="1" ht="37.5" x14ac:dyDescent="0.25">
      <c r="A36" s="326" t="s">
        <v>20</v>
      </c>
      <c r="B36" s="327" t="s">
        <v>680</v>
      </c>
      <c r="C36" s="332" t="s">
        <v>663</v>
      </c>
      <c r="D36" s="381">
        <v>25.760700000000003</v>
      </c>
      <c r="E36" s="381">
        <v>27.541985000000004</v>
      </c>
      <c r="F36" s="381">
        <v>28.919084250000004</v>
      </c>
    </row>
    <row r="37" spans="1:6" s="333" customFormat="1" ht="18.75" x14ac:dyDescent="0.25">
      <c r="A37" s="330" t="s">
        <v>681</v>
      </c>
      <c r="B37" s="331" t="s">
        <v>682</v>
      </c>
      <c r="C37" s="332" t="s">
        <v>663</v>
      </c>
      <c r="D37" s="381">
        <v>22.295700000000004</v>
      </c>
      <c r="E37" s="381">
        <v>23.410485000000005</v>
      </c>
      <c r="F37" s="381">
        <v>24.581009250000005</v>
      </c>
    </row>
    <row r="38" spans="1:6" s="333" customFormat="1" ht="18.75" x14ac:dyDescent="0.25">
      <c r="A38" s="330" t="s">
        <v>683</v>
      </c>
      <c r="B38" s="331" t="s">
        <v>684</v>
      </c>
      <c r="C38" s="332" t="s">
        <v>663</v>
      </c>
      <c r="D38" s="381"/>
      <c r="E38" s="381"/>
      <c r="F38" s="381"/>
    </row>
    <row r="39" spans="1:6" s="333" customFormat="1" ht="18.75" x14ac:dyDescent="0.25">
      <c r="A39" s="337" t="s">
        <v>685</v>
      </c>
      <c r="B39" s="331" t="s">
        <v>686</v>
      </c>
      <c r="C39" s="332" t="s">
        <v>663</v>
      </c>
      <c r="D39" s="381"/>
      <c r="E39" s="381"/>
      <c r="F39" s="381"/>
    </row>
    <row r="40" spans="1:6" s="333" customFormat="1" ht="18.75" x14ac:dyDescent="0.25">
      <c r="A40" s="337" t="s">
        <v>687</v>
      </c>
      <c r="B40" s="331" t="s">
        <v>688</v>
      </c>
      <c r="C40" s="332" t="s">
        <v>663</v>
      </c>
      <c r="D40" s="381">
        <v>3.4649999999999999</v>
      </c>
      <c r="E40" s="381">
        <v>4.1315</v>
      </c>
      <c r="F40" s="381">
        <v>4.3380749999999999</v>
      </c>
    </row>
    <row r="41" spans="1:6" s="333" customFormat="1" ht="18.75" x14ac:dyDescent="0.25">
      <c r="A41" s="326" t="s">
        <v>21</v>
      </c>
      <c r="B41" s="327" t="s">
        <v>862</v>
      </c>
      <c r="C41" s="332" t="s">
        <v>663</v>
      </c>
      <c r="D41" s="381">
        <v>61.877147200000003</v>
      </c>
      <c r="E41" s="381">
        <v>65.589776032000003</v>
      </c>
      <c r="F41" s="381">
        <v>69.525162593920001</v>
      </c>
    </row>
    <row r="42" spans="1:6" s="329" customFormat="1" ht="18.75" x14ac:dyDescent="0.25">
      <c r="A42" s="326" t="s">
        <v>22</v>
      </c>
      <c r="B42" s="327" t="s">
        <v>861</v>
      </c>
      <c r="C42" s="332" t="s">
        <v>663</v>
      </c>
      <c r="D42" s="381">
        <v>0.2</v>
      </c>
      <c r="E42" s="381">
        <v>0.3</v>
      </c>
      <c r="F42" s="381">
        <v>0.4</v>
      </c>
    </row>
    <row r="43" spans="1:6" s="329" customFormat="1" ht="18.75" x14ac:dyDescent="0.25">
      <c r="A43" s="326" t="s">
        <v>23</v>
      </c>
      <c r="B43" s="327" t="s">
        <v>689</v>
      </c>
      <c r="C43" s="332" t="s">
        <v>663</v>
      </c>
      <c r="D43" s="381">
        <v>6.1200000000000004E-2</v>
      </c>
      <c r="E43" s="381">
        <v>7.1199999999999999E-2</v>
      </c>
      <c r="F43" s="381">
        <v>8.1200000000000008E-2</v>
      </c>
    </row>
    <row r="44" spans="1:6" s="329" customFormat="1" ht="18.75" x14ac:dyDescent="0.25">
      <c r="A44" s="337" t="s">
        <v>367</v>
      </c>
      <c r="B44" s="331" t="s">
        <v>690</v>
      </c>
      <c r="C44" s="332" t="s">
        <v>663</v>
      </c>
      <c r="D44" s="381">
        <v>0.05</v>
      </c>
      <c r="E44" s="381">
        <v>0.06</v>
      </c>
      <c r="F44" s="381">
        <v>7.0000000000000007E-2</v>
      </c>
    </row>
    <row r="45" spans="1:6" s="333" customFormat="1" ht="18.75" x14ac:dyDescent="0.25">
      <c r="A45" s="337" t="s">
        <v>368</v>
      </c>
      <c r="B45" s="331" t="s">
        <v>691</v>
      </c>
      <c r="C45" s="332" t="s">
        <v>663</v>
      </c>
      <c r="D45" s="381">
        <v>1.12E-2</v>
      </c>
      <c r="E45" s="381">
        <v>1.12E-2</v>
      </c>
      <c r="F45" s="381">
        <v>1.12E-2</v>
      </c>
    </row>
    <row r="46" spans="1:6" s="333" customFormat="1" ht="18.75" x14ac:dyDescent="0.25">
      <c r="A46" s="326" t="s">
        <v>29</v>
      </c>
      <c r="B46" s="327" t="s">
        <v>692</v>
      </c>
      <c r="C46" s="332" t="s">
        <v>663</v>
      </c>
      <c r="D46" s="381">
        <v>6.43</v>
      </c>
      <c r="E46" s="381">
        <v>6.9504999999999999</v>
      </c>
      <c r="F46" s="381">
        <v>7.4330250000000007</v>
      </c>
    </row>
    <row r="47" spans="1:6" s="329" customFormat="1" ht="18.75" x14ac:dyDescent="0.25">
      <c r="A47" s="330" t="s">
        <v>372</v>
      </c>
      <c r="B47" s="331" t="s">
        <v>693</v>
      </c>
      <c r="C47" s="332" t="s">
        <v>663</v>
      </c>
      <c r="D47" s="381"/>
      <c r="E47" s="381"/>
      <c r="F47" s="381"/>
    </row>
    <row r="48" spans="1:6" s="333" customFormat="1" ht="18.75" x14ac:dyDescent="0.25">
      <c r="A48" s="330" t="s">
        <v>373</v>
      </c>
      <c r="B48" s="331" t="s">
        <v>694</v>
      </c>
      <c r="C48" s="332" t="s">
        <v>663</v>
      </c>
      <c r="D48" s="381">
        <v>3</v>
      </c>
      <c r="E48" s="381">
        <v>3.3</v>
      </c>
      <c r="F48" s="381">
        <v>3.6</v>
      </c>
    </row>
    <row r="49" spans="1:6" s="333" customFormat="1" ht="18.75" x14ac:dyDescent="0.25">
      <c r="A49" s="330" t="s">
        <v>374</v>
      </c>
      <c r="B49" s="331" t="s">
        <v>695</v>
      </c>
      <c r="C49" s="332" t="s">
        <v>663</v>
      </c>
      <c r="D49" s="381">
        <v>1.8</v>
      </c>
      <c r="E49" s="381">
        <v>1.899</v>
      </c>
      <c r="F49" s="381">
        <v>1.9939500000000001</v>
      </c>
    </row>
    <row r="50" spans="1:6" s="333" customFormat="1" ht="18.75" x14ac:dyDescent="0.25">
      <c r="A50" s="337" t="s">
        <v>375</v>
      </c>
      <c r="B50" s="331" t="s">
        <v>696</v>
      </c>
      <c r="C50" s="332" t="s">
        <v>663</v>
      </c>
      <c r="D50" s="381">
        <v>1.63</v>
      </c>
      <c r="E50" s="381">
        <v>1.7515000000000001</v>
      </c>
      <c r="F50" s="381">
        <v>1.8390750000000002</v>
      </c>
    </row>
    <row r="51" spans="1:6" s="333" customFormat="1" ht="18.75" x14ac:dyDescent="0.25">
      <c r="A51" s="338"/>
      <c r="B51" s="339" t="s">
        <v>697</v>
      </c>
      <c r="C51" s="332" t="s">
        <v>663</v>
      </c>
      <c r="D51" s="381"/>
      <c r="E51" s="381"/>
      <c r="F51" s="381"/>
    </row>
    <row r="52" spans="1:6" s="333" customFormat="1" ht="18.75" x14ac:dyDescent="0.25">
      <c r="A52" s="338"/>
      <c r="B52" s="340" t="s">
        <v>698</v>
      </c>
      <c r="C52" s="332" t="s">
        <v>663</v>
      </c>
      <c r="D52" s="381"/>
      <c r="E52" s="381"/>
      <c r="F52" s="381"/>
    </row>
    <row r="53" spans="1:6" s="333" customFormat="1" ht="18.75" x14ac:dyDescent="0.25">
      <c r="A53" s="338"/>
      <c r="B53" s="340" t="s">
        <v>699</v>
      </c>
      <c r="C53" s="332" t="s">
        <v>663</v>
      </c>
      <c r="D53" s="381"/>
      <c r="E53" s="381"/>
      <c r="F53" s="381"/>
    </row>
    <row r="54" spans="1:6" s="333" customFormat="1" ht="18.75" x14ac:dyDescent="0.25">
      <c r="A54" s="338"/>
      <c r="B54" s="340" t="s">
        <v>700</v>
      </c>
      <c r="C54" s="332" t="s">
        <v>663</v>
      </c>
      <c r="D54" s="381"/>
      <c r="E54" s="381"/>
      <c r="F54" s="381"/>
    </row>
    <row r="55" spans="1:6" s="329" customFormat="1" ht="18.75" x14ac:dyDescent="0.25">
      <c r="A55" s="326" t="s">
        <v>701</v>
      </c>
      <c r="B55" s="327" t="s">
        <v>702</v>
      </c>
      <c r="C55" s="328" t="s">
        <v>663</v>
      </c>
      <c r="D55" s="352">
        <v>15.473754062500007</v>
      </c>
      <c r="E55" s="352">
        <v>13.446558824937455</v>
      </c>
      <c r="F55" s="352">
        <v>15.588381306364397</v>
      </c>
    </row>
    <row r="56" spans="1:6" s="333" customFormat="1" ht="37.5" x14ac:dyDescent="0.25">
      <c r="A56" s="330" t="s">
        <v>141</v>
      </c>
      <c r="B56" s="331" t="s">
        <v>703</v>
      </c>
      <c r="C56" s="332"/>
      <c r="D56" s="381">
        <v>15.489090909090908</v>
      </c>
      <c r="E56" s="381">
        <v>13.436086097664742</v>
      </c>
      <c r="F56" s="381">
        <v>15.573054208182583</v>
      </c>
    </row>
    <row r="57" spans="1:6" s="333" customFormat="1" ht="18.75" x14ac:dyDescent="0.25">
      <c r="A57" s="334" t="s">
        <v>665</v>
      </c>
      <c r="B57" s="341" t="s">
        <v>666</v>
      </c>
      <c r="C57" s="332" t="s">
        <v>663</v>
      </c>
      <c r="D57" s="381">
        <v>15.489090909090908</v>
      </c>
      <c r="E57" s="381">
        <v>13.436086097664742</v>
      </c>
      <c r="F57" s="381">
        <v>15.573054208182583</v>
      </c>
    </row>
    <row r="58" spans="1:6" s="333" customFormat="1" ht="18.75" x14ac:dyDescent="0.25">
      <c r="A58" s="334" t="s">
        <v>667</v>
      </c>
      <c r="B58" s="341" t="s">
        <v>668</v>
      </c>
      <c r="C58" s="332" t="s">
        <v>663</v>
      </c>
      <c r="D58" s="381">
        <v>0</v>
      </c>
      <c r="E58" s="381">
        <v>0</v>
      </c>
      <c r="F58" s="381">
        <v>0</v>
      </c>
    </row>
    <row r="59" spans="1:6" s="333" customFormat="1" ht="18.75" x14ac:dyDescent="0.25">
      <c r="A59" s="330" t="s">
        <v>159</v>
      </c>
      <c r="B59" s="331" t="s">
        <v>704</v>
      </c>
      <c r="C59" s="332" t="s">
        <v>663</v>
      </c>
      <c r="D59" s="381">
        <v>1.0909090909090924E-2</v>
      </c>
      <c r="E59" s="381">
        <v>1.04727272727273E-2</v>
      </c>
      <c r="F59" s="381">
        <v>1.5327098181818197E-2</v>
      </c>
    </row>
    <row r="60" spans="1:6" s="329" customFormat="1" ht="18.75" x14ac:dyDescent="0.25">
      <c r="A60" s="326" t="s">
        <v>474</v>
      </c>
      <c r="B60" s="327" t="s">
        <v>705</v>
      </c>
      <c r="C60" s="328" t="s">
        <v>663</v>
      </c>
      <c r="D60" s="352"/>
      <c r="E60" s="352"/>
      <c r="F60" s="352"/>
    </row>
    <row r="61" spans="1:6" s="329" customFormat="1" ht="18.75" x14ac:dyDescent="0.25">
      <c r="A61" s="326" t="s">
        <v>19</v>
      </c>
      <c r="B61" s="327" t="s">
        <v>706</v>
      </c>
      <c r="C61" s="342" t="s">
        <v>663</v>
      </c>
      <c r="D61" s="382"/>
      <c r="E61" s="382"/>
      <c r="F61" s="382"/>
    </row>
    <row r="62" spans="1:6" s="333" customFormat="1" ht="18.75" x14ac:dyDescent="0.25">
      <c r="A62" s="330" t="s">
        <v>141</v>
      </c>
      <c r="B62" s="331" t="s">
        <v>707</v>
      </c>
      <c r="C62" s="332" t="s">
        <v>663</v>
      </c>
      <c r="D62" s="381"/>
      <c r="E62" s="381"/>
      <c r="F62" s="381"/>
    </row>
    <row r="63" spans="1:6" s="333" customFormat="1" ht="18.75" x14ac:dyDescent="0.25">
      <c r="A63" s="330" t="s">
        <v>159</v>
      </c>
      <c r="B63" s="331" t="s">
        <v>708</v>
      </c>
      <c r="C63" s="332" t="s">
        <v>663</v>
      </c>
      <c r="D63" s="381"/>
      <c r="E63" s="381"/>
      <c r="F63" s="381"/>
    </row>
    <row r="64" spans="1:6" s="333" customFormat="1" ht="18.75" x14ac:dyDescent="0.25">
      <c r="A64" s="330" t="s">
        <v>198</v>
      </c>
      <c r="B64" s="331" t="s">
        <v>709</v>
      </c>
      <c r="C64" s="332" t="s">
        <v>663</v>
      </c>
      <c r="D64" s="381"/>
      <c r="E64" s="381"/>
      <c r="F64" s="381"/>
    </row>
    <row r="65" spans="1:11" s="333" customFormat="1" ht="18.75" x14ac:dyDescent="0.25">
      <c r="A65" s="330"/>
      <c r="B65" s="331" t="s">
        <v>710</v>
      </c>
      <c r="C65" s="332" t="s">
        <v>663</v>
      </c>
      <c r="D65" s="381"/>
      <c r="E65" s="381"/>
      <c r="F65" s="381"/>
    </row>
    <row r="66" spans="1:11" s="333" customFormat="1" ht="18.75" x14ac:dyDescent="0.25">
      <c r="A66" s="337" t="s">
        <v>204</v>
      </c>
      <c r="B66" s="331" t="s">
        <v>711</v>
      </c>
      <c r="C66" s="332" t="s">
        <v>663</v>
      </c>
      <c r="D66" s="381"/>
      <c r="E66" s="381"/>
      <c r="F66" s="381"/>
    </row>
    <row r="67" spans="1:11" s="329" customFormat="1" ht="18.75" x14ac:dyDescent="0.25">
      <c r="A67" s="326" t="s">
        <v>20</v>
      </c>
      <c r="B67" s="327" t="s">
        <v>712</v>
      </c>
      <c r="C67" s="332" t="s">
        <v>663</v>
      </c>
      <c r="D67" s="382"/>
      <c r="E67" s="382"/>
      <c r="F67" s="382"/>
    </row>
    <row r="68" spans="1:11" s="333" customFormat="1" ht="18.75" x14ac:dyDescent="0.25">
      <c r="A68" s="330" t="s">
        <v>681</v>
      </c>
      <c r="B68" s="331" t="s">
        <v>713</v>
      </c>
      <c r="C68" s="332" t="s">
        <v>663</v>
      </c>
      <c r="D68" s="381"/>
      <c r="E68" s="381"/>
      <c r="F68" s="381"/>
    </row>
    <row r="69" spans="1:11" s="333" customFormat="1" ht="18.75" x14ac:dyDescent="0.25">
      <c r="A69" s="330" t="s">
        <v>683</v>
      </c>
      <c r="B69" s="331" t="s">
        <v>714</v>
      </c>
      <c r="C69" s="332" t="s">
        <v>663</v>
      </c>
      <c r="D69" s="381"/>
      <c r="E69" s="381"/>
      <c r="F69" s="381"/>
    </row>
    <row r="70" spans="1:11" s="333" customFormat="1" ht="18.75" x14ac:dyDescent="0.25">
      <c r="A70" s="330" t="s">
        <v>685</v>
      </c>
      <c r="B70" s="331" t="s">
        <v>715</v>
      </c>
      <c r="C70" s="332" t="s">
        <v>663</v>
      </c>
      <c r="D70" s="381"/>
      <c r="E70" s="381"/>
      <c r="F70" s="381"/>
    </row>
    <row r="71" spans="1:11" s="333" customFormat="1" ht="18.75" x14ac:dyDescent="0.25">
      <c r="A71" s="330"/>
      <c r="B71" s="331" t="s">
        <v>710</v>
      </c>
      <c r="C71" s="332" t="s">
        <v>663</v>
      </c>
      <c r="D71" s="381"/>
      <c r="E71" s="381"/>
      <c r="F71" s="381"/>
    </row>
    <row r="72" spans="1:11" s="333" customFormat="1" ht="18.75" x14ac:dyDescent="0.25">
      <c r="A72" s="337" t="s">
        <v>687</v>
      </c>
      <c r="B72" s="331" t="s">
        <v>716</v>
      </c>
      <c r="C72" s="332" t="s">
        <v>663</v>
      </c>
      <c r="D72" s="381"/>
      <c r="E72" s="381"/>
      <c r="F72" s="381"/>
    </row>
    <row r="73" spans="1:11" s="329" customFormat="1" ht="37.5" x14ac:dyDescent="0.25">
      <c r="A73" s="326" t="s">
        <v>717</v>
      </c>
      <c r="B73" s="327" t="s">
        <v>718</v>
      </c>
      <c r="C73" s="328" t="s">
        <v>663</v>
      </c>
      <c r="D73" s="352">
        <v>15.473754062500007</v>
      </c>
      <c r="E73" s="352">
        <v>13.446558824937455</v>
      </c>
      <c r="F73" s="352">
        <v>15.588381306364397</v>
      </c>
      <c r="G73" s="373"/>
      <c r="H73" s="373"/>
      <c r="I73" s="373"/>
      <c r="J73" s="373"/>
      <c r="K73" s="373"/>
    </row>
    <row r="74" spans="1:11" s="333" customFormat="1" ht="56.25" x14ac:dyDescent="0.25">
      <c r="A74" s="330" t="s">
        <v>141</v>
      </c>
      <c r="B74" s="331" t="s">
        <v>719</v>
      </c>
      <c r="C74" s="332" t="s">
        <v>663</v>
      </c>
      <c r="D74" s="381">
        <v>15.489090909090908</v>
      </c>
      <c r="E74" s="381">
        <v>13.436086097664742</v>
      </c>
      <c r="F74" s="381">
        <v>15.573054208182583</v>
      </c>
    </row>
    <row r="75" spans="1:11" s="333" customFormat="1" ht="18.75" x14ac:dyDescent="0.25">
      <c r="A75" s="334" t="s">
        <v>665</v>
      </c>
      <c r="B75" s="341" t="s">
        <v>666</v>
      </c>
      <c r="C75" s="332" t="s">
        <v>663</v>
      </c>
      <c r="D75" s="381">
        <v>15.489090909090908</v>
      </c>
      <c r="E75" s="381">
        <v>13.436086097664742</v>
      </c>
      <c r="F75" s="381">
        <v>15.573054208182583</v>
      </c>
    </row>
    <row r="76" spans="1:11" s="333" customFormat="1" ht="18.75" x14ac:dyDescent="0.25">
      <c r="A76" s="334" t="s">
        <v>667</v>
      </c>
      <c r="B76" s="341" t="s">
        <v>668</v>
      </c>
      <c r="C76" s="332" t="s">
        <v>663</v>
      </c>
      <c r="D76" s="381">
        <v>0</v>
      </c>
      <c r="E76" s="381">
        <v>0</v>
      </c>
      <c r="F76" s="381">
        <v>0</v>
      </c>
    </row>
    <row r="77" spans="1:11" s="333" customFormat="1" ht="37.5" x14ac:dyDescent="0.25">
      <c r="A77" s="330" t="s">
        <v>159</v>
      </c>
      <c r="B77" s="331" t="s">
        <v>720</v>
      </c>
      <c r="C77" s="332" t="s">
        <v>663</v>
      </c>
      <c r="D77" s="381">
        <v>1.0909090909090924E-2</v>
      </c>
      <c r="E77" s="381">
        <v>1.04727272727273E-2</v>
      </c>
      <c r="F77" s="381">
        <v>1.5327098181818197E-2</v>
      </c>
    </row>
    <row r="78" spans="1:11" s="329" customFormat="1" ht="37.5" x14ac:dyDescent="0.25">
      <c r="A78" s="326" t="s">
        <v>721</v>
      </c>
      <c r="B78" s="327" t="s">
        <v>722</v>
      </c>
      <c r="C78" s="328" t="s">
        <v>663</v>
      </c>
      <c r="D78" s="352">
        <v>3.875</v>
      </c>
      <c r="E78" s="352">
        <v>3.3616397062343673</v>
      </c>
      <c r="F78" s="352">
        <v>3.8970953265911001</v>
      </c>
      <c r="G78" s="373"/>
      <c r="H78" s="373"/>
      <c r="I78" s="373"/>
    </row>
    <row r="79" spans="1:11" s="333" customFormat="1" ht="37.5" x14ac:dyDescent="0.25">
      <c r="A79" s="330" t="s">
        <v>141</v>
      </c>
      <c r="B79" s="331" t="s">
        <v>723</v>
      </c>
      <c r="C79" s="332" t="s">
        <v>663</v>
      </c>
      <c r="D79" s="381">
        <v>3.8722727272727271</v>
      </c>
      <c r="E79" s="381">
        <v>3.3590215244161854</v>
      </c>
      <c r="F79" s="381">
        <v>3.8932635520456458</v>
      </c>
      <c r="G79" s="374"/>
      <c r="H79" s="374"/>
      <c r="I79" s="374"/>
    </row>
    <row r="80" spans="1:11" s="333" customFormat="1" ht="18.75" x14ac:dyDescent="0.25">
      <c r="A80" s="334" t="s">
        <v>665</v>
      </c>
      <c r="B80" s="341" t="s">
        <v>666</v>
      </c>
      <c r="C80" s="332"/>
      <c r="D80" s="381">
        <v>3.8722727272727271</v>
      </c>
      <c r="E80" s="381">
        <v>3.3590215244161854</v>
      </c>
      <c r="F80" s="381">
        <v>3.8932635520456458</v>
      </c>
    </row>
    <row r="81" spans="1:6" s="333" customFormat="1" ht="18.75" x14ac:dyDescent="0.25">
      <c r="A81" s="334" t="s">
        <v>667</v>
      </c>
      <c r="B81" s="341" t="s">
        <v>668</v>
      </c>
      <c r="C81" s="332"/>
      <c r="D81" s="381">
        <v>0</v>
      </c>
      <c r="E81" s="381">
        <v>0</v>
      </c>
      <c r="F81" s="381">
        <v>0</v>
      </c>
    </row>
    <row r="82" spans="1:6" s="333" customFormat="1" ht="18.75" x14ac:dyDescent="0.25">
      <c r="A82" s="330" t="s">
        <v>159</v>
      </c>
      <c r="B82" s="331" t="s">
        <v>724</v>
      </c>
      <c r="C82" s="332"/>
      <c r="D82" s="381">
        <v>2.727272727272731E-3</v>
      </c>
      <c r="E82" s="381">
        <v>2.618181818181825E-3</v>
      </c>
      <c r="F82" s="381">
        <v>3.8317745454545492E-3</v>
      </c>
    </row>
    <row r="83" spans="1:6" s="346" customFormat="1" ht="18.75" x14ac:dyDescent="0.25">
      <c r="A83" s="343" t="s">
        <v>725</v>
      </c>
      <c r="B83" s="344" t="s">
        <v>726</v>
      </c>
      <c r="C83" s="345" t="s">
        <v>663</v>
      </c>
      <c r="D83" s="382">
        <v>11.625</v>
      </c>
      <c r="E83" s="382">
        <v>10.094919118703102</v>
      </c>
      <c r="F83" s="382">
        <v>11.691285979773301</v>
      </c>
    </row>
    <row r="84" spans="1:6" s="333" customFormat="1" ht="37.5" x14ac:dyDescent="0.25">
      <c r="A84" s="330" t="s">
        <v>141</v>
      </c>
      <c r="B84" s="331" t="s">
        <v>727</v>
      </c>
      <c r="C84" s="332" t="s">
        <v>663</v>
      </c>
      <c r="D84" s="381">
        <v>11.616818181818182</v>
      </c>
      <c r="E84" s="381">
        <v>10.077064573248556</v>
      </c>
      <c r="F84" s="381">
        <v>11.679790656136937</v>
      </c>
    </row>
    <row r="85" spans="1:6" s="333" customFormat="1" ht="18.75" x14ac:dyDescent="0.25">
      <c r="A85" s="334" t="s">
        <v>665</v>
      </c>
      <c r="B85" s="341" t="s">
        <v>666</v>
      </c>
      <c r="C85" s="332" t="s">
        <v>663</v>
      </c>
      <c r="D85" s="381">
        <v>11.616818181818182</v>
      </c>
      <c r="E85" s="381">
        <v>10.077064573248556</v>
      </c>
      <c r="F85" s="381">
        <v>11.679790656136937</v>
      </c>
    </row>
    <row r="86" spans="1:6" s="333" customFormat="1" ht="18.75" x14ac:dyDescent="0.25">
      <c r="A86" s="334" t="s">
        <v>667</v>
      </c>
      <c r="B86" s="341" t="s">
        <v>668</v>
      </c>
      <c r="C86" s="332" t="s">
        <v>663</v>
      </c>
      <c r="D86" s="381">
        <v>0</v>
      </c>
      <c r="E86" s="381">
        <v>0</v>
      </c>
      <c r="F86" s="381">
        <v>0</v>
      </c>
    </row>
    <row r="87" spans="1:6" s="333" customFormat="1" ht="18.75" x14ac:dyDescent="0.25">
      <c r="A87" s="330" t="s">
        <v>159</v>
      </c>
      <c r="B87" s="331" t="s">
        <v>728</v>
      </c>
      <c r="C87" s="332" t="s">
        <v>663</v>
      </c>
      <c r="D87" s="381">
        <v>8.1818181818181929E-3</v>
      </c>
      <c r="E87" s="381">
        <v>7.8545454545454751E-3</v>
      </c>
      <c r="F87" s="381">
        <v>1.1495323636363648E-2</v>
      </c>
    </row>
    <row r="88" spans="1:6" s="329" customFormat="1" ht="18.75" x14ac:dyDescent="0.25">
      <c r="A88" s="326" t="s">
        <v>729</v>
      </c>
      <c r="B88" s="327" t="s">
        <v>730</v>
      </c>
      <c r="C88" s="328" t="s">
        <v>663</v>
      </c>
      <c r="D88" s="352">
        <v>11.625</v>
      </c>
      <c r="E88" s="352">
        <v>10.094919118703102</v>
      </c>
      <c r="F88" s="352">
        <v>11.691285979773301</v>
      </c>
    </row>
    <row r="89" spans="1:6" s="333" customFormat="1" ht="18.75" x14ac:dyDescent="0.25">
      <c r="A89" s="330" t="s">
        <v>19</v>
      </c>
      <c r="B89" s="339" t="s">
        <v>731</v>
      </c>
      <c r="C89" s="332" t="s">
        <v>663</v>
      </c>
      <c r="D89" s="381"/>
      <c r="E89" s="381"/>
      <c r="F89" s="381"/>
    </row>
    <row r="90" spans="1:6" s="333" customFormat="1" ht="18.75" x14ac:dyDescent="0.25">
      <c r="A90" s="330" t="s">
        <v>20</v>
      </c>
      <c r="B90" s="339" t="s">
        <v>732</v>
      </c>
      <c r="C90" s="332" t="s">
        <v>663</v>
      </c>
      <c r="D90" s="381"/>
      <c r="E90" s="381"/>
      <c r="F90" s="381"/>
    </row>
    <row r="91" spans="1:6" s="333" customFormat="1" ht="18.75" x14ac:dyDescent="0.25">
      <c r="A91" s="330" t="s">
        <v>21</v>
      </c>
      <c r="B91" s="339" t="s">
        <v>733</v>
      </c>
      <c r="C91" s="332" t="s">
        <v>663</v>
      </c>
      <c r="D91" s="381"/>
      <c r="E91" s="381"/>
      <c r="F91" s="381"/>
    </row>
    <row r="92" spans="1:6" s="333" customFormat="1" ht="18.75" x14ac:dyDescent="0.25">
      <c r="A92" s="330" t="s">
        <v>22</v>
      </c>
      <c r="B92" s="339" t="s">
        <v>734</v>
      </c>
      <c r="C92" s="332" t="s">
        <v>663</v>
      </c>
      <c r="D92" s="381">
        <v>11.625</v>
      </c>
      <c r="E92" s="381">
        <v>10.094919118703102</v>
      </c>
      <c r="F92" s="381">
        <v>11.691285979773301</v>
      </c>
    </row>
    <row r="93" spans="1:6" s="329" customFormat="1" ht="37.5" x14ac:dyDescent="0.25">
      <c r="A93" s="328">
        <v>1</v>
      </c>
      <c r="B93" s="327" t="s">
        <v>735</v>
      </c>
      <c r="C93" s="328" t="s">
        <v>663</v>
      </c>
      <c r="D93" s="353"/>
      <c r="E93" s="353"/>
      <c r="F93" s="353"/>
    </row>
    <row r="94" spans="1:6" s="333" customFormat="1" ht="37.5" x14ac:dyDescent="0.25">
      <c r="A94" s="347" t="s">
        <v>141</v>
      </c>
      <c r="B94" s="331" t="s">
        <v>736</v>
      </c>
      <c r="C94" s="347" t="s">
        <v>663</v>
      </c>
      <c r="D94" s="350"/>
      <c r="E94" s="350"/>
      <c r="F94" s="350"/>
    </row>
    <row r="95" spans="1:6" s="333" customFormat="1" ht="18.75" x14ac:dyDescent="0.25">
      <c r="A95" s="348" t="s">
        <v>665</v>
      </c>
      <c r="B95" s="349" t="s">
        <v>737</v>
      </c>
      <c r="C95" s="347" t="s">
        <v>663</v>
      </c>
      <c r="D95" s="350"/>
      <c r="E95" s="350"/>
      <c r="F95" s="350"/>
    </row>
    <row r="96" spans="1:6" s="333" customFormat="1" ht="18.75" x14ac:dyDescent="0.25">
      <c r="A96" s="348" t="s">
        <v>667</v>
      </c>
      <c r="B96" s="349" t="s">
        <v>668</v>
      </c>
      <c r="C96" s="347" t="s">
        <v>663</v>
      </c>
      <c r="D96" s="350"/>
      <c r="E96" s="350"/>
      <c r="F96" s="350"/>
    </row>
    <row r="97" spans="1:6" s="333" customFormat="1" ht="18.75" x14ac:dyDescent="0.25">
      <c r="A97" s="347" t="s">
        <v>159</v>
      </c>
      <c r="B97" s="331" t="s">
        <v>738</v>
      </c>
      <c r="C97" s="347" t="s">
        <v>663</v>
      </c>
      <c r="D97" s="350"/>
      <c r="E97" s="350"/>
      <c r="F97" s="350"/>
    </row>
    <row r="98" spans="1:6" s="329" customFormat="1" ht="37.5" x14ac:dyDescent="0.25">
      <c r="A98" s="328">
        <v>2</v>
      </c>
      <c r="B98" s="327" t="s">
        <v>739</v>
      </c>
      <c r="C98" s="328" t="s">
        <v>663</v>
      </c>
      <c r="D98" s="353"/>
      <c r="E98" s="353"/>
      <c r="F98" s="353"/>
    </row>
    <row r="99" spans="1:6" s="329" customFormat="1" ht="18.75" x14ac:dyDescent="0.25">
      <c r="A99" s="338" t="s">
        <v>681</v>
      </c>
      <c r="B99" s="331" t="s">
        <v>740</v>
      </c>
      <c r="C99" s="347" t="s">
        <v>663</v>
      </c>
      <c r="D99" s="350"/>
      <c r="E99" s="350"/>
      <c r="F99" s="350"/>
    </row>
    <row r="100" spans="1:6" s="329" customFormat="1" ht="18.75" x14ac:dyDescent="0.25">
      <c r="A100" s="338" t="s">
        <v>683</v>
      </c>
      <c r="B100" s="331" t="s">
        <v>741</v>
      </c>
      <c r="C100" s="347" t="s">
        <v>663</v>
      </c>
      <c r="D100" s="350"/>
      <c r="E100" s="350"/>
      <c r="F100" s="350"/>
    </row>
    <row r="101" spans="1:6" s="329" customFormat="1" ht="18.75" x14ac:dyDescent="0.25">
      <c r="A101" s="338" t="s">
        <v>742</v>
      </c>
      <c r="B101" s="331" t="s">
        <v>743</v>
      </c>
      <c r="C101" s="347" t="s">
        <v>663</v>
      </c>
      <c r="D101" s="350"/>
      <c r="E101" s="350"/>
      <c r="F101" s="350"/>
    </row>
    <row r="102" spans="1:6" s="329" customFormat="1" ht="18.75" x14ac:dyDescent="0.25">
      <c r="A102" s="338" t="s">
        <v>744</v>
      </c>
      <c r="B102" s="331" t="s">
        <v>745</v>
      </c>
      <c r="C102" s="347" t="s">
        <v>663</v>
      </c>
      <c r="D102" s="350"/>
      <c r="E102" s="350"/>
      <c r="F102" s="350"/>
    </row>
    <row r="103" spans="1:6" s="329" customFormat="1" ht="18.75" x14ac:dyDescent="0.25">
      <c r="A103" s="338" t="s">
        <v>685</v>
      </c>
      <c r="B103" s="331" t="s">
        <v>746</v>
      </c>
      <c r="C103" s="347" t="s">
        <v>663</v>
      </c>
      <c r="D103" s="350"/>
      <c r="E103" s="350"/>
      <c r="F103" s="350"/>
    </row>
    <row r="104" spans="1:6" s="329" customFormat="1" ht="18.75" x14ac:dyDescent="0.25">
      <c r="A104" s="338" t="s">
        <v>687</v>
      </c>
      <c r="B104" s="331" t="s">
        <v>747</v>
      </c>
      <c r="C104" s="347" t="s">
        <v>663</v>
      </c>
      <c r="D104" s="350"/>
      <c r="E104" s="350"/>
      <c r="F104" s="350"/>
    </row>
    <row r="105" spans="1:6" s="329" customFormat="1" ht="18.75" x14ac:dyDescent="0.25">
      <c r="A105" s="338" t="s">
        <v>748</v>
      </c>
      <c r="B105" s="331" t="s">
        <v>749</v>
      </c>
      <c r="C105" s="347" t="s">
        <v>663</v>
      </c>
      <c r="D105" s="350"/>
      <c r="E105" s="350"/>
      <c r="F105" s="350"/>
    </row>
    <row r="106" spans="1:6" s="329" customFormat="1" ht="18.75" x14ac:dyDescent="0.25">
      <c r="A106" s="338" t="s">
        <v>750</v>
      </c>
      <c r="B106" s="331" t="s">
        <v>751</v>
      </c>
      <c r="C106" s="347" t="s">
        <v>663</v>
      </c>
      <c r="D106" s="350"/>
      <c r="E106" s="350"/>
      <c r="F106" s="350"/>
    </row>
    <row r="107" spans="1:6" s="329" customFormat="1" ht="18.75" x14ac:dyDescent="0.25">
      <c r="A107" s="338" t="s">
        <v>752</v>
      </c>
      <c r="B107" s="331" t="s">
        <v>753</v>
      </c>
      <c r="C107" s="347" t="s">
        <v>663</v>
      </c>
      <c r="D107" s="350"/>
      <c r="E107" s="350"/>
      <c r="F107" s="350"/>
    </row>
    <row r="108" spans="1:6" s="329" customFormat="1" ht="18.75" x14ac:dyDescent="0.25">
      <c r="A108" s="338" t="s">
        <v>754</v>
      </c>
      <c r="B108" s="331" t="s">
        <v>755</v>
      </c>
      <c r="C108" s="347" t="s">
        <v>663</v>
      </c>
      <c r="D108" s="350"/>
      <c r="E108" s="350"/>
      <c r="F108" s="350"/>
    </row>
    <row r="109" spans="1:6" s="329" customFormat="1" ht="18.75" x14ac:dyDescent="0.25">
      <c r="A109" s="338" t="s">
        <v>756</v>
      </c>
      <c r="B109" s="331" t="s">
        <v>757</v>
      </c>
      <c r="C109" s="347" t="s">
        <v>663</v>
      </c>
      <c r="D109" s="350"/>
      <c r="E109" s="350"/>
      <c r="F109" s="350"/>
    </row>
    <row r="110" spans="1:6" s="329" customFormat="1" ht="37.5" x14ac:dyDescent="0.25">
      <c r="A110" s="351" t="s">
        <v>21</v>
      </c>
      <c r="B110" s="327" t="s">
        <v>758</v>
      </c>
      <c r="C110" s="328" t="s">
        <v>663</v>
      </c>
      <c r="D110" s="359">
        <v>14.500201262500003</v>
      </c>
      <c r="E110" s="359">
        <v>12.610477237500001</v>
      </c>
      <c r="F110" s="359">
        <v>14.614457450000002</v>
      </c>
    </row>
    <row r="111" spans="1:6" s="329" customFormat="1" ht="18.75" x14ac:dyDescent="0.25">
      <c r="A111" s="338" t="s">
        <v>759</v>
      </c>
      <c r="B111" s="331" t="s">
        <v>760</v>
      </c>
      <c r="C111" s="347" t="s">
        <v>663</v>
      </c>
      <c r="D111" s="350"/>
      <c r="E111" s="350"/>
      <c r="F111" s="350"/>
    </row>
    <row r="112" spans="1:6" s="329" customFormat="1" ht="37.5" x14ac:dyDescent="0.25">
      <c r="A112" s="338" t="s">
        <v>761</v>
      </c>
      <c r="B112" s="331" t="s">
        <v>762</v>
      </c>
      <c r="C112" s="347" t="s">
        <v>663</v>
      </c>
      <c r="D112" s="350"/>
      <c r="E112" s="350"/>
      <c r="F112" s="350"/>
    </row>
    <row r="113" spans="1:6" s="329" customFormat="1" ht="37.5" x14ac:dyDescent="0.25">
      <c r="A113" s="351"/>
      <c r="B113" s="331" t="s">
        <v>763</v>
      </c>
      <c r="C113" s="347" t="s">
        <v>663</v>
      </c>
      <c r="D113" s="350"/>
      <c r="E113" s="350"/>
      <c r="F113" s="350"/>
    </row>
    <row r="114" spans="1:6" s="329" customFormat="1" ht="18.75" x14ac:dyDescent="0.25">
      <c r="A114" s="338"/>
      <c r="B114" s="331" t="s">
        <v>764</v>
      </c>
      <c r="C114" s="347" t="s">
        <v>663</v>
      </c>
      <c r="D114" s="350"/>
      <c r="E114" s="350"/>
      <c r="F114" s="350"/>
    </row>
    <row r="115" spans="1:6" s="329" customFormat="1" ht="18.75" x14ac:dyDescent="0.25">
      <c r="A115" s="338" t="s">
        <v>765</v>
      </c>
      <c r="B115" s="331" t="s">
        <v>766</v>
      </c>
      <c r="C115" s="347" t="s">
        <v>663</v>
      </c>
      <c r="D115" s="350">
        <v>14.500201262500003</v>
      </c>
      <c r="E115" s="350">
        <v>12.610477237500001</v>
      </c>
      <c r="F115" s="350">
        <v>14.614457450000002</v>
      </c>
    </row>
    <row r="116" spans="1:6" s="329" customFormat="1" ht="37.5" x14ac:dyDescent="0.25">
      <c r="A116" s="351" t="s">
        <v>22</v>
      </c>
      <c r="B116" s="327" t="s">
        <v>767</v>
      </c>
      <c r="C116" s="328" t="s">
        <v>663</v>
      </c>
      <c r="D116" s="352">
        <v>14.500201262500001</v>
      </c>
      <c r="E116" s="352">
        <v>12.610477237500001</v>
      </c>
      <c r="F116" s="352">
        <v>14.61445745</v>
      </c>
    </row>
    <row r="117" spans="1:6" s="333" customFormat="1" ht="18.75" x14ac:dyDescent="0.25">
      <c r="A117" s="338" t="s">
        <v>362</v>
      </c>
      <c r="B117" s="331" t="s">
        <v>768</v>
      </c>
      <c r="C117" s="347" t="s">
        <v>663</v>
      </c>
      <c r="D117" s="350"/>
      <c r="E117" s="350"/>
      <c r="F117" s="350"/>
    </row>
    <row r="118" spans="1:6" s="333" customFormat="1" ht="18.75" x14ac:dyDescent="0.25">
      <c r="A118" s="338" t="s">
        <v>408</v>
      </c>
      <c r="B118" s="331" t="s">
        <v>769</v>
      </c>
      <c r="C118" s="347" t="s">
        <v>663</v>
      </c>
      <c r="D118" s="350"/>
      <c r="E118" s="350"/>
      <c r="F118" s="350"/>
    </row>
    <row r="119" spans="1:6" s="333" customFormat="1" ht="18.75" x14ac:dyDescent="0.25">
      <c r="A119" s="338" t="s">
        <v>409</v>
      </c>
      <c r="B119" s="331" t="s">
        <v>770</v>
      </c>
      <c r="C119" s="347" t="s">
        <v>663</v>
      </c>
      <c r="D119" s="350">
        <v>11.600161010000001</v>
      </c>
      <c r="E119" s="350">
        <v>10.088381790000001</v>
      </c>
      <c r="F119" s="350">
        <v>11.69156596</v>
      </c>
    </row>
    <row r="120" spans="1:6" s="333" customFormat="1" ht="18.75" x14ac:dyDescent="0.25">
      <c r="A120" s="338" t="s">
        <v>410</v>
      </c>
      <c r="B120" s="331" t="s">
        <v>771</v>
      </c>
      <c r="C120" s="347" t="s">
        <v>663</v>
      </c>
      <c r="D120" s="350"/>
      <c r="E120" s="350"/>
      <c r="F120" s="350"/>
    </row>
    <row r="121" spans="1:6" s="333" customFormat="1" ht="18.75" x14ac:dyDescent="0.25">
      <c r="A121" s="338" t="s">
        <v>411</v>
      </c>
      <c r="B121" s="331" t="s">
        <v>772</v>
      </c>
      <c r="C121" s="347" t="s">
        <v>663</v>
      </c>
      <c r="D121" s="350"/>
      <c r="E121" s="350"/>
      <c r="F121" s="350"/>
    </row>
    <row r="122" spans="1:6" s="333" customFormat="1" ht="18.75" x14ac:dyDescent="0.25">
      <c r="A122" s="338" t="s">
        <v>412</v>
      </c>
      <c r="B122" s="331" t="s">
        <v>773</v>
      </c>
      <c r="C122" s="347" t="s">
        <v>663</v>
      </c>
      <c r="D122" s="350"/>
      <c r="E122" s="350"/>
      <c r="F122" s="350"/>
    </row>
    <row r="123" spans="1:6" s="333" customFormat="1" ht="37.5" x14ac:dyDescent="0.25">
      <c r="A123" s="338" t="s">
        <v>413</v>
      </c>
      <c r="B123" s="331" t="s">
        <v>774</v>
      </c>
      <c r="C123" s="347" t="s">
        <v>663</v>
      </c>
      <c r="D123" s="350">
        <v>2.9000402525000002</v>
      </c>
      <c r="E123" s="350">
        <v>2.5220954475000004</v>
      </c>
      <c r="F123" s="350">
        <v>2.92289149</v>
      </c>
    </row>
    <row r="124" spans="1:6" s="333" customFormat="1" ht="18.75" x14ac:dyDescent="0.25">
      <c r="A124" s="338" t="s">
        <v>363</v>
      </c>
      <c r="B124" s="331" t="s">
        <v>775</v>
      </c>
      <c r="C124" s="347" t="s">
        <v>663</v>
      </c>
      <c r="D124" s="350"/>
      <c r="E124" s="350"/>
      <c r="F124" s="350"/>
    </row>
    <row r="125" spans="1:6" s="333" customFormat="1" ht="18.75" x14ac:dyDescent="0.25">
      <c r="A125" s="338" t="s">
        <v>364</v>
      </c>
      <c r="B125" s="331" t="s">
        <v>776</v>
      </c>
      <c r="C125" s="347" t="s">
        <v>663</v>
      </c>
      <c r="D125" s="350"/>
      <c r="E125" s="350"/>
      <c r="F125" s="350"/>
    </row>
    <row r="126" spans="1:6" s="329" customFormat="1" ht="18.75" x14ac:dyDescent="0.25">
      <c r="A126" s="351" t="s">
        <v>23</v>
      </c>
      <c r="B126" s="327" t="s">
        <v>777</v>
      </c>
      <c r="C126" s="328" t="s">
        <v>663</v>
      </c>
      <c r="D126" s="353"/>
      <c r="E126" s="353"/>
      <c r="F126" s="353"/>
    </row>
    <row r="127" spans="1:6" s="333" customFormat="1" ht="18.75" x14ac:dyDescent="0.25">
      <c r="A127" s="338" t="s">
        <v>367</v>
      </c>
      <c r="B127" s="331" t="s">
        <v>778</v>
      </c>
      <c r="C127" s="347" t="s">
        <v>663</v>
      </c>
      <c r="D127" s="350"/>
      <c r="E127" s="350"/>
      <c r="F127" s="350"/>
    </row>
    <row r="128" spans="1:6" s="333" customFormat="1" ht="37.5" x14ac:dyDescent="0.25">
      <c r="A128" s="338" t="s">
        <v>368</v>
      </c>
      <c r="B128" s="331" t="s">
        <v>779</v>
      </c>
      <c r="C128" s="347" t="s">
        <v>663</v>
      </c>
      <c r="D128" s="350"/>
      <c r="E128" s="350"/>
      <c r="F128" s="350"/>
    </row>
    <row r="129" spans="1:6" s="333" customFormat="1" ht="18.75" x14ac:dyDescent="0.25">
      <c r="A129" s="338"/>
      <c r="B129" s="354" t="s">
        <v>780</v>
      </c>
      <c r="C129" s="347" t="s">
        <v>663</v>
      </c>
      <c r="D129" s="350"/>
      <c r="E129" s="350"/>
      <c r="F129" s="350"/>
    </row>
    <row r="130" spans="1:6" s="333" customFormat="1" ht="18.75" x14ac:dyDescent="0.25">
      <c r="A130" s="338"/>
      <c r="B130" s="354" t="s">
        <v>781</v>
      </c>
      <c r="C130" s="347" t="s">
        <v>663</v>
      </c>
      <c r="D130" s="350"/>
      <c r="E130" s="350"/>
      <c r="F130" s="350"/>
    </row>
    <row r="131" spans="1:6" s="333" customFormat="1" ht="18.75" x14ac:dyDescent="0.25">
      <c r="A131" s="338" t="s">
        <v>369</v>
      </c>
      <c r="B131" s="331" t="s">
        <v>778</v>
      </c>
      <c r="C131" s="347" t="s">
        <v>663</v>
      </c>
      <c r="D131" s="350"/>
      <c r="E131" s="350"/>
      <c r="F131" s="350"/>
    </row>
    <row r="132" spans="1:6" s="333" customFormat="1" ht="18.75" x14ac:dyDescent="0.25">
      <c r="A132" s="338" t="s">
        <v>370</v>
      </c>
      <c r="B132" s="331" t="s">
        <v>782</v>
      </c>
      <c r="C132" s="347" t="s">
        <v>663</v>
      </c>
      <c r="D132" s="350"/>
      <c r="E132" s="350"/>
      <c r="F132" s="350"/>
    </row>
    <row r="133" spans="1:6" s="333" customFormat="1" ht="37.5" x14ac:dyDescent="0.25">
      <c r="A133" s="338" t="s">
        <v>632</v>
      </c>
      <c r="B133" s="331" t="s">
        <v>783</v>
      </c>
      <c r="C133" s="347" t="s">
        <v>663</v>
      </c>
      <c r="D133" s="350"/>
      <c r="E133" s="350"/>
      <c r="F133" s="350"/>
    </row>
    <row r="134" spans="1:6" s="333" customFormat="1" ht="18.75" x14ac:dyDescent="0.25">
      <c r="A134" s="338" t="s">
        <v>633</v>
      </c>
      <c r="B134" s="331" t="s">
        <v>784</v>
      </c>
      <c r="C134" s="347" t="s">
        <v>663</v>
      </c>
      <c r="D134" s="350"/>
      <c r="E134" s="350"/>
      <c r="F134" s="350"/>
    </row>
    <row r="135" spans="1:6" s="329" customFormat="1" ht="18.75" x14ac:dyDescent="0.25">
      <c r="A135" s="351" t="s">
        <v>29</v>
      </c>
      <c r="B135" s="327" t="s">
        <v>785</v>
      </c>
      <c r="C135" s="328" t="s">
        <v>663</v>
      </c>
      <c r="D135" s="353"/>
      <c r="E135" s="353"/>
      <c r="F135" s="353"/>
    </row>
    <row r="136" spans="1:6" s="329" customFormat="1" ht="18.75" x14ac:dyDescent="0.25">
      <c r="A136" s="338" t="s">
        <v>372</v>
      </c>
      <c r="B136" s="331" t="s">
        <v>786</v>
      </c>
      <c r="C136" s="347" t="s">
        <v>663</v>
      </c>
      <c r="D136" s="350"/>
      <c r="E136" s="350"/>
      <c r="F136" s="350"/>
    </row>
    <row r="137" spans="1:6" s="329" customFormat="1" ht="18.75" x14ac:dyDescent="0.25">
      <c r="A137" s="338" t="s">
        <v>373</v>
      </c>
      <c r="B137" s="354" t="s">
        <v>780</v>
      </c>
      <c r="C137" s="347" t="s">
        <v>663</v>
      </c>
      <c r="D137" s="350"/>
      <c r="E137" s="350"/>
      <c r="F137" s="350"/>
    </row>
    <row r="138" spans="1:6" s="329" customFormat="1" ht="18.75" x14ac:dyDescent="0.25">
      <c r="A138" s="338"/>
      <c r="B138" s="354" t="s">
        <v>781</v>
      </c>
      <c r="C138" s="347" t="s">
        <v>663</v>
      </c>
      <c r="D138" s="350"/>
      <c r="E138" s="350"/>
      <c r="F138" s="350"/>
    </row>
    <row r="139" spans="1:6" s="329" customFormat="1" ht="18.75" x14ac:dyDescent="0.25">
      <c r="A139" s="338"/>
      <c r="B139" s="354" t="s">
        <v>781</v>
      </c>
      <c r="C139" s="347" t="s">
        <v>663</v>
      </c>
      <c r="D139" s="350"/>
      <c r="E139" s="350"/>
      <c r="F139" s="350"/>
    </row>
    <row r="140" spans="1:6" s="329" customFormat="1" ht="18.75" x14ac:dyDescent="0.25">
      <c r="A140" s="338" t="s">
        <v>374</v>
      </c>
      <c r="B140" s="331" t="s">
        <v>787</v>
      </c>
      <c r="C140" s="347" t="s">
        <v>663</v>
      </c>
      <c r="D140" s="350"/>
      <c r="E140" s="350"/>
      <c r="F140" s="350"/>
    </row>
    <row r="141" spans="1:6" s="329" customFormat="1" ht="18.75" x14ac:dyDescent="0.25">
      <c r="A141" s="338" t="s">
        <v>375</v>
      </c>
      <c r="B141" s="331" t="s">
        <v>733</v>
      </c>
      <c r="C141" s="347" t="s">
        <v>663</v>
      </c>
      <c r="D141" s="350"/>
      <c r="E141" s="350"/>
      <c r="F141" s="350"/>
    </row>
    <row r="142" spans="1:6" s="329" customFormat="1" ht="18.75" x14ac:dyDescent="0.25">
      <c r="A142" s="338" t="s">
        <v>788</v>
      </c>
      <c r="B142" s="331" t="s">
        <v>789</v>
      </c>
      <c r="C142" s="347" t="s">
        <v>663</v>
      </c>
      <c r="D142" s="350"/>
      <c r="E142" s="350"/>
      <c r="F142" s="350"/>
    </row>
    <row r="143" spans="1:6" s="333" customFormat="1" ht="37.5" x14ac:dyDescent="0.25">
      <c r="A143" s="351" t="s">
        <v>24</v>
      </c>
      <c r="B143" s="327" t="s">
        <v>790</v>
      </c>
      <c r="C143" s="328" t="s">
        <v>663</v>
      </c>
      <c r="D143" s="353">
        <v>0</v>
      </c>
      <c r="E143" s="353">
        <v>0</v>
      </c>
      <c r="F143" s="353">
        <v>0</v>
      </c>
    </row>
    <row r="144" spans="1:6" s="333" customFormat="1" ht="37.5" x14ac:dyDescent="0.25">
      <c r="A144" s="338" t="s">
        <v>377</v>
      </c>
      <c r="B144" s="331" t="s">
        <v>791</v>
      </c>
      <c r="C144" s="347" t="s">
        <v>663</v>
      </c>
      <c r="D144" s="350"/>
      <c r="E144" s="350"/>
      <c r="F144" s="350"/>
    </row>
    <row r="145" spans="1:6" s="333" customFormat="1" ht="18.75" x14ac:dyDescent="0.25">
      <c r="A145" s="338"/>
      <c r="B145" s="349" t="s">
        <v>737</v>
      </c>
      <c r="C145" s="347" t="s">
        <v>663</v>
      </c>
      <c r="D145" s="350"/>
      <c r="E145" s="350"/>
      <c r="F145" s="350"/>
    </row>
    <row r="146" spans="1:6" s="333" customFormat="1" ht="18.75" x14ac:dyDescent="0.25">
      <c r="A146" s="338"/>
      <c r="B146" s="349" t="s">
        <v>668</v>
      </c>
      <c r="C146" s="347" t="s">
        <v>663</v>
      </c>
      <c r="D146" s="350"/>
      <c r="E146" s="350"/>
      <c r="F146" s="350"/>
    </row>
    <row r="147" spans="1:6" s="333" customFormat="1" ht="18.75" x14ac:dyDescent="0.25">
      <c r="A147" s="338" t="s">
        <v>378</v>
      </c>
      <c r="B147" s="331" t="s">
        <v>792</v>
      </c>
      <c r="C147" s="347" t="s">
        <v>663</v>
      </c>
      <c r="D147" s="350"/>
      <c r="E147" s="350"/>
      <c r="F147" s="350"/>
    </row>
    <row r="148" spans="1:6" s="333" customFormat="1" ht="37.5" x14ac:dyDescent="0.25">
      <c r="A148" s="338" t="s">
        <v>30</v>
      </c>
      <c r="B148" s="327" t="s">
        <v>793</v>
      </c>
      <c r="C148" s="328" t="s">
        <v>663</v>
      </c>
      <c r="D148" s="350">
        <v>0</v>
      </c>
      <c r="E148" s="350">
        <v>0</v>
      </c>
      <c r="F148" s="350">
        <v>0</v>
      </c>
    </row>
    <row r="149" spans="1:6" s="333" customFormat="1" ht="37.5" x14ac:dyDescent="0.25">
      <c r="A149" s="338" t="s">
        <v>382</v>
      </c>
      <c r="B149" s="331" t="s">
        <v>794</v>
      </c>
      <c r="C149" s="347" t="s">
        <v>663</v>
      </c>
      <c r="D149" s="350"/>
      <c r="E149" s="350"/>
      <c r="F149" s="350"/>
    </row>
    <row r="150" spans="1:6" s="333" customFormat="1" ht="18.75" x14ac:dyDescent="0.25">
      <c r="A150" s="338" t="s">
        <v>383</v>
      </c>
      <c r="B150" s="331" t="s">
        <v>792</v>
      </c>
      <c r="C150" s="347" t="s">
        <v>663</v>
      </c>
      <c r="D150" s="350"/>
      <c r="E150" s="350"/>
      <c r="F150" s="350"/>
    </row>
    <row r="151" spans="1:6" s="329" customFormat="1" ht="37.5" x14ac:dyDescent="0.25">
      <c r="A151" s="351" t="s">
        <v>25</v>
      </c>
      <c r="B151" s="327" t="s">
        <v>795</v>
      </c>
      <c r="C151" s="328" t="s">
        <v>663</v>
      </c>
      <c r="D151" s="350"/>
      <c r="E151" s="350"/>
      <c r="F151" s="350"/>
    </row>
    <row r="152" spans="1:6" s="329" customFormat="1" ht="18.75" x14ac:dyDescent="0.25">
      <c r="A152" s="351" t="s">
        <v>26</v>
      </c>
      <c r="B152" s="327" t="s">
        <v>796</v>
      </c>
      <c r="C152" s="328" t="s">
        <v>663</v>
      </c>
      <c r="D152" s="350"/>
      <c r="E152" s="350"/>
      <c r="F152" s="350"/>
    </row>
    <row r="153" spans="1:6" s="329" customFormat="1" ht="37.5" x14ac:dyDescent="0.25">
      <c r="A153" s="351" t="s">
        <v>27</v>
      </c>
      <c r="B153" s="327" t="s">
        <v>797</v>
      </c>
      <c r="C153" s="328" t="s">
        <v>663</v>
      </c>
      <c r="D153" s="350">
        <v>0</v>
      </c>
      <c r="E153" s="350">
        <v>0</v>
      </c>
      <c r="F153" s="350">
        <v>0</v>
      </c>
    </row>
    <row r="154" spans="1:6" s="329" customFormat="1" ht="18.75" x14ac:dyDescent="0.25">
      <c r="A154" s="351" t="s">
        <v>28</v>
      </c>
      <c r="B154" s="327" t="s">
        <v>798</v>
      </c>
      <c r="C154" s="328" t="s">
        <v>663</v>
      </c>
      <c r="D154" s="350"/>
      <c r="E154" s="350"/>
      <c r="F154" s="350"/>
    </row>
    <row r="155" spans="1:6" s="329" customFormat="1" ht="18.75" x14ac:dyDescent="0.25">
      <c r="A155" s="351" t="s">
        <v>31</v>
      </c>
      <c r="B155" s="327" t="s">
        <v>799</v>
      </c>
      <c r="C155" s="328" t="s">
        <v>663</v>
      </c>
      <c r="D155" s="353"/>
      <c r="E155" s="353"/>
      <c r="F155" s="353"/>
    </row>
    <row r="156" spans="1:6" s="333" customFormat="1" ht="19.5" x14ac:dyDescent="0.25">
      <c r="A156" s="347"/>
      <c r="B156" s="355" t="s">
        <v>697</v>
      </c>
      <c r="C156" s="347"/>
      <c r="D156" s="350"/>
      <c r="E156" s="350"/>
      <c r="F156" s="350"/>
    </row>
    <row r="157" spans="1:6" s="329" customFormat="1" ht="18.75" x14ac:dyDescent="0.25">
      <c r="A157" s="328">
        <v>1</v>
      </c>
      <c r="B157" s="327" t="s">
        <v>800</v>
      </c>
      <c r="C157" s="328" t="s">
        <v>663</v>
      </c>
      <c r="D157" s="353">
        <v>15.673754062500006</v>
      </c>
      <c r="E157" s="353">
        <v>13.746558824937456</v>
      </c>
      <c r="F157" s="353">
        <v>15.988381306364397</v>
      </c>
    </row>
    <row r="158" spans="1:6" s="333" customFormat="1" ht="18.75" x14ac:dyDescent="0.25">
      <c r="A158" s="351" t="s">
        <v>20</v>
      </c>
      <c r="B158" s="327" t="s">
        <v>801</v>
      </c>
      <c r="C158" s="328" t="s">
        <v>663</v>
      </c>
      <c r="D158" s="350"/>
      <c r="E158" s="350"/>
      <c r="F158" s="350"/>
    </row>
    <row r="159" spans="1:6" s="333" customFormat="1" ht="18.75" x14ac:dyDescent="0.25">
      <c r="A159" s="351" t="s">
        <v>21</v>
      </c>
      <c r="B159" s="327" t="s">
        <v>802</v>
      </c>
      <c r="C159" s="328" t="s">
        <v>663</v>
      </c>
      <c r="D159" s="350"/>
      <c r="E159" s="350"/>
      <c r="F159" s="350"/>
    </row>
    <row r="160" spans="1:6" s="333" customFormat="1" ht="18.75" x14ac:dyDescent="0.25">
      <c r="A160" s="351" t="s">
        <v>22</v>
      </c>
      <c r="B160" s="327" t="s">
        <v>803</v>
      </c>
      <c r="C160" s="328" t="s">
        <v>663</v>
      </c>
      <c r="D160" s="350"/>
      <c r="E160" s="350"/>
      <c r="F160" s="350"/>
    </row>
    <row r="161" spans="1:6" s="333" customFormat="1" ht="18.75" x14ac:dyDescent="0.25">
      <c r="A161" s="338" t="s">
        <v>362</v>
      </c>
      <c r="B161" s="331" t="s">
        <v>804</v>
      </c>
      <c r="C161" s="347" t="s">
        <v>663</v>
      </c>
      <c r="D161" s="350"/>
      <c r="E161" s="350"/>
      <c r="F161" s="350"/>
    </row>
    <row r="162" spans="1:6" s="333" customFormat="1" ht="18.75" x14ac:dyDescent="0.25">
      <c r="A162" s="338" t="s">
        <v>363</v>
      </c>
      <c r="B162" s="331" t="s">
        <v>805</v>
      </c>
      <c r="C162" s="347" t="s">
        <v>663</v>
      </c>
      <c r="D162" s="350"/>
      <c r="E162" s="350"/>
      <c r="F162" s="350"/>
    </row>
    <row r="163" spans="1:6" s="333" customFormat="1" ht="18.75" x14ac:dyDescent="0.25">
      <c r="A163" s="338" t="s">
        <v>364</v>
      </c>
      <c r="B163" s="331" t="s">
        <v>806</v>
      </c>
      <c r="C163" s="347" t="s">
        <v>663</v>
      </c>
      <c r="D163" s="350"/>
      <c r="E163" s="350"/>
      <c r="F163" s="350"/>
    </row>
    <row r="164" spans="1:6" s="333" customFormat="1" ht="18.75" x14ac:dyDescent="0.25">
      <c r="A164" s="351" t="s">
        <v>23</v>
      </c>
      <c r="B164" s="327" t="s">
        <v>807</v>
      </c>
      <c r="C164" s="328" t="s">
        <v>663</v>
      </c>
      <c r="D164" s="350"/>
      <c r="E164" s="350"/>
      <c r="F164" s="350"/>
    </row>
    <row r="165" spans="1:6" s="333" customFormat="1" ht="18.75" x14ac:dyDescent="0.25">
      <c r="A165" s="351" t="s">
        <v>29</v>
      </c>
      <c r="B165" s="327" t="s">
        <v>808</v>
      </c>
      <c r="C165" s="328"/>
      <c r="D165" s="350"/>
      <c r="E165" s="350"/>
      <c r="F165" s="350"/>
    </row>
    <row r="166" spans="1:6" s="329" customFormat="1" ht="37.5" x14ac:dyDescent="0.25">
      <c r="A166" s="351" t="s">
        <v>24</v>
      </c>
      <c r="B166" s="327" t="s">
        <v>809</v>
      </c>
      <c r="C166" s="328" t="s">
        <v>663</v>
      </c>
      <c r="D166" s="350">
        <v>0</v>
      </c>
      <c r="E166" s="350">
        <v>0</v>
      </c>
      <c r="F166" s="350">
        <v>0</v>
      </c>
    </row>
    <row r="167" spans="1:6" s="333" customFormat="1" ht="37.5" x14ac:dyDescent="0.25">
      <c r="A167" s="338" t="s">
        <v>377</v>
      </c>
      <c r="B167" s="331" t="s">
        <v>810</v>
      </c>
      <c r="C167" s="347" t="s">
        <v>663</v>
      </c>
      <c r="D167" s="350"/>
      <c r="E167" s="350"/>
      <c r="F167" s="350"/>
    </row>
    <row r="168" spans="1:6" s="333" customFormat="1" ht="18.75" x14ac:dyDescent="0.25">
      <c r="A168" s="338"/>
      <c r="B168" s="354" t="s">
        <v>811</v>
      </c>
      <c r="C168" s="347" t="s">
        <v>663</v>
      </c>
      <c r="D168" s="350"/>
      <c r="E168" s="350"/>
      <c r="F168" s="350"/>
    </row>
    <row r="169" spans="1:6" s="333" customFormat="1" ht="18.75" x14ac:dyDescent="0.25">
      <c r="A169" s="338" t="s">
        <v>378</v>
      </c>
      <c r="B169" s="331" t="s">
        <v>812</v>
      </c>
      <c r="C169" s="347" t="s">
        <v>663</v>
      </c>
      <c r="D169" s="350"/>
      <c r="E169" s="350"/>
      <c r="F169" s="350"/>
    </row>
    <row r="170" spans="1:6" s="333" customFormat="1" ht="18.75" x14ac:dyDescent="0.25">
      <c r="A170" s="338"/>
      <c r="B170" s="354" t="s">
        <v>811</v>
      </c>
      <c r="C170" s="347" t="s">
        <v>663</v>
      </c>
      <c r="D170" s="350"/>
      <c r="E170" s="350"/>
      <c r="F170" s="350"/>
    </row>
    <row r="171" spans="1:6" s="329" customFormat="1" ht="37.5" x14ac:dyDescent="0.25">
      <c r="A171" s="351" t="s">
        <v>30</v>
      </c>
      <c r="B171" s="327" t="s">
        <v>813</v>
      </c>
      <c r="C171" s="328" t="s">
        <v>663</v>
      </c>
      <c r="D171" s="350">
        <v>0</v>
      </c>
      <c r="E171" s="350">
        <v>0</v>
      </c>
      <c r="F171" s="350">
        <v>0</v>
      </c>
    </row>
    <row r="172" spans="1:6" s="329" customFormat="1" ht="18.75" x14ac:dyDescent="0.25">
      <c r="A172" s="338" t="s">
        <v>382</v>
      </c>
      <c r="B172" s="331" t="s">
        <v>814</v>
      </c>
      <c r="C172" s="347" t="s">
        <v>663</v>
      </c>
      <c r="D172" s="353" t="s">
        <v>863</v>
      </c>
      <c r="E172" s="353"/>
      <c r="F172" s="353"/>
    </row>
    <row r="173" spans="1:6" s="329" customFormat="1" ht="18.75" x14ac:dyDescent="0.25">
      <c r="A173" s="338"/>
      <c r="B173" s="354" t="s">
        <v>811</v>
      </c>
      <c r="C173" s="347" t="s">
        <v>663</v>
      </c>
      <c r="D173" s="353"/>
      <c r="E173" s="353"/>
      <c r="F173" s="353"/>
    </row>
    <row r="174" spans="1:6" s="329" customFormat="1" ht="18.75" x14ac:dyDescent="0.25">
      <c r="A174" s="338" t="s">
        <v>383</v>
      </c>
      <c r="B174" s="331" t="s">
        <v>815</v>
      </c>
      <c r="C174" s="347" t="s">
        <v>663</v>
      </c>
      <c r="D174" s="353"/>
      <c r="E174" s="353"/>
      <c r="F174" s="353"/>
    </row>
    <row r="175" spans="1:6" s="329" customFormat="1" ht="18.75" x14ac:dyDescent="0.25">
      <c r="A175" s="338"/>
      <c r="B175" s="331" t="s">
        <v>816</v>
      </c>
      <c r="C175" s="347" t="s">
        <v>663</v>
      </c>
      <c r="D175" s="353"/>
      <c r="E175" s="353"/>
      <c r="F175" s="353"/>
    </row>
    <row r="176" spans="1:6" s="329" customFormat="1" ht="18.75" x14ac:dyDescent="0.25">
      <c r="A176" s="338"/>
      <c r="B176" s="354" t="s">
        <v>811</v>
      </c>
      <c r="C176" s="347" t="s">
        <v>663</v>
      </c>
      <c r="D176" s="353"/>
      <c r="E176" s="353"/>
      <c r="F176" s="353"/>
    </row>
    <row r="177" spans="1:6" s="329" customFormat="1" ht="18.75" x14ac:dyDescent="0.25">
      <c r="A177" s="338"/>
      <c r="B177" s="331" t="s">
        <v>817</v>
      </c>
      <c r="C177" s="347" t="s">
        <v>663</v>
      </c>
      <c r="D177" s="353"/>
      <c r="E177" s="353"/>
      <c r="F177" s="353"/>
    </row>
    <row r="178" spans="1:6" s="329" customFormat="1" ht="18.75" x14ac:dyDescent="0.25">
      <c r="A178" s="338"/>
      <c r="B178" s="354" t="s">
        <v>811</v>
      </c>
      <c r="C178" s="347" t="s">
        <v>663</v>
      </c>
      <c r="D178" s="353"/>
      <c r="E178" s="353"/>
      <c r="F178" s="353"/>
    </row>
    <row r="179" spans="1:6" s="329" customFormat="1" ht="18.75" x14ac:dyDescent="0.25">
      <c r="A179" s="338" t="s">
        <v>384</v>
      </c>
      <c r="B179" s="331" t="s">
        <v>818</v>
      </c>
      <c r="C179" s="347" t="s">
        <v>663</v>
      </c>
      <c r="D179" s="353"/>
      <c r="E179" s="353"/>
      <c r="F179" s="353"/>
    </row>
    <row r="180" spans="1:6" s="329" customFormat="1" ht="18.75" x14ac:dyDescent="0.25">
      <c r="A180" s="338"/>
      <c r="B180" s="354" t="s">
        <v>811</v>
      </c>
      <c r="C180" s="347" t="s">
        <v>663</v>
      </c>
      <c r="D180" s="353"/>
      <c r="E180" s="353"/>
      <c r="F180" s="353"/>
    </row>
    <row r="181" spans="1:6" s="329" customFormat="1" ht="18.75" x14ac:dyDescent="0.25">
      <c r="A181" s="338" t="s">
        <v>385</v>
      </c>
      <c r="B181" s="331" t="s">
        <v>819</v>
      </c>
      <c r="C181" s="347" t="s">
        <v>663</v>
      </c>
      <c r="D181" s="353"/>
      <c r="E181" s="353"/>
      <c r="F181" s="353"/>
    </row>
    <row r="182" spans="1:6" s="329" customFormat="1" ht="18.75" x14ac:dyDescent="0.25">
      <c r="A182" s="338"/>
      <c r="B182" s="354" t="s">
        <v>811</v>
      </c>
      <c r="C182" s="347" t="s">
        <v>663</v>
      </c>
      <c r="D182" s="353"/>
      <c r="E182" s="353"/>
      <c r="F182" s="353"/>
    </row>
    <row r="183" spans="1:6" s="329" customFormat="1" ht="18.75" x14ac:dyDescent="0.25">
      <c r="A183" s="338" t="s">
        <v>820</v>
      </c>
      <c r="B183" s="331" t="s">
        <v>821</v>
      </c>
      <c r="C183" s="347" t="s">
        <v>663</v>
      </c>
      <c r="D183" s="353"/>
      <c r="E183" s="353"/>
      <c r="F183" s="353"/>
    </row>
    <row r="184" spans="1:6" s="329" customFormat="1" ht="18.75" x14ac:dyDescent="0.25">
      <c r="A184" s="338"/>
      <c r="B184" s="354" t="s">
        <v>811</v>
      </c>
      <c r="C184" s="347" t="s">
        <v>663</v>
      </c>
      <c r="D184" s="353"/>
      <c r="E184" s="353"/>
      <c r="F184" s="353"/>
    </row>
    <row r="185" spans="1:6" s="329" customFormat="1" ht="18.75" x14ac:dyDescent="0.25">
      <c r="A185" s="338" t="s">
        <v>822</v>
      </c>
      <c r="B185" s="331" t="s">
        <v>823</v>
      </c>
      <c r="C185" s="347" t="s">
        <v>663</v>
      </c>
      <c r="D185" s="353"/>
      <c r="E185" s="353"/>
      <c r="F185" s="353"/>
    </row>
    <row r="186" spans="1:6" s="329" customFormat="1" ht="18.75" x14ac:dyDescent="0.25">
      <c r="A186" s="338"/>
      <c r="B186" s="354" t="s">
        <v>811</v>
      </c>
      <c r="C186" s="347" t="s">
        <v>663</v>
      </c>
      <c r="D186" s="353"/>
      <c r="E186" s="353"/>
      <c r="F186" s="353"/>
    </row>
    <row r="187" spans="1:6" s="329" customFormat="1" ht="18.75" x14ac:dyDescent="0.25">
      <c r="A187" s="338" t="s">
        <v>824</v>
      </c>
      <c r="B187" s="331" t="s">
        <v>825</v>
      </c>
      <c r="C187" s="347" t="s">
        <v>663</v>
      </c>
      <c r="D187" s="353"/>
      <c r="E187" s="353"/>
      <c r="F187" s="353"/>
    </row>
    <row r="188" spans="1:6" s="329" customFormat="1" ht="18.75" x14ac:dyDescent="0.25">
      <c r="A188" s="338"/>
      <c r="B188" s="354" t="s">
        <v>811</v>
      </c>
      <c r="C188" s="347" t="s">
        <v>663</v>
      </c>
      <c r="D188" s="353"/>
      <c r="E188" s="353"/>
      <c r="F188" s="353"/>
    </row>
    <row r="189" spans="1:6" s="329" customFormat="1" ht="18.75" x14ac:dyDescent="0.25">
      <c r="A189" s="338" t="s">
        <v>826</v>
      </c>
      <c r="B189" s="331" t="s">
        <v>827</v>
      </c>
      <c r="C189" s="347" t="s">
        <v>663</v>
      </c>
      <c r="D189" s="353"/>
      <c r="E189" s="353"/>
      <c r="F189" s="353"/>
    </row>
    <row r="190" spans="1:6" s="329" customFormat="1" ht="18.75" x14ac:dyDescent="0.25">
      <c r="A190" s="338"/>
      <c r="B190" s="354" t="s">
        <v>811</v>
      </c>
      <c r="C190" s="347" t="s">
        <v>663</v>
      </c>
      <c r="D190" s="383"/>
      <c r="E190" s="353"/>
      <c r="F190" s="353"/>
    </row>
    <row r="191" spans="1:6" s="329" customFormat="1" ht="18.75" x14ac:dyDescent="0.25">
      <c r="A191" s="338" t="s">
        <v>828</v>
      </c>
      <c r="B191" s="331" t="s">
        <v>829</v>
      </c>
      <c r="C191" s="347" t="s">
        <v>663</v>
      </c>
      <c r="D191" s="353"/>
      <c r="E191" s="353"/>
      <c r="F191" s="353"/>
    </row>
    <row r="192" spans="1:6" s="329" customFormat="1" ht="18.75" x14ac:dyDescent="0.25">
      <c r="A192" s="338"/>
      <c r="B192" s="354" t="s">
        <v>811</v>
      </c>
      <c r="C192" s="347" t="s">
        <v>663</v>
      </c>
      <c r="D192" s="353"/>
      <c r="E192" s="353"/>
      <c r="F192" s="353"/>
    </row>
    <row r="193" spans="1:6" s="329" customFormat="1" ht="37.5" x14ac:dyDescent="0.25">
      <c r="A193" s="338" t="s">
        <v>830</v>
      </c>
      <c r="B193" s="331" t="s">
        <v>831</v>
      </c>
      <c r="C193" s="347" t="s">
        <v>663</v>
      </c>
      <c r="D193" s="353"/>
      <c r="E193" s="353"/>
      <c r="F193" s="353"/>
    </row>
    <row r="194" spans="1:6" s="329" customFormat="1" ht="18.75" x14ac:dyDescent="0.25">
      <c r="A194" s="338"/>
      <c r="B194" s="354" t="s">
        <v>811</v>
      </c>
      <c r="C194" s="347" t="s">
        <v>663</v>
      </c>
      <c r="D194" s="353"/>
      <c r="E194" s="353"/>
      <c r="F194" s="353"/>
    </row>
    <row r="195" spans="1:6" s="329" customFormat="1" ht="18.75" x14ac:dyDescent="0.25">
      <c r="A195" s="328">
        <v>9</v>
      </c>
      <c r="B195" s="327" t="s">
        <v>832</v>
      </c>
      <c r="C195" s="347" t="s">
        <v>833</v>
      </c>
      <c r="D195" s="350">
        <v>100</v>
      </c>
      <c r="E195" s="350">
        <v>100</v>
      </c>
      <c r="F195" s="350">
        <v>100</v>
      </c>
    </row>
    <row r="196" spans="1:6" s="333" customFormat="1" ht="18.75" x14ac:dyDescent="0.25">
      <c r="A196" s="338"/>
      <c r="B196" s="356" t="s">
        <v>834</v>
      </c>
      <c r="C196" s="347"/>
      <c r="D196" s="350"/>
      <c r="E196" s="350"/>
      <c r="F196" s="350"/>
    </row>
    <row r="197" spans="1:6" s="333" customFormat="1" ht="18.75" x14ac:dyDescent="0.25">
      <c r="A197" s="351">
        <v>1</v>
      </c>
      <c r="B197" s="327" t="s">
        <v>835</v>
      </c>
      <c r="C197" s="347"/>
      <c r="D197" s="350"/>
      <c r="E197" s="350"/>
      <c r="F197" s="350"/>
    </row>
    <row r="198" spans="1:6" ht="37.5" x14ac:dyDescent="0.25">
      <c r="A198" s="338"/>
      <c r="B198" s="327" t="s">
        <v>836</v>
      </c>
      <c r="C198" s="328" t="s">
        <v>837</v>
      </c>
      <c r="D198" s="350">
        <v>98664.6</v>
      </c>
      <c r="E198" s="350">
        <v>100637.89200000001</v>
      </c>
      <c r="F198" s="350">
        <v>102650.64984000001</v>
      </c>
    </row>
    <row r="199" spans="1:6" ht="18.75" x14ac:dyDescent="0.25">
      <c r="A199" s="338"/>
      <c r="B199" s="331" t="s">
        <v>838</v>
      </c>
      <c r="C199" s="347" t="s">
        <v>837</v>
      </c>
      <c r="D199" s="350">
        <v>45300</v>
      </c>
      <c r="E199" s="350">
        <v>45700</v>
      </c>
      <c r="F199" s="350">
        <v>46100</v>
      </c>
    </row>
    <row r="200" spans="1:6" ht="18.75" x14ac:dyDescent="0.25">
      <c r="A200" s="338"/>
      <c r="B200" s="331" t="s">
        <v>839</v>
      </c>
      <c r="C200" s="347" t="s">
        <v>837</v>
      </c>
      <c r="D200" s="350">
        <v>24968</v>
      </c>
      <c r="E200" s="350">
        <v>25467.360000000001</v>
      </c>
      <c r="F200" s="350">
        <v>25976.707200000001</v>
      </c>
    </row>
    <row r="201" spans="1:6" ht="18.75" x14ac:dyDescent="0.25">
      <c r="A201" s="338"/>
      <c r="B201" s="327" t="s">
        <v>840</v>
      </c>
      <c r="C201" s="328" t="s">
        <v>271</v>
      </c>
      <c r="D201" s="357">
        <v>21.44</v>
      </c>
      <c r="E201" s="357">
        <v>21.44</v>
      </c>
      <c r="F201" s="350">
        <v>21.57</v>
      </c>
    </row>
    <row r="202" spans="1:6" ht="18.75" x14ac:dyDescent="0.25">
      <c r="A202" s="338"/>
      <c r="B202" s="331" t="s">
        <v>841</v>
      </c>
      <c r="C202" s="347" t="s">
        <v>271</v>
      </c>
      <c r="D202" s="350">
        <v>7.95</v>
      </c>
      <c r="E202" s="350">
        <v>7.95</v>
      </c>
      <c r="F202" s="350">
        <v>7.95</v>
      </c>
    </row>
    <row r="203" spans="1:6" ht="37.5" x14ac:dyDescent="0.25">
      <c r="A203" s="338"/>
      <c r="B203" s="327" t="s">
        <v>842</v>
      </c>
      <c r="C203" s="328" t="s">
        <v>843</v>
      </c>
      <c r="D203" s="350">
        <v>2832.9346600000003</v>
      </c>
      <c r="E203" s="350">
        <v>2900</v>
      </c>
      <c r="F203" s="350">
        <v>2920</v>
      </c>
    </row>
    <row r="204" spans="1:6" ht="18.75" x14ac:dyDescent="0.25">
      <c r="A204" s="338"/>
      <c r="B204" s="327" t="s">
        <v>844</v>
      </c>
      <c r="C204" s="328" t="s">
        <v>663</v>
      </c>
      <c r="D204" s="350">
        <v>119.93844846250001</v>
      </c>
      <c r="E204" s="350">
        <v>125.81969026950001</v>
      </c>
      <c r="F204" s="350">
        <v>134.72931137392001</v>
      </c>
    </row>
    <row r="205" spans="1:6" ht="18.75" x14ac:dyDescent="0.25">
      <c r="A205" s="351">
        <v>2</v>
      </c>
      <c r="B205" s="327" t="s">
        <v>845</v>
      </c>
      <c r="C205" s="347"/>
      <c r="D205" s="350"/>
      <c r="E205" s="350"/>
      <c r="F205" s="350"/>
    </row>
    <row r="206" spans="1:6" ht="18.75" x14ac:dyDescent="0.25">
      <c r="A206" s="338"/>
      <c r="B206" s="327" t="s">
        <v>846</v>
      </c>
      <c r="C206" s="328" t="s">
        <v>271</v>
      </c>
      <c r="D206" s="350"/>
      <c r="E206" s="350"/>
      <c r="F206" s="350"/>
    </row>
    <row r="207" spans="1:6" ht="18.75" x14ac:dyDescent="0.25">
      <c r="A207" s="347"/>
      <c r="B207" s="331" t="s">
        <v>847</v>
      </c>
      <c r="C207" s="347" t="s">
        <v>271</v>
      </c>
      <c r="D207" s="350"/>
      <c r="E207" s="350"/>
      <c r="F207" s="350"/>
    </row>
    <row r="208" spans="1:6" ht="18.75" x14ac:dyDescent="0.25">
      <c r="A208" s="347"/>
      <c r="B208" s="331" t="s">
        <v>848</v>
      </c>
      <c r="C208" s="347" t="s">
        <v>837</v>
      </c>
      <c r="D208" s="350"/>
      <c r="E208" s="350"/>
      <c r="F208" s="350"/>
    </row>
    <row r="209" spans="1:6" ht="18.75" x14ac:dyDescent="0.25">
      <c r="A209" s="347"/>
      <c r="B209" s="327" t="s">
        <v>849</v>
      </c>
      <c r="C209" s="347"/>
      <c r="D209" s="350"/>
      <c r="E209" s="350"/>
      <c r="F209" s="350"/>
    </row>
    <row r="210" spans="1:6" ht="18.75" x14ac:dyDescent="0.25">
      <c r="A210" s="347"/>
      <c r="B210" s="331" t="s">
        <v>850</v>
      </c>
      <c r="C210" s="347" t="s">
        <v>837</v>
      </c>
      <c r="D210" s="350"/>
      <c r="E210" s="350"/>
      <c r="F210" s="350"/>
    </row>
    <row r="211" spans="1:6" ht="18.75" x14ac:dyDescent="0.25">
      <c r="A211" s="347"/>
      <c r="B211" s="331" t="s">
        <v>851</v>
      </c>
      <c r="C211" s="347" t="s">
        <v>852</v>
      </c>
      <c r="D211" s="350"/>
      <c r="E211" s="350"/>
      <c r="F211" s="350"/>
    </row>
    <row r="212" spans="1:6" ht="18.75" x14ac:dyDescent="0.25">
      <c r="A212" s="347"/>
      <c r="B212" s="331" t="s">
        <v>853</v>
      </c>
      <c r="C212" s="347"/>
      <c r="D212" s="350"/>
      <c r="E212" s="350"/>
      <c r="F212" s="350"/>
    </row>
    <row r="213" spans="1:6" ht="18.75" x14ac:dyDescent="0.25">
      <c r="A213" s="347"/>
      <c r="B213" s="331" t="s">
        <v>854</v>
      </c>
      <c r="C213" s="347" t="s">
        <v>837</v>
      </c>
      <c r="D213" s="350"/>
      <c r="E213" s="350"/>
      <c r="F213" s="350"/>
    </row>
    <row r="214" spans="1:6" ht="18.75" x14ac:dyDescent="0.25">
      <c r="A214" s="347"/>
      <c r="B214" s="331" t="s">
        <v>855</v>
      </c>
      <c r="C214" s="347" t="s">
        <v>271</v>
      </c>
      <c r="D214" s="350"/>
      <c r="E214" s="350"/>
      <c r="F214" s="350"/>
    </row>
    <row r="215" spans="1:6" ht="18.75" x14ac:dyDescent="0.25">
      <c r="A215" s="347"/>
      <c r="B215" s="331" t="s">
        <v>856</v>
      </c>
      <c r="C215" s="347" t="s">
        <v>852</v>
      </c>
      <c r="D215" s="350"/>
      <c r="E215" s="350"/>
      <c r="F215" s="350"/>
    </row>
    <row r="216" spans="1:6" ht="18.75" x14ac:dyDescent="0.25">
      <c r="A216" s="347"/>
      <c r="B216" s="331" t="s">
        <v>857</v>
      </c>
      <c r="C216" s="347"/>
      <c r="D216" s="350"/>
      <c r="E216" s="350"/>
      <c r="F216" s="350"/>
    </row>
    <row r="217" spans="1:6" ht="18.75" x14ac:dyDescent="0.25">
      <c r="A217" s="347"/>
      <c r="B217" s="331" t="s">
        <v>850</v>
      </c>
      <c r="C217" s="347" t="s">
        <v>837</v>
      </c>
      <c r="D217" s="350"/>
      <c r="E217" s="350"/>
      <c r="F217" s="350"/>
    </row>
    <row r="218" spans="1:6" ht="18.75" x14ac:dyDescent="0.25">
      <c r="A218" s="347"/>
      <c r="B218" s="331" t="s">
        <v>851</v>
      </c>
      <c r="C218" s="347" t="s">
        <v>852</v>
      </c>
      <c r="D218" s="350"/>
      <c r="E218" s="350"/>
      <c r="F218" s="350"/>
    </row>
    <row r="219" spans="1:6" ht="18.75" x14ac:dyDescent="0.25">
      <c r="A219" s="347"/>
      <c r="B219" s="327" t="s">
        <v>858</v>
      </c>
      <c r="C219" s="347"/>
      <c r="D219" s="350"/>
      <c r="E219" s="350"/>
      <c r="F219" s="350"/>
    </row>
    <row r="220" spans="1:6" ht="18.75" x14ac:dyDescent="0.25">
      <c r="A220" s="347"/>
      <c r="B220" s="331" t="s">
        <v>850</v>
      </c>
      <c r="C220" s="347" t="s">
        <v>837</v>
      </c>
      <c r="D220" s="350"/>
      <c r="E220" s="350"/>
      <c r="F220" s="350"/>
    </row>
    <row r="221" spans="1:6" ht="18.75" x14ac:dyDescent="0.25">
      <c r="A221" s="347"/>
      <c r="B221" s="331" t="s">
        <v>855</v>
      </c>
      <c r="C221" s="347" t="s">
        <v>271</v>
      </c>
      <c r="D221" s="350"/>
      <c r="E221" s="350"/>
      <c r="F221" s="350"/>
    </row>
    <row r="222" spans="1:6" ht="18.75" x14ac:dyDescent="0.25">
      <c r="A222" s="347"/>
      <c r="B222" s="331" t="s">
        <v>851</v>
      </c>
      <c r="C222" s="347" t="s">
        <v>852</v>
      </c>
      <c r="D222" s="350"/>
      <c r="E222" s="350"/>
      <c r="F222" s="350"/>
    </row>
    <row r="223" spans="1:6" ht="37.5" x14ac:dyDescent="0.25">
      <c r="A223" s="328">
        <v>3</v>
      </c>
      <c r="B223" s="327" t="s">
        <v>859</v>
      </c>
      <c r="C223" s="347" t="s">
        <v>860</v>
      </c>
      <c r="D223" s="358">
        <v>101</v>
      </c>
      <c r="E223" s="358">
        <v>103</v>
      </c>
      <c r="F223" s="358">
        <v>105</v>
      </c>
    </row>
    <row r="224" spans="1:6" x14ac:dyDescent="0.25">
      <c r="A224" s="793"/>
      <c r="B224" s="793"/>
      <c r="C224" s="793"/>
    </row>
    <row r="225" spans="3:3" x14ac:dyDescent="0.25">
      <c r="C225" s="319"/>
    </row>
  </sheetData>
  <mergeCells count="11">
    <mergeCell ref="A15:A17"/>
    <mergeCell ref="B15:B17"/>
    <mergeCell ref="C15:C17"/>
    <mergeCell ref="A224:C224"/>
    <mergeCell ref="A4:F4"/>
    <mergeCell ref="D15:F15"/>
    <mergeCell ref="A5:F5"/>
    <mergeCell ref="A8:F8"/>
    <mergeCell ref="A10:F10"/>
    <mergeCell ref="A12:F12"/>
    <mergeCell ref="A13:F13"/>
  </mergeCells>
  <pageMargins left="0.70866141732283472" right="0.70866141732283472" top="0.74803149606299213" bottom="0.74803149606299213" header="0.31496062992125984" footer="0.31496062992125984"/>
  <pageSetup paperSize="9" scale="76" fitToHeight="1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C1711-91DA-45DA-949A-01FF54C3D9F0}">
  <sheetPr>
    <pageSetUpPr fitToPage="1"/>
  </sheetPr>
  <dimension ref="A2:M75"/>
  <sheetViews>
    <sheetView zoomScaleNormal="10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J20" sqref="J20"/>
    </sheetView>
  </sheetViews>
  <sheetFormatPr defaultRowHeight="15" x14ac:dyDescent="0.25"/>
  <cols>
    <col min="1" max="1" width="8.7109375" customWidth="1"/>
    <col min="2" max="2" width="32.28515625" customWidth="1"/>
    <col min="3" max="3" width="10.5703125" customWidth="1"/>
    <col min="4" max="4" width="14.28515625" customWidth="1"/>
    <col min="5" max="5" width="13.28515625" customWidth="1"/>
    <col min="6" max="6" width="13.7109375" customWidth="1"/>
    <col min="7" max="7" width="15.42578125" customWidth="1"/>
    <col min="8" max="8" width="13.7109375" customWidth="1"/>
    <col min="9" max="9" width="9.7109375" customWidth="1"/>
    <col min="10" max="10" width="20.42578125" customWidth="1"/>
    <col min="11" max="11" width="9.140625" customWidth="1"/>
    <col min="12" max="12" width="9.28515625" customWidth="1"/>
    <col min="13" max="13" width="9.5703125" bestFit="1" customWidth="1"/>
  </cols>
  <sheetData>
    <row r="2" spans="1:8" x14ac:dyDescent="0.25">
      <c r="A2" s="559"/>
      <c r="B2" s="559"/>
      <c r="C2" s="559"/>
      <c r="D2" s="805"/>
      <c r="E2" s="805"/>
      <c r="F2" s="805"/>
      <c r="G2" s="805"/>
      <c r="H2" s="805"/>
    </row>
    <row r="3" spans="1:8" x14ac:dyDescent="0.25">
      <c r="A3" s="559"/>
      <c r="B3" s="559"/>
      <c r="C3" s="559"/>
      <c r="D3" s="559"/>
      <c r="E3" s="559"/>
      <c r="F3" s="805" t="s">
        <v>1568</v>
      </c>
      <c r="G3" s="805"/>
      <c r="H3" s="805"/>
    </row>
    <row r="4" spans="1:8" x14ac:dyDescent="0.25">
      <c r="A4" s="559"/>
      <c r="B4" s="559"/>
      <c r="C4" s="559"/>
      <c r="D4" s="559"/>
      <c r="E4" s="559"/>
      <c r="F4" s="559"/>
      <c r="G4" s="559"/>
      <c r="H4" s="559"/>
    </row>
    <row r="5" spans="1:8" x14ac:dyDescent="0.25">
      <c r="A5" s="799" t="s">
        <v>1462</v>
      </c>
      <c r="B5" s="799"/>
      <c r="C5" s="799"/>
      <c r="D5" s="799"/>
      <c r="E5" s="799"/>
      <c r="F5" s="799"/>
      <c r="G5" s="799"/>
      <c r="H5" s="799"/>
    </row>
    <row r="6" spans="1:8" x14ac:dyDescent="0.25">
      <c r="A6" s="799" t="s">
        <v>1463</v>
      </c>
      <c r="B6" s="799"/>
      <c r="C6" s="799"/>
      <c r="D6" s="799"/>
      <c r="E6" s="799"/>
      <c r="F6" s="799"/>
      <c r="G6" s="799"/>
      <c r="H6" s="799"/>
    </row>
    <row r="7" spans="1:8" x14ac:dyDescent="0.25">
      <c r="A7" s="559"/>
      <c r="B7" s="559"/>
      <c r="C7" s="559"/>
      <c r="D7" s="559"/>
      <c r="E7" s="559"/>
      <c r="F7" s="559"/>
      <c r="G7" s="559"/>
      <c r="H7" s="559"/>
    </row>
    <row r="8" spans="1:8" x14ac:dyDescent="0.25">
      <c r="A8" s="806" t="s">
        <v>1544</v>
      </c>
      <c r="B8" s="806"/>
      <c r="C8" s="806"/>
      <c r="D8" s="806"/>
      <c r="E8" s="806"/>
      <c r="F8" s="806"/>
      <c r="G8" s="806"/>
      <c r="H8" s="806"/>
    </row>
    <row r="9" spans="1:8" x14ac:dyDescent="0.25">
      <c r="A9" s="799" t="s">
        <v>1464</v>
      </c>
      <c r="B9" s="799"/>
      <c r="C9" s="799"/>
      <c r="D9" s="799"/>
      <c r="E9" s="799"/>
      <c r="F9" s="799"/>
      <c r="G9" s="799"/>
      <c r="H9" s="799"/>
    </row>
    <row r="10" spans="1:8" x14ac:dyDescent="0.25">
      <c r="A10" s="800" t="s">
        <v>1569</v>
      </c>
      <c r="B10" s="800"/>
      <c r="C10" s="800"/>
      <c r="D10" s="800"/>
      <c r="E10" s="800"/>
      <c r="F10" s="800"/>
      <c r="G10" s="800"/>
      <c r="H10" s="800"/>
    </row>
    <row r="11" spans="1:8" x14ac:dyDescent="0.25">
      <c r="A11" s="559"/>
      <c r="B11" s="559" t="s">
        <v>140</v>
      </c>
      <c r="C11" s="559"/>
      <c r="D11" s="559"/>
      <c r="E11" s="559"/>
      <c r="F11" s="559"/>
      <c r="G11" s="559"/>
      <c r="H11" s="559"/>
    </row>
    <row r="12" spans="1:8" x14ac:dyDescent="0.25">
      <c r="A12" s="559"/>
      <c r="B12" s="559" t="s">
        <v>1465</v>
      </c>
      <c r="C12" s="559"/>
      <c r="D12" s="559"/>
      <c r="E12" s="559"/>
      <c r="F12" s="559"/>
      <c r="G12" s="559"/>
      <c r="H12" s="559"/>
    </row>
    <row r="13" spans="1:8" x14ac:dyDescent="0.25">
      <c r="A13" s="559"/>
      <c r="B13" s="559"/>
      <c r="C13" s="559"/>
      <c r="D13" s="559"/>
      <c r="E13" s="559"/>
      <c r="F13" s="559"/>
      <c r="G13" s="559"/>
      <c r="H13" s="559" t="s">
        <v>1557</v>
      </c>
    </row>
    <row r="14" spans="1:8" x14ac:dyDescent="0.25">
      <c r="A14" s="365" t="s">
        <v>1</v>
      </c>
      <c r="B14" s="365" t="s">
        <v>658</v>
      </c>
      <c r="C14" s="365" t="s">
        <v>659</v>
      </c>
      <c r="D14" s="365">
        <v>2019</v>
      </c>
      <c r="E14" s="606">
        <v>2020</v>
      </c>
      <c r="F14" s="801">
        <v>2021</v>
      </c>
      <c r="G14" s="802"/>
      <c r="H14" s="365" t="s">
        <v>1545</v>
      </c>
    </row>
    <row r="15" spans="1:8" ht="51" x14ac:dyDescent="0.25">
      <c r="A15" s="365"/>
      <c r="B15" s="365"/>
      <c r="C15" s="365"/>
      <c r="D15" s="365" t="s">
        <v>1466</v>
      </c>
      <c r="E15" s="365" t="s">
        <v>1466</v>
      </c>
      <c r="F15" s="365" t="s">
        <v>1466</v>
      </c>
      <c r="G15" s="365" t="s">
        <v>68</v>
      </c>
      <c r="H15" s="365" t="s">
        <v>1546</v>
      </c>
    </row>
    <row r="16" spans="1:8" x14ac:dyDescent="0.25">
      <c r="A16" s="365">
        <v>1</v>
      </c>
      <c r="B16" s="365">
        <v>2</v>
      </c>
      <c r="C16" s="365">
        <v>3</v>
      </c>
      <c r="D16" s="365"/>
      <c r="E16" s="365">
        <v>5</v>
      </c>
      <c r="F16" s="365"/>
      <c r="G16" s="365">
        <v>8</v>
      </c>
      <c r="H16" s="365">
        <v>9</v>
      </c>
    </row>
    <row r="17" spans="1:13" ht="32.25" customHeight="1" x14ac:dyDescent="0.25">
      <c r="A17" s="803" t="s">
        <v>1467</v>
      </c>
      <c r="B17" s="804"/>
      <c r="C17" s="561" t="s">
        <v>663</v>
      </c>
      <c r="D17" s="562">
        <f t="shared" ref="D17" si="0">D18+D37</f>
        <v>11.599829999999999</v>
      </c>
      <c r="E17" s="624">
        <f>E18+E37</f>
        <v>11.585659999999999</v>
      </c>
      <c r="F17" s="562">
        <f>F18+F37</f>
        <v>13.19</v>
      </c>
      <c r="G17" s="624">
        <f>G18+G37</f>
        <v>13.64434</v>
      </c>
      <c r="H17" s="562">
        <f>H18+H37</f>
        <v>36.829829999999994</v>
      </c>
      <c r="I17" s="666"/>
      <c r="J17" s="661"/>
      <c r="K17" s="645"/>
      <c r="L17" s="647"/>
    </row>
    <row r="18" spans="1:13" ht="25.5" customHeight="1" x14ac:dyDescent="0.25">
      <c r="A18" s="561" t="s">
        <v>661</v>
      </c>
      <c r="B18" s="561" t="s">
        <v>1468</v>
      </c>
      <c r="C18" s="561" t="s">
        <v>663</v>
      </c>
      <c r="D18" s="562">
        <f t="shared" ref="D18:F19" si="1">D19</f>
        <v>10.35183</v>
      </c>
      <c r="E18" s="562">
        <f t="shared" si="1"/>
        <v>9.94</v>
      </c>
      <c r="F18" s="562">
        <f t="shared" si="1"/>
        <v>11.542999999999999</v>
      </c>
      <c r="G18" s="562">
        <f>G19</f>
        <v>11.443</v>
      </c>
      <c r="H18" s="562">
        <f>H19</f>
        <v>31.734829999999995</v>
      </c>
      <c r="I18" s="653"/>
      <c r="J18" s="652"/>
    </row>
    <row r="19" spans="1:13" ht="31.5" customHeight="1" x14ac:dyDescent="0.25">
      <c r="A19" s="563" t="s">
        <v>141</v>
      </c>
      <c r="B19" s="561" t="s">
        <v>1469</v>
      </c>
      <c r="C19" s="561" t="s">
        <v>663</v>
      </c>
      <c r="D19" s="562">
        <f t="shared" si="1"/>
        <v>10.35183</v>
      </c>
      <c r="E19" s="624">
        <f t="shared" si="1"/>
        <v>9.94</v>
      </c>
      <c r="F19" s="562">
        <f t="shared" si="1"/>
        <v>11.542999999999999</v>
      </c>
      <c r="G19" s="562">
        <f>G20</f>
        <v>11.443</v>
      </c>
      <c r="H19" s="562">
        <f>H20</f>
        <v>31.734829999999995</v>
      </c>
    </row>
    <row r="20" spans="1:13" ht="31.5" customHeight="1" x14ac:dyDescent="0.25">
      <c r="A20" s="563" t="s">
        <v>142</v>
      </c>
      <c r="B20" s="561" t="s">
        <v>1470</v>
      </c>
      <c r="C20" s="561" t="s">
        <v>663</v>
      </c>
      <c r="D20" s="562">
        <f>D22</f>
        <v>10.35183</v>
      </c>
      <c r="E20" s="624">
        <f t="shared" ref="E20:F20" si="2">E22</f>
        <v>9.94</v>
      </c>
      <c r="F20" s="562">
        <f t="shared" si="2"/>
        <v>11.542999999999999</v>
      </c>
      <c r="G20" s="562">
        <f>G22</f>
        <v>11.443</v>
      </c>
      <c r="H20" s="562">
        <f>H22</f>
        <v>31.734829999999995</v>
      </c>
    </row>
    <row r="21" spans="1:13" ht="31.5" customHeight="1" x14ac:dyDescent="0.25">
      <c r="A21" s="365" t="s">
        <v>143</v>
      </c>
      <c r="B21" s="365" t="s">
        <v>1471</v>
      </c>
      <c r="C21" s="365" t="s">
        <v>663</v>
      </c>
      <c r="D21" s="560">
        <v>0</v>
      </c>
      <c r="E21" s="560">
        <v>0</v>
      </c>
      <c r="F21" s="560">
        <v>0</v>
      </c>
      <c r="G21" s="560">
        <v>0</v>
      </c>
      <c r="H21" s="560">
        <v>0</v>
      </c>
    </row>
    <row r="22" spans="1:13" ht="15.75" customHeight="1" x14ac:dyDescent="0.25">
      <c r="A22" s="561" t="s">
        <v>144</v>
      </c>
      <c r="B22" s="561" t="s">
        <v>666</v>
      </c>
      <c r="C22" s="561" t="s">
        <v>663</v>
      </c>
      <c r="D22" s="562">
        <v>10.35183</v>
      </c>
      <c r="E22" s="562">
        <v>9.94</v>
      </c>
      <c r="F22" s="562">
        <v>11.542999999999999</v>
      </c>
      <c r="G22" s="562">
        <v>11.443</v>
      </c>
      <c r="H22" s="562">
        <f>D22+E22+G22</f>
        <v>31.734829999999995</v>
      </c>
    </row>
    <row r="23" spans="1:13" ht="31.5" customHeight="1" x14ac:dyDescent="0.25">
      <c r="A23" s="365" t="s">
        <v>145</v>
      </c>
      <c r="B23" s="365" t="s">
        <v>1472</v>
      </c>
      <c r="C23" s="365" t="s">
        <v>663</v>
      </c>
      <c r="D23" s="560">
        <v>0</v>
      </c>
      <c r="E23" s="560">
        <v>0</v>
      </c>
      <c r="F23" s="560">
        <v>0</v>
      </c>
      <c r="G23" s="560">
        <v>0</v>
      </c>
      <c r="H23" s="560">
        <v>0</v>
      </c>
      <c r="I23" s="646"/>
      <c r="J23" s="646"/>
      <c r="K23" s="646"/>
      <c r="L23" s="646"/>
      <c r="M23" s="647"/>
    </row>
    <row r="24" spans="1:13" ht="31.5" customHeight="1" x14ac:dyDescent="0.25">
      <c r="A24" s="365" t="s">
        <v>1473</v>
      </c>
      <c r="B24" s="365" t="s">
        <v>1474</v>
      </c>
      <c r="C24" s="365" t="s">
        <v>663</v>
      </c>
      <c r="D24" s="560">
        <v>0</v>
      </c>
      <c r="E24" s="560">
        <v>0</v>
      </c>
      <c r="F24" s="560">
        <v>0</v>
      </c>
      <c r="G24" s="560">
        <v>0</v>
      </c>
      <c r="H24" s="560">
        <v>0</v>
      </c>
    </row>
    <row r="25" spans="1:13" ht="31.5" customHeight="1" x14ac:dyDescent="0.25">
      <c r="A25" s="365" t="s">
        <v>1475</v>
      </c>
      <c r="B25" s="365" t="s">
        <v>1476</v>
      </c>
      <c r="C25" s="365" t="s">
        <v>663</v>
      </c>
      <c r="D25" s="560">
        <v>0</v>
      </c>
      <c r="E25" s="560">
        <v>0</v>
      </c>
      <c r="F25" s="560">
        <v>0</v>
      </c>
      <c r="G25" s="560">
        <v>0</v>
      </c>
      <c r="H25" s="560">
        <v>0</v>
      </c>
      <c r="J25" s="625"/>
    </row>
    <row r="26" spans="1:13" ht="31.5" customHeight="1" x14ac:dyDescent="0.25">
      <c r="A26" s="365" t="s">
        <v>1477</v>
      </c>
      <c r="B26" s="365" t="s">
        <v>1478</v>
      </c>
      <c r="C26" s="365" t="s">
        <v>663</v>
      </c>
      <c r="D26" s="560">
        <v>0</v>
      </c>
      <c r="E26" s="560">
        <v>0</v>
      </c>
      <c r="F26" s="560">
        <v>0</v>
      </c>
      <c r="G26" s="560">
        <v>0</v>
      </c>
      <c r="H26" s="560">
        <v>0</v>
      </c>
      <c r="J26" s="626"/>
    </row>
    <row r="27" spans="1:13" ht="43.5" customHeight="1" x14ac:dyDescent="0.25">
      <c r="A27" s="365" t="s">
        <v>1479</v>
      </c>
      <c r="B27" s="365" t="s">
        <v>1480</v>
      </c>
      <c r="C27" s="365" t="s">
        <v>663</v>
      </c>
      <c r="D27" s="560">
        <v>0</v>
      </c>
      <c r="E27" s="560">
        <v>0</v>
      </c>
      <c r="F27" s="560">
        <v>0</v>
      </c>
      <c r="G27" s="560">
        <v>0</v>
      </c>
      <c r="H27" s="560">
        <v>0</v>
      </c>
    </row>
    <row r="28" spans="1:13" ht="31.5" customHeight="1" x14ac:dyDescent="0.25">
      <c r="A28" s="365" t="s">
        <v>1481</v>
      </c>
      <c r="B28" s="365" t="s">
        <v>1482</v>
      </c>
      <c r="C28" s="365" t="s">
        <v>663</v>
      </c>
      <c r="D28" s="560">
        <v>0</v>
      </c>
      <c r="E28" s="560">
        <v>0</v>
      </c>
      <c r="F28" s="560">
        <v>0</v>
      </c>
      <c r="G28" s="560">
        <v>0</v>
      </c>
      <c r="H28" s="560">
        <v>0</v>
      </c>
    </row>
    <row r="29" spans="1:13" ht="15" customHeight="1" x14ac:dyDescent="0.25">
      <c r="A29" s="365" t="s">
        <v>1483</v>
      </c>
      <c r="B29" s="365" t="s">
        <v>1484</v>
      </c>
      <c r="C29" s="365" t="s">
        <v>663</v>
      </c>
      <c r="D29" s="560">
        <v>0</v>
      </c>
      <c r="E29" s="560">
        <v>0</v>
      </c>
      <c r="F29" s="560">
        <v>0</v>
      </c>
      <c r="G29" s="560">
        <v>0</v>
      </c>
      <c r="H29" s="560">
        <v>0</v>
      </c>
    </row>
    <row r="30" spans="1:13" ht="15" customHeight="1" x14ac:dyDescent="0.25">
      <c r="A30" s="365" t="s">
        <v>1485</v>
      </c>
      <c r="B30" s="365" t="s">
        <v>1486</v>
      </c>
      <c r="C30" s="365" t="s">
        <v>663</v>
      </c>
      <c r="D30" s="560">
        <v>0</v>
      </c>
      <c r="E30" s="560">
        <v>0</v>
      </c>
      <c r="F30" s="560">
        <v>0</v>
      </c>
      <c r="G30" s="560">
        <v>0</v>
      </c>
      <c r="H30" s="560">
        <v>0</v>
      </c>
    </row>
    <row r="31" spans="1:13" ht="27.75" customHeight="1" x14ac:dyDescent="0.25">
      <c r="A31" s="365" t="s">
        <v>1487</v>
      </c>
      <c r="B31" s="365" t="s">
        <v>1488</v>
      </c>
      <c r="C31" s="365" t="s">
        <v>663</v>
      </c>
      <c r="D31" s="560">
        <v>0</v>
      </c>
      <c r="E31" s="560">
        <v>0</v>
      </c>
      <c r="F31" s="560">
        <v>0</v>
      </c>
      <c r="G31" s="560">
        <v>0</v>
      </c>
      <c r="H31" s="560">
        <v>0</v>
      </c>
    </row>
    <row r="32" spans="1:13" ht="25.5" customHeight="1" x14ac:dyDescent="0.25">
      <c r="A32" s="365" t="s">
        <v>146</v>
      </c>
      <c r="B32" s="365" t="s">
        <v>1489</v>
      </c>
      <c r="C32" s="365" t="s">
        <v>663</v>
      </c>
      <c r="D32" s="560">
        <v>0</v>
      </c>
      <c r="E32" s="560">
        <v>0</v>
      </c>
      <c r="F32" s="560">
        <v>0</v>
      </c>
      <c r="G32" s="560">
        <v>0</v>
      </c>
      <c r="H32" s="560">
        <v>0</v>
      </c>
    </row>
    <row r="33" spans="1:12" ht="15.75" customHeight="1" x14ac:dyDescent="0.25">
      <c r="A33" s="365" t="s">
        <v>1490</v>
      </c>
      <c r="B33" s="365" t="s">
        <v>1491</v>
      </c>
      <c r="C33" s="365" t="s">
        <v>663</v>
      </c>
      <c r="D33" s="560">
        <v>0</v>
      </c>
      <c r="E33" s="560">
        <v>0</v>
      </c>
      <c r="F33" s="560">
        <v>0</v>
      </c>
      <c r="G33" s="560">
        <v>0</v>
      </c>
      <c r="H33" s="560">
        <v>0</v>
      </c>
    </row>
    <row r="34" spans="1:12" ht="24" customHeight="1" x14ac:dyDescent="0.25">
      <c r="A34" s="365" t="s">
        <v>151</v>
      </c>
      <c r="B34" s="365" t="s">
        <v>1492</v>
      </c>
      <c r="C34" s="365" t="s">
        <v>663</v>
      </c>
      <c r="D34" s="560">
        <v>0</v>
      </c>
      <c r="E34" s="560">
        <v>0</v>
      </c>
      <c r="F34" s="560">
        <v>0</v>
      </c>
      <c r="G34" s="560">
        <v>0</v>
      </c>
      <c r="H34" s="560">
        <v>0</v>
      </c>
    </row>
    <row r="35" spans="1:12" ht="20.25" customHeight="1" x14ac:dyDescent="0.25">
      <c r="A35" s="365" t="s">
        <v>1493</v>
      </c>
      <c r="B35" s="365" t="s">
        <v>1491</v>
      </c>
      <c r="C35" s="365" t="s">
        <v>663</v>
      </c>
      <c r="D35" s="560">
        <v>0</v>
      </c>
      <c r="E35" s="560">
        <v>0</v>
      </c>
      <c r="F35" s="560">
        <v>0</v>
      </c>
      <c r="G35" s="560">
        <v>0</v>
      </c>
      <c r="H35" s="560">
        <v>0</v>
      </c>
    </row>
    <row r="36" spans="1:12" ht="20.25" customHeight="1" x14ac:dyDescent="0.25">
      <c r="A36" s="365" t="s">
        <v>151</v>
      </c>
      <c r="B36" s="365" t="s">
        <v>1494</v>
      </c>
      <c r="C36" s="365" t="s">
        <v>663</v>
      </c>
      <c r="D36" s="560">
        <v>0</v>
      </c>
      <c r="E36" s="560">
        <v>0</v>
      </c>
      <c r="F36" s="560">
        <v>0</v>
      </c>
      <c r="G36" s="560">
        <v>0</v>
      </c>
      <c r="H36" s="560">
        <v>0</v>
      </c>
    </row>
    <row r="37" spans="1:12" ht="20.25" customHeight="1" x14ac:dyDescent="0.25">
      <c r="A37" s="365" t="s">
        <v>151</v>
      </c>
      <c r="B37" s="561" t="s">
        <v>1495</v>
      </c>
      <c r="C37" s="561" t="s">
        <v>663</v>
      </c>
      <c r="D37" s="562">
        <f t="shared" ref="D37:F37" si="3">D38</f>
        <v>1.248</v>
      </c>
      <c r="E37" s="562">
        <v>1.6456599999999999</v>
      </c>
      <c r="F37" s="562">
        <f t="shared" si="3"/>
        <v>1.647</v>
      </c>
      <c r="G37" s="562">
        <f>G38</f>
        <v>2.2013400000000001</v>
      </c>
      <c r="H37" s="562">
        <f>H38</f>
        <v>5.0949999999999998</v>
      </c>
      <c r="J37" s="646"/>
    </row>
    <row r="38" spans="1:12" ht="20.25" customHeight="1" x14ac:dyDescent="0.25">
      <c r="A38" s="365" t="s">
        <v>151</v>
      </c>
      <c r="B38" s="561" t="s">
        <v>1496</v>
      </c>
      <c r="C38" s="561" t="s">
        <v>663</v>
      </c>
      <c r="D38" s="562">
        <f t="shared" ref="D38" si="4">D40</f>
        <v>1.248</v>
      </c>
      <c r="E38" s="562">
        <v>1.6456599999999999</v>
      </c>
      <c r="F38" s="562">
        <f>F40</f>
        <v>1.647</v>
      </c>
      <c r="G38" s="562">
        <f>G40</f>
        <v>2.2013400000000001</v>
      </c>
      <c r="H38" s="562">
        <f>H40</f>
        <v>5.0949999999999998</v>
      </c>
    </row>
    <row r="39" spans="1:12" ht="31.5" customHeight="1" x14ac:dyDescent="0.25">
      <c r="A39" s="365" t="s">
        <v>164</v>
      </c>
      <c r="B39" s="561" t="s">
        <v>1471</v>
      </c>
      <c r="C39" s="561" t="s">
        <v>663</v>
      </c>
      <c r="D39" s="562">
        <v>0</v>
      </c>
      <c r="E39" s="562">
        <v>0</v>
      </c>
      <c r="F39" s="562">
        <v>0</v>
      </c>
      <c r="G39" s="562">
        <v>0</v>
      </c>
      <c r="H39" s="562">
        <v>0</v>
      </c>
      <c r="J39" s="651"/>
      <c r="K39" s="627"/>
    </row>
    <row r="40" spans="1:12" ht="17.25" customHeight="1" x14ac:dyDescent="0.25">
      <c r="A40" s="365" t="s">
        <v>166</v>
      </c>
      <c r="B40" s="561" t="s">
        <v>666</v>
      </c>
      <c r="C40" s="561" t="s">
        <v>663</v>
      </c>
      <c r="D40" s="562">
        <v>1.248</v>
      </c>
      <c r="E40" s="632">
        <v>1.6456599999999999</v>
      </c>
      <c r="F40" s="632">
        <v>1.647</v>
      </c>
      <c r="G40" s="562">
        <v>2.2013400000000001</v>
      </c>
      <c r="H40" s="562">
        <f>D40+E40+G40</f>
        <v>5.0949999999999998</v>
      </c>
      <c r="J40" s="650"/>
      <c r="L40" s="626"/>
    </row>
    <row r="41" spans="1:12" ht="31.5" customHeight="1" x14ac:dyDescent="0.25">
      <c r="A41" s="365" t="s">
        <v>1497</v>
      </c>
      <c r="B41" s="365" t="s">
        <v>1472</v>
      </c>
      <c r="C41" s="365" t="s">
        <v>663</v>
      </c>
      <c r="D41" s="365">
        <v>0</v>
      </c>
      <c r="E41" s="365">
        <v>0</v>
      </c>
      <c r="F41" s="365">
        <v>0</v>
      </c>
      <c r="G41" s="365">
        <v>0</v>
      </c>
      <c r="H41" s="365">
        <v>0</v>
      </c>
      <c r="J41" s="627"/>
      <c r="L41" s="626"/>
    </row>
    <row r="42" spans="1:12" ht="27" customHeight="1" x14ac:dyDescent="0.25">
      <c r="A42" s="365" t="s">
        <v>1498</v>
      </c>
      <c r="B42" s="365" t="s">
        <v>1474</v>
      </c>
      <c r="C42" s="365" t="s">
        <v>663</v>
      </c>
      <c r="D42" s="365">
        <v>0</v>
      </c>
      <c r="E42" s="365">
        <v>0</v>
      </c>
      <c r="F42" s="365">
        <v>0</v>
      </c>
      <c r="G42" s="365">
        <v>0</v>
      </c>
      <c r="H42" s="365">
        <v>0</v>
      </c>
      <c r="J42" s="627"/>
    </row>
    <row r="43" spans="1:12" ht="21" customHeight="1" x14ac:dyDescent="0.25">
      <c r="A43" s="365" t="s">
        <v>1499</v>
      </c>
      <c r="B43" s="365" t="s">
        <v>1476</v>
      </c>
      <c r="C43" s="365" t="s">
        <v>663</v>
      </c>
      <c r="D43" s="365">
        <v>0</v>
      </c>
      <c r="E43" s="365">
        <v>0</v>
      </c>
      <c r="F43" s="365">
        <v>0</v>
      </c>
      <c r="G43" s="365">
        <v>0</v>
      </c>
      <c r="H43" s="365">
        <v>0</v>
      </c>
    </row>
    <row r="44" spans="1:12" ht="26.25" customHeight="1" x14ac:dyDescent="0.25">
      <c r="A44" s="365" t="s">
        <v>1500</v>
      </c>
      <c r="B44" s="365" t="s">
        <v>1478</v>
      </c>
      <c r="C44" s="365" t="s">
        <v>663</v>
      </c>
      <c r="D44" s="365">
        <v>0</v>
      </c>
      <c r="E44" s="365">
        <v>0</v>
      </c>
      <c r="F44" s="365">
        <v>0</v>
      </c>
      <c r="G44" s="365">
        <v>0</v>
      </c>
      <c r="H44" s="365">
        <v>0</v>
      </c>
    </row>
    <row r="45" spans="1:12" ht="45" customHeight="1" x14ac:dyDescent="0.25">
      <c r="A45" s="365" t="s">
        <v>1501</v>
      </c>
      <c r="B45" s="365" t="s">
        <v>1480</v>
      </c>
      <c r="C45" s="365" t="s">
        <v>663</v>
      </c>
      <c r="D45" s="365">
        <v>0</v>
      </c>
      <c r="E45" s="365">
        <v>0</v>
      </c>
      <c r="F45" s="365">
        <v>0</v>
      </c>
      <c r="G45" s="365">
        <v>0</v>
      </c>
      <c r="H45" s="365">
        <v>0</v>
      </c>
    </row>
    <row r="46" spans="1:12" ht="29.25" customHeight="1" x14ac:dyDescent="0.25">
      <c r="A46" s="365" t="s">
        <v>1502</v>
      </c>
      <c r="B46" s="365" t="s">
        <v>1482</v>
      </c>
      <c r="C46" s="365" t="s">
        <v>663</v>
      </c>
      <c r="D46" s="365">
        <v>0</v>
      </c>
      <c r="E46" s="365">
        <v>0</v>
      </c>
      <c r="F46" s="365">
        <v>0</v>
      </c>
      <c r="G46" s="365">
        <v>0</v>
      </c>
      <c r="H46" s="365">
        <v>0</v>
      </c>
    </row>
    <row r="47" spans="1:12" ht="21.75" customHeight="1" x14ac:dyDescent="0.25">
      <c r="A47" s="365" t="s">
        <v>1503</v>
      </c>
      <c r="B47" s="365" t="s">
        <v>1484</v>
      </c>
      <c r="C47" s="365" t="s">
        <v>663</v>
      </c>
      <c r="D47" s="365">
        <v>0</v>
      </c>
      <c r="E47" s="365">
        <v>0</v>
      </c>
      <c r="F47" s="365">
        <v>0</v>
      </c>
      <c r="G47" s="365">
        <v>0</v>
      </c>
      <c r="H47" s="365">
        <v>0</v>
      </c>
    </row>
    <row r="48" spans="1:12" ht="19.5" customHeight="1" x14ac:dyDescent="0.25">
      <c r="A48" s="365" t="s">
        <v>1504</v>
      </c>
      <c r="B48" s="365" t="s">
        <v>1505</v>
      </c>
      <c r="C48" s="365" t="s">
        <v>663</v>
      </c>
      <c r="D48" s="365">
        <v>0</v>
      </c>
      <c r="E48" s="365">
        <v>0</v>
      </c>
      <c r="F48" s="365">
        <v>0</v>
      </c>
      <c r="G48" s="365">
        <v>0</v>
      </c>
      <c r="H48" s="365">
        <v>0</v>
      </c>
    </row>
    <row r="49" spans="1:8" ht="27" customHeight="1" x14ac:dyDescent="0.25">
      <c r="A49" s="365" t="s">
        <v>1506</v>
      </c>
      <c r="B49" s="365" t="s">
        <v>1507</v>
      </c>
      <c r="C49" s="365" t="s">
        <v>663</v>
      </c>
      <c r="D49" s="365">
        <v>0</v>
      </c>
      <c r="E49" s="365">
        <v>0</v>
      </c>
      <c r="F49" s="365">
        <v>0</v>
      </c>
      <c r="G49" s="365">
        <v>0</v>
      </c>
      <c r="H49" s="365">
        <v>0</v>
      </c>
    </row>
    <row r="50" spans="1:8" ht="31.5" customHeight="1" x14ac:dyDescent="0.25">
      <c r="A50" s="365" t="s">
        <v>176</v>
      </c>
      <c r="B50" s="365" t="s">
        <v>1471</v>
      </c>
      <c r="C50" s="365" t="s">
        <v>663</v>
      </c>
      <c r="D50" s="365">
        <v>0</v>
      </c>
      <c r="E50" s="365">
        <v>0</v>
      </c>
      <c r="F50" s="365">
        <v>0</v>
      </c>
      <c r="G50" s="365">
        <v>0</v>
      </c>
      <c r="H50" s="365">
        <v>0</v>
      </c>
    </row>
    <row r="51" spans="1:8" ht="17.25" customHeight="1" x14ac:dyDescent="0.25">
      <c r="A51" s="365" t="s">
        <v>178</v>
      </c>
      <c r="B51" s="365" t="s">
        <v>666</v>
      </c>
      <c r="C51" s="365" t="s">
        <v>663</v>
      </c>
      <c r="D51" s="365">
        <v>0</v>
      </c>
      <c r="E51" s="365">
        <v>0</v>
      </c>
      <c r="F51" s="365">
        <v>0</v>
      </c>
      <c r="G51" s="365">
        <v>0</v>
      </c>
      <c r="H51" s="365">
        <v>0</v>
      </c>
    </row>
    <row r="52" spans="1:8" ht="28.5" customHeight="1" x14ac:dyDescent="0.25">
      <c r="A52" s="365" t="s">
        <v>180</v>
      </c>
      <c r="B52" s="365" t="s">
        <v>1472</v>
      </c>
      <c r="C52" s="365" t="s">
        <v>663</v>
      </c>
      <c r="D52" s="365">
        <v>0</v>
      </c>
      <c r="E52" s="365">
        <v>0</v>
      </c>
      <c r="F52" s="365">
        <v>0</v>
      </c>
      <c r="G52" s="365">
        <v>0</v>
      </c>
      <c r="H52" s="365">
        <v>0</v>
      </c>
    </row>
    <row r="53" spans="1:8" ht="31.5" customHeight="1" x14ac:dyDescent="0.25">
      <c r="A53" s="365" t="s">
        <v>182</v>
      </c>
      <c r="B53" s="365" t="s">
        <v>1474</v>
      </c>
      <c r="C53" s="365" t="s">
        <v>663</v>
      </c>
      <c r="D53" s="365">
        <v>0</v>
      </c>
      <c r="E53" s="365">
        <v>0</v>
      </c>
      <c r="F53" s="365">
        <v>0</v>
      </c>
      <c r="G53" s="365">
        <v>0</v>
      </c>
      <c r="H53" s="365">
        <v>0</v>
      </c>
    </row>
    <row r="54" spans="1:8" ht="20.25" customHeight="1" x14ac:dyDescent="0.25">
      <c r="A54" s="365" t="s">
        <v>184</v>
      </c>
      <c r="B54" s="365" t="s">
        <v>1476</v>
      </c>
      <c r="C54" s="365" t="s">
        <v>663</v>
      </c>
      <c r="D54" s="365">
        <v>0</v>
      </c>
      <c r="E54" s="365">
        <v>0</v>
      </c>
      <c r="F54" s="365">
        <v>0</v>
      </c>
      <c r="G54" s="365">
        <v>0</v>
      </c>
      <c r="H54" s="365">
        <v>0</v>
      </c>
    </row>
    <row r="55" spans="1:8" ht="27.75" customHeight="1" x14ac:dyDescent="0.25">
      <c r="A55" s="365" t="s">
        <v>186</v>
      </c>
      <c r="B55" s="365" t="s">
        <v>1478</v>
      </c>
      <c r="C55" s="365" t="s">
        <v>663</v>
      </c>
      <c r="D55" s="365">
        <v>0</v>
      </c>
      <c r="E55" s="365">
        <v>0</v>
      </c>
      <c r="F55" s="365">
        <v>0</v>
      </c>
      <c r="G55" s="365">
        <v>0</v>
      </c>
      <c r="H55" s="365">
        <v>0</v>
      </c>
    </row>
    <row r="56" spans="1:8" ht="39" customHeight="1" x14ac:dyDescent="0.25">
      <c r="A56" s="365" t="s">
        <v>188</v>
      </c>
      <c r="B56" s="365" t="s">
        <v>1480</v>
      </c>
      <c r="C56" s="365" t="s">
        <v>663</v>
      </c>
      <c r="D56" s="365">
        <v>0</v>
      </c>
      <c r="E56" s="365">
        <v>0</v>
      </c>
      <c r="F56" s="365">
        <v>0</v>
      </c>
      <c r="G56" s="365">
        <v>0</v>
      </c>
      <c r="H56" s="365">
        <v>0</v>
      </c>
    </row>
    <row r="57" spans="1:8" ht="31.5" customHeight="1" x14ac:dyDescent="0.25">
      <c r="A57" s="365" t="s">
        <v>1508</v>
      </c>
      <c r="B57" s="365" t="s">
        <v>1482</v>
      </c>
      <c r="C57" s="365" t="s">
        <v>663</v>
      </c>
      <c r="D57" s="365">
        <v>0</v>
      </c>
      <c r="E57" s="365">
        <v>0</v>
      </c>
      <c r="F57" s="365">
        <v>0</v>
      </c>
      <c r="G57" s="365">
        <v>0</v>
      </c>
      <c r="H57" s="365">
        <v>0</v>
      </c>
    </row>
    <row r="58" spans="1:8" ht="18" customHeight="1" x14ac:dyDescent="0.25">
      <c r="A58" s="365" t="s">
        <v>1509</v>
      </c>
      <c r="B58" s="365" t="s">
        <v>1484</v>
      </c>
      <c r="C58" s="365" t="s">
        <v>663</v>
      </c>
      <c r="D58" s="365">
        <v>0</v>
      </c>
      <c r="E58" s="365">
        <v>0</v>
      </c>
      <c r="F58" s="365">
        <v>0</v>
      </c>
      <c r="G58" s="365">
        <v>0</v>
      </c>
      <c r="H58" s="365">
        <v>0</v>
      </c>
    </row>
    <row r="59" spans="1:8" ht="18" customHeight="1" x14ac:dyDescent="0.25">
      <c r="A59" s="365" t="s">
        <v>1510</v>
      </c>
      <c r="B59" s="365" t="s">
        <v>1511</v>
      </c>
      <c r="C59" s="365" t="s">
        <v>663</v>
      </c>
      <c r="D59" s="365">
        <v>0</v>
      </c>
      <c r="E59" s="365">
        <v>0</v>
      </c>
      <c r="F59" s="365">
        <v>0</v>
      </c>
      <c r="G59" s="365">
        <v>0</v>
      </c>
      <c r="H59" s="365">
        <v>0</v>
      </c>
    </row>
    <row r="60" spans="1:8" ht="31.5" customHeight="1" x14ac:dyDescent="0.25">
      <c r="A60" s="365" t="s">
        <v>1512</v>
      </c>
      <c r="B60" s="365" t="s">
        <v>1513</v>
      </c>
      <c r="C60" s="365" t="s">
        <v>663</v>
      </c>
      <c r="D60" s="365">
        <v>0</v>
      </c>
      <c r="E60" s="365">
        <v>0</v>
      </c>
      <c r="F60" s="365">
        <v>0</v>
      </c>
      <c r="G60" s="365">
        <v>0</v>
      </c>
      <c r="H60" s="365">
        <v>0</v>
      </c>
    </row>
    <row r="61" spans="1:8" ht="18.75" customHeight="1" x14ac:dyDescent="0.25">
      <c r="A61" s="365" t="s">
        <v>1514</v>
      </c>
      <c r="B61" s="365" t="s">
        <v>1515</v>
      </c>
      <c r="C61" s="365" t="s">
        <v>663</v>
      </c>
      <c r="D61" s="365">
        <v>0</v>
      </c>
      <c r="E61" s="365">
        <v>0</v>
      </c>
      <c r="F61" s="365">
        <v>0</v>
      </c>
      <c r="G61" s="365">
        <v>0</v>
      </c>
      <c r="H61" s="365">
        <v>0</v>
      </c>
    </row>
    <row r="62" spans="1:8" ht="22.5" customHeight="1" x14ac:dyDescent="0.25">
      <c r="A62" s="365" t="s">
        <v>1516</v>
      </c>
      <c r="B62" s="365" t="s">
        <v>1517</v>
      </c>
      <c r="C62" s="365" t="s">
        <v>663</v>
      </c>
      <c r="D62" s="365">
        <v>0</v>
      </c>
      <c r="E62" s="365">
        <v>0</v>
      </c>
      <c r="F62" s="365">
        <v>0</v>
      </c>
      <c r="G62" s="365">
        <v>0</v>
      </c>
      <c r="H62" s="365">
        <v>0</v>
      </c>
    </row>
    <row r="63" spans="1:8" ht="25.5" customHeight="1" x14ac:dyDescent="0.25">
      <c r="A63" s="365" t="s">
        <v>1518</v>
      </c>
      <c r="B63" s="365" t="s">
        <v>1519</v>
      </c>
      <c r="C63" s="365" t="s">
        <v>663</v>
      </c>
      <c r="D63" s="365">
        <v>0</v>
      </c>
      <c r="E63" s="365">
        <v>0</v>
      </c>
      <c r="F63" s="365">
        <v>0</v>
      </c>
      <c r="G63" s="365">
        <v>0</v>
      </c>
      <c r="H63" s="365">
        <v>0</v>
      </c>
    </row>
    <row r="64" spans="1:8" ht="18" customHeight="1" x14ac:dyDescent="0.25">
      <c r="A64" s="365" t="s">
        <v>1520</v>
      </c>
      <c r="B64" s="365" t="s">
        <v>1521</v>
      </c>
      <c r="C64" s="365" t="s">
        <v>663</v>
      </c>
      <c r="D64" s="365">
        <v>0</v>
      </c>
      <c r="E64" s="365">
        <v>0</v>
      </c>
      <c r="F64" s="365">
        <v>0</v>
      </c>
      <c r="G64" s="365">
        <v>0</v>
      </c>
      <c r="H64" s="365">
        <v>0</v>
      </c>
    </row>
    <row r="65" spans="1:8" ht="18" customHeight="1" x14ac:dyDescent="0.25">
      <c r="A65" s="365" t="s">
        <v>1522</v>
      </c>
      <c r="B65" s="365" t="s">
        <v>1523</v>
      </c>
      <c r="C65" s="365" t="s">
        <v>663</v>
      </c>
      <c r="D65" s="365">
        <v>0</v>
      </c>
      <c r="E65" s="365">
        <v>0</v>
      </c>
      <c r="F65" s="365">
        <v>0</v>
      </c>
      <c r="G65" s="365">
        <v>0</v>
      </c>
      <c r="H65" s="365">
        <v>0</v>
      </c>
    </row>
    <row r="66" spans="1:8" ht="18" customHeight="1" x14ac:dyDescent="0.25">
      <c r="A66" s="365" t="s">
        <v>1524</v>
      </c>
      <c r="B66" s="365" t="s">
        <v>1525</v>
      </c>
      <c r="C66" s="365" t="s">
        <v>663</v>
      </c>
      <c r="D66" s="365">
        <v>0</v>
      </c>
      <c r="E66" s="365">
        <v>0</v>
      </c>
      <c r="F66" s="365">
        <v>0</v>
      </c>
      <c r="G66" s="365">
        <v>0</v>
      </c>
      <c r="H66" s="365">
        <v>0</v>
      </c>
    </row>
    <row r="67" spans="1:8" ht="18" customHeight="1" x14ac:dyDescent="0.25">
      <c r="A67" s="365" t="s">
        <v>1526</v>
      </c>
      <c r="B67" s="365" t="s">
        <v>1527</v>
      </c>
      <c r="C67" s="365" t="s">
        <v>663</v>
      </c>
      <c r="D67" s="365">
        <v>0</v>
      </c>
      <c r="E67" s="365">
        <v>0</v>
      </c>
      <c r="F67" s="365">
        <v>0</v>
      </c>
      <c r="G67" s="365">
        <v>0</v>
      </c>
      <c r="H67" s="365">
        <v>0</v>
      </c>
    </row>
    <row r="68" spans="1:8" ht="18" customHeight="1" x14ac:dyDescent="0.25">
      <c r="A68" s="365" t="s">
        <v>1528</v>
      </c>
      <c r="B68" s="365" t="s">
        <v>1529</v>
      </c>
      <c r="C68" s="365" t="s">
        <v>663</v>
      </c>
      <c r="D68" s="365">
        <v>0</v>
      </c>
      <c r="E68" s="365">
        <v>0</v>
      </c>
      <c r="F68" s="365">
        <v>0</v>
      </c>
      <c r="G68" s="365">
        <v>0</v>
      </c>
      <c r="H68" s="365">
        <v>0</v>
      </c>
    </row>
    <row r="69" spans="1:8" ht="18" customHeight="1" x14ac:dyDescent="0.25">
      <c r="A69" s="365" t="s">
        <v>1530</v>
      </c>
      <c r="B69" s="365" t="s">
        <v>1531</v>
      </c>
      <c r="C69" s="365" t="s">
        <v>663</v>
      </c>
      <c r="D69" s="365">
        <v>0</v>
      </c>
      <c r="E69" s="365">
        <v>0</v>
      </c>
      <c r="F69" s="365">
        <v>0</v>
      </c>
      <c r="G69" s="365">
        <v>0</v>
      </c>
      <c r="H69" s="365">
        <v>0</v>
      </c>
    </row>
    <row r="70" spans="1:8" ht="39" customHeight="1" x14ac:dyDescent="0.25">
      <c r="A70" s="365" t="s">
        <v>1532</v>
      </c>
      <c r="B70" s="365" t="s">
        <v>1533</v>
      </c>
      <c r="C70" s="365" t="s">
        <v>663</v>
      </c>
      <c r="D70" s="365">
        <v>0</v>
      </c>
      <c r="E70" s="365">
        <v>0</v>
      </c>
      <c r="F70" s="365">
        <v>0</v>
      </c>
      <c r="G70" s="365">
        <v>0</v>
      </c>
      <c r="H70" s="365">
        <v>0</v>
      </c>
    </row>
    <row r="71" spans="1:8" ht="25.5" customHeight="1" x14ac:dyDescent="0.25">
      <c r="A71" s="365" t="s">
        <v>1534</v>
      </c>
      <c r="B71" s="365" t="s">
        <v>1535</v>
      </c>
      <c r="C71" s="365" t="s">
        <v>663</v>
      </c>
      <c r="D71" s="365">
        <v>0</v>
      </c>
      <c r="E71" s="365">
        <v>0</v>
      </c>
      <c r="F71" s="365">
        <v>0</v>
      </c>
      <c r="G71" s="365">
        <v>0</v>
      </c>
      <c r="H71" s="365">
        <v>0</v>
      </c>
    </row>
    <row r="72" spans="1:8" ht="36.75" customHeight="1" x14ac:dyDescent="0.25">
      <c r="A72" s="365" t="s">
        <v>1536</v>
      </c>
      <c r="B72" s="365" t="s">
        <v>1537</v>
      </c>
      <c r="C72" s="365" t="s">
        <v>663</v>
      </c>
      <c r="D72" s="365">
        <v>0</v>
      </c>
      <c r="E72" s="365">
        <v>0</v>
      </c>
      <c r="F72" s="365">
        <v>0</v>
      </c>
      <c r="G72" s="365">
        <v>0</v>
      </c>
      <c r="H72" s="365">
        <v>0</v>
      </c>
    </row>
    <row r="73" spans="1:8" ht="18" customHeight="1" x14ac:dyDescent="0.25">
      <c r="A73" s="365" t="s">
        <v>1538</v>
      </c>
      <c r="B73" s="365" t="s">
        <v>1539</v>
      </c>
      <c r="C73" s="365" t="s">
        <v>663</v>
      </c>
      <c r="D73" s="365">
        <v>0</v>
      </c>
      <c r="E73" s="365">
        <v>0</v>
      </c>
      <c r="F73" s="365">
        <v>0</v>
      </c>
      <c r="G73" s="365">
        <v>0</v>
      </c>
      <c r="H73" s="365">
        <v>0</v>
      </c>
    </row>
    <row r="74" spans="1:8" ht="15.75" customHeight="1" x14ac:dyDescent="0.25">
      <c r="A74" s="365" t="s">
        <v>1540</v>
      </c>
      <c r="B74" s="365" t="s">
        <v>1541</v>
      </c>
      <c r="C74" s="365" t="s">
        <v>663</v>
      </c>
      <c r="D74" s="365">
        <v>0</v>
      </c>
      <c r="E74" s="365">
        <v>0</v>
      </c>
      <c r="F74" s="365">
        <v>0</v>
      </c>
      <c r="G74" s="365">
        <v>0</v>
      </c>
      <c r="H74" s="365">
        <v>0</v>
      </c>
    </row>
    <row r="75" spans="1:8" ht="16.5" customHeight="1" x14ac:dyDescent="0.25">
      <c r="A75" s="365" t="s">
        <v>1542</v>
      </c>
      <c r="B75" s="365" t="s">
        <v>1543</v>
      </c>
      <c r="C75" s="365" t="s">
        <v>663</v>
      </c>
      <c r="D75" s="365">
        <v>0</v>
      </c>
      <c r="E75" s="365">
        <v>0</v>
      </c>
      <c r="F75" s="365">
        <v>0</v>
      </c>
      <c r="G75" s="365">
        <v>0</v>
      </c>
      <c r="H75" s="365">
        <v>0</v>
      </c>
    </row>
  </sheetData>
  <mergeCells count="10">
    <mergeCell ref="A9:H9"/>
    <mergeCell ref="A10:H10"/>
    <mergeCell ref="F14:G14"/>
    <mergeCell ref="A17:B17"/>
    <mergeCell ref="D2:E2"/>
    <mergeCell ref="F2:H2"/>
    <mergeCell ref="F3:H3"/>
    <mergeCell ref="A5:H5"/>
    <mergeCell ref="A6:H6"/>
    <mergeCell ref="A8:H8"/>
  </mergeCells>
  <pageMargins left="0.23622047244094491" right="0.23622047244094491" top="0.74803149606299213" bottom="0.74803149606299213" header="0.31496062992125984" footer="0.31496062992125984"/>
  <pageSetup paperSize="9" scale="8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35"/>
  <sheetViews>
    <sheetView topLeftCell="A13" workbookViewId="0">
      <selection activeCell="C25" sqref="C25"/>
    </sheetView>
  </sheetViews>
  <sheetFormatPr defaultColWidth="9.140625" defaultRowHeight="15.75" x14ac:dyDescent="0.25"/>
  <cols>
    <col min="1" max="1" width="5.28515625" style="385" customWidth="1"/>
    <col min="2" max="2" width="80.7109375" style="385" bestFit="1" customWidth="1"/>
    <col min="3" max="3" width="18" style="385" bestFit="1" customWidth="1"/>
    <col min="4" max="6" width="16.42578125" style="385" bestFit="1" customWidth="1"/>
    <col min="7" max="7" width="18" style="385" bestFit="1" customWidth="1"/>
    <col min="8" max="8" width="47.5703125" style="385" bestFit="1" customWidth="1"/>
    <col min="9" max="16384" width="9.140625" style="385"/>
  </cols>
  <sheetData>
    <row r="1" spans="1:8" x14ac:dyDescent="0.25">
      <c r="H1" s="386" t="s">
        <v>867</v>
      </c>
    </row>
    <row r="3" spans="1:8" ht="59.25" customHeight="1" x14ac:dyDescent="0.3">
      <c r="A3" s="388"/>
      <c r="B3" s="807" t="s">
        <v>1450</v>
      </c>
      <c r="C3" s="807"/>
      <c r="D3" s="807"/>
      <c r="E3" s="807"/>
      <c r="F3" s="807"/>
      <c r="G3" s="807"/>
      <c r="H3" s="807"/>
    </row>
    <row r="4" spans="1:8" ht="25.5" customHeight="1" x14ac:dyDescent="0.25">
      <c r="A4" s="388"/>
      <c r="B4" s="389"/>
      <c r="C4" s="389"/>
      <c r="D4" s="389"/>
      <c r="E4" s="389"/>
      <c r="F4" s="389"/>
    </row>
    <row r="5" spans="1:8" ht="25.5" customHeight="1" x14ac:dyDescent="0.25">
      <c r="A5" s="388"/>
      <c r="B5" s="820" t="s">
        <v>869</v>
      </c>
      <c r="C5" s="821"/>
      <c r="D5" s="389"/>
      <c r="E5" s="389"/>
      <c r="F5" s="389"/>
    </row>
    <row r="6" spans="1:8" x14ac:dyDescent="0.25">
      <c r="A6" s="388"/>
      <c r="B6" s="822" t="s">
        <v>864</v>
      </c>
      <c r="C6" s="823"/>
    </row>
    <row r="7" spans="1:8" x14ac:dyDescent="0.25">
      <c r="A7" s="388"/>
      <c r="B7" s="390" t="s">
        <v>865</v>
      </c>
      <c r="C7" s="390">
        <v>104.6</v>
      </c>
    </row>
    <row r="8" spans="1:8" x14ac:dyDescent="0.25">
      <c r="A8" s="388"/>
      <c r="B8" s="390">
        <v>2019</v>
      </c>
      <c r="C8" s="390">
        <v>105.5</v>
      </c>
    </row>
    <row r="9" spans="1:8" x14ac:dyDescent="0.25">
      <c r="A9" s="384"/>
      <c r="B9" s="390">
        <v>2020</v>
      </c>
      <c r="C9" s="390">
        <v>105.1</v>
      </c>
    </row>
    <row r="10" spans="1:8" ht="22.5" customHeight="1" x14ac:dyDescent="0.25">
      <c r="A10" s="384"/>
      <c r="B10" s="390">
        <v>2021</v>
      </c>
      <c r="C10" s="390">
        <v>104.8</v>
      </c>
    </row>
    <row r="11" spans="1:8" x14ac:dyDescent="0.25">
      <c r="A11" s="388"/>
      <c r="B11" s="391"/>
      <c r="C11" s="391"/>
    </row>
    <row r="12" spans="1:8" x14ac:dyDescent="0.25">
      <c r="A12" s="388"/>
      <c r="B12" s="391"/>
      <c r="C12" s="391"/>
      <c r="H12" s="393" t="s">
        <v>870</v>
      </c>
    </row>
    <row r="13" spans="1:8" s="394" customFormat="1" ht="31.5" customHeight="1" x14ac:dyDescent="0.25">
      <c r="A13" s="811" t="s">
        <v>1</v>
      </c>
      <c r="B13" s="811" t="s">
        <v>873</v>
      </c>
      <c r="C13" s="814" t="s">
        <v>871</v>
      </c>
      <c r="D13" s="824" t="s">
        <v>875</v>
      </c>
      <c r="E13" s="824"/>
      <c r="F13" s="824"/>
      <c r="G13" s="824"/>
      <c r="H13" s="817" t="s">
        <v>874</v>
      </c>
    </row>
    <row r="14" spans="1:8" s="394" customFormat="1" ht="31.5" customHeight="1" x14ac:dyDescent="0.25">
      <c r="A14" s="812"/>
      <c r="B14" s="812"/>
      <c r="C14" s="815"/>
      <c r="D14" s="808" t="s">
        <v>1457</v>
      </c>
      <c r="E14" s="809"/>
      <c r="F14" s="809"/>
      <c r="G14" s="810"/>
      <c r="H14" s="818"/>
    </row>
    <row r="15" spans="1:8" s="394" customFormat="1" ht="30" customHeight="1" x14ac:dyDescent="0.25">
      <c r="A15" s="813"/>
      <c r="B15" s="813"/>
      <c r="C15" s="816"/>
      <c r="D15" s="510">
        <v>2019</v>
      </c>
      <c r="E15" s="510">
        <v>2020</v>
      </c>
      <c r="F15" s="510">
        <v>2021</v>
      </c>
      <c r="G15" s="537" t="s">
        <v>872</v>
      </c>
      <c r="H15" s="819"/>
    </row>
    <row r="16" spans="1:8" s="540" customFormat="1" ht="30" customHeight="1" x14ac:dyDescent="0.25">
      <c r="A16" s="538"/>
      <c r="B16" s="539" t="s">
        <v>1458</v>
      </c>
      <c r="C16" s="539"/>
      <c r="D16" s="539">
        <f>D17+D27+D31</f>
        <v>8011025.0800000001</v>
      </c>
      <c r="E16" s="539">
        <f>E17+E27+E31</f>
        <v>6643044.3799999999</v>
      </c>
      <c r="F16" s="539">
        <f>F17+F27+F31</f>
        <v>6398900.8500000006</v>
      </c>
      <c r="G16" s="539">
        <f>G17+G27+G31</f>
        <v>21052970.310000002</v>
      </c>
      <c r="H16" s="538"/>
    </row>
    <row r="17" spans="1:8" s="394" customFormat="1" ht="30" customHeight="1" x14ac:dyDescent="0.25">
      <c r="A17" s="392"/>
      <c r="B17" s="541" t="s">
        <v>0</v>
      </c>
      <c r="C17" s="539"/>
      <c r="D17" s="539">
        <f>SUM(D18:D25)</f>
        <v>8011025.0800000001</v>
      </c>
      <c r="E17" s="539"/>
      <c r="F17" s="539"/>
      <c r="G17" s="539">
        <f>D17</f>
        <v>8011025.0800000001</v>
      </c>
      <c r="H17" s="535"/>
    </row>
    <row r="18" spans="1:8" s="394" customFormat="1" ht="21" customHeight="1" x14ac:dyDescent="0.25">
      <c r="A18" s="387">
        <v>1</v>
      </c>
      <c r="B18" s="543" t="s">
        <v>2</v>
      </c>
      <c r="C18" s="543">
        <v>426477.38</v>
      </c>
      <c r="D18" s="544">
        <f>ROUND(C18*$C$7/100*$C$8/100,2)</f>
        <v>470630.58</v>
      </c>
      <c r="E18" s="544"/>
      <c r="F18" s="544"/>
      <c r="G18" s="544">
        <f>D18</f>
        <v>470630.58</v>
      </c>
      <c r="H18" s="545" t="s">
        <v>1194</v>
      </c>
    </row>
    <row r="19" spans="1:8" s="394" customFormat="1" ht="21" customHeight="1" x14ac:dyDescent="0.25">
      <c r="A19" s="387">
        <v>2</v>
      </c>
      <c r="B19" s="543" t="s">
        <v>3</v>
      </c>
      <c r="C19" s="543">
        <v>653417.32999999996</v>
      </c>
      <c r="D19" s="544">
        <f t="shared" ref="D19:D25" si="0">ROUND(C19*$C$7/100*$C$8/100,2)</f>
        <v>721065.63</v>
      </c>
      <c r="E19" s="544"/>
      <c r="F19" s="544"/>
      <c r="G19" s="544">
        <f t="shared" ref="G19:G25" si="1">D19</f>
        <v>721065.63</v>
      </c>
      <c r="H19" s="545" t="s">
        <v>1195</v>
      </c>
    </row>
    <row r="20" spans="1:8" s="394" customFormat="1" ht="21" customHeight="1" x14ac:dyDescent="0.25">
      <c r="A20" s="387">
        <v>3</v>
      </c>
      <c r="B20" s="543" t="s">
        <v>4</v>
      </c>
      <c r="C20" s="543">
        <v>897647.8</v>
      </c>
      <c r="D20" s="544">
        <f t="shared" si="0"/>
        <v>990581.28</v>
      </c>
      <c r="E20" s="544"/>
      <c r="F20" s="544"/>
      <c r="G20" s="544">
        <f t="shared" si="1"/>
        <v>990581.28</v>
      </c>
      <c r="H20" s="545" t="s">
        <v>1196</v>
      </c>
    </row>
    <row r="21" spans="1:8" s="394" customFormat="1" ht="21" customHeight="1" x14ac:dyDescent="0.25">
      <c r="A21" s="387">
        <v>4</v>
      </c>
      <c r="B21" s="543" t="s">
        <v>5</v>
      </c>
      <c r="C21" s="543">
        <v>835724.13</v>
      </c>
      <c r="D21" s="544">
        <f t="shared" si="0"/>
        <v>922246.65</v>
      </c>
      <c r="E21" s="544"/>
      <c r="F21" s="544"/>
      <c r="G21" s="544">
        <f t="shared" si="1"/>
        <v>922246.65</v>
      </c>
      <c r="H21" s="545" t="s">
        <v>1197</v>
      </c>
    </row>
    <row r="22" spans="1:8" s="394" customFormat="1" ht="21" customHeight="1" x14ac:dyDescent="0.25">
      <c r="A22" s="387">
        <v>5</v>
      </c>
      <c r="B22" s="543" t="s">
        <v>6</v>
      </c>
      <c r="C22" s="543">
        <v>551801.01</v>
      </c>
      <c r="D22" s="544">
        <f t="shared" si="0"/>
        <v>608928.97</v>
      </c>
      <c r="E22" s="544"/>
      <c r="F22" s="544"/>
      <c r="G22" s="544">
        <f t="shared" si="1"/>
        <v>608928.97</v>
      </c>
      <c r="H22" s="545" t="s">
        <v>1198</v>
      </c>
    </row>
    <row r="23" spans="1:8" s="394" customFormat="1" ht="21" customHeight="1" x14ac:dyDescent="0.25">
      <c r="A23" s="387">
        <v>6</v>
      </c>
      <c r="B23" s="543" t="s">
        <v>7</v>
      </c>
      <c r="C23" s="543">
        <v>777435.39</v>
      </c>
      <c r="D23" s="544">
        <f t="shared" si="0"/>
        <v>857923.28</v>
      </c>
      <c r="E23" s="544"/>
      <c r="F23" s="544"/>
      <c r="G23" s="544">
        <f t="shared" si="1"/>
        <v>857923.28</v>
      </c>
      <c r="H23" s="545" t="s">
        <v>1199</v>
      </c>
    </row>
    <row r="24" spans="1:8" s="394" customFormat="1" ht="21" customHeight="1" x14ac:dyDescent="0.25">
      <c r="A24" s="387">
        <v>7</v>
      </c>
      <c r="B24" s="543" t="s">
        <v>8</v>
      </c>
      <c r="C24" s="543">
        <v>2057329.97</v>
      </c>
      <c r="D24" s="544">
        <f t="shared" si="0"/>
        <v>2270325.34</v>
      </c>
      <c r="E24" s="544"/>
      <c r="F24" s="544"/>
      <c r="G24" s="544">
        <f t="shared" si="1"/>
        <v>2270325.34</v>
      </c>
      <c r="H24" s="545" t="s">
        <v>1200</v>
      </c>
    </row>
    <row r="25" spans="1:8" s="394" customFormat="1" ht="21" customHeight="1" x14ac:dyDescent="0.25">
      <c r="A25" s="387">
        <v>8</v>
      </c>
      <c r="B25" s="543" t="s">
        <v>9</v>
      </c>
      <c r="C25" s="543">
        <v>1059620.81</v>
      </c>
      <c r="D25" s="544">
        <f t="shared" si="0"/>
        <v>1169323.3500000001</v>
      </c>
      <c r="E25" s="544"/>
      <c r="F25" s="544"/>
      <c r="G25" s="544">
        <f t="shared" si="1"/>
        <v>1169323.3500000001</v>
      </c>
      <c r="H25" s="545" t="s">
        <v>1201</v>
      </c>
    </row>
    <row r="26" spans="1:8" s="394" customFormat="1" ht="21" customHeight="1" x14ac:dyDescent="0.25">
      <c r="A26" s="387">
        <v>9</v>
      </c>
      <c r="B26" s="543" t="s">
        <v>1460</v>
      </c>
      <c r="C26" s="543"/>
      <c r="D26" s="544"/>
      <c r="E26" s="544"/>
      <c r="F26" s="544"/>
      <c r="G26" s="544"/>
      <c r="H26" s="545" t="s">
        <v>1461</v>
      </c>
    </row>
    <row r="27" spans="1:8" s="394" customFormat="1" ht="30" customHeight="1" x14ac:dyDescent="0.25">
      <c r="A27" s="536"/>
      <c r="B27" s="542" t="s">
        <v>10</v>
      </c>
      <c r="C27" s="539"/>
      <c r="D27" s="539"/>
      <c r="E27" s="539">
        <f>SUM(E28:E30)</f>
        <v>6643044.3799999999</v>
      </c>
      <c r="F27" s="539"/>
      <c r="G27" s="539">
        <f>E27</f>
        <v>6643044.3799999999</v>
      </c>
      <c r="H27" s="535"/>
    </row>
    <row r="28" spans="1:8" s="394" customFormat="1" ht="21" customHeight="1" x14ac:dyDescent="0.25">
      <c r="A28" s="387">
        <v>10</v>
      </c>
      <c r="B28" s="543" t="s">
        <v>11</v>
      </c>
      <c r="C28" s="543">
        <v>1952389.99</v>
      </c>
      <c r="D28" s="544"/>
      <c r="E28" s="544">
        <f>ROUND(C28*$C$7/100*$C$8/100*$C$9/100,2)</f>
        <v>2264401.4900000002</v>
      </c>
      <c r="F28" s="544"/>
      <c r="G28" s="544">
        <f>E28</f>
        <v>2264401.4900000002</v>
      </c>
      <c r="H28" s="545" t="s">
        <v>1202</v>
      </c>
    </row>
    <row r="29" spans="1:8" s="394" customFormat="1" ht="21" customHeight="1" x14ac:dyDescent="0.25">
      <c r="A29" s="387">
        <v>11</v>
      </c>
      <c r="B29" s="543" t="s">
        <v>12</v>
      </c>
      <c r="C29" s="543">
        <v>1540843.01</v>
      </c>
      <c r="D29" s="544"/>
      <c r="E29" s="544">
        <f t="shared" ref="E29:E30" si="2">ROUND(C29*$C$7/100*$C$8/100*$C$9/100,2)</f>
        <v>1787085.18</v>
      </c>
      <c r="F29" s="544"/>
      <c r="G29" s="544">
        <f t="shared" ref="G29:G30" si="3">E29</f>
        <v>1787085.18</v>
      </c>
      <c r="H29" s="545" t="s">
        <v>1203</v>
      </c>
    </row>
    <row r="30" spans="1:8" s="394" customFormat="1" ht="21" customHeight="1" x14ac:dyDescent="0.25">
      <c r="A30" s="387">
        <v>12</v>
      </c>
      <c r="B30" s="543" t="s">
        <v>13</v>
      </c>
      <c r="C30" s="543">
        <f>'[1]Ресурсная смета 14 граф'!$H$77</f>
        <v>2234467.41</v>
      </c>
      <c r="D30" s="544"/>
      <c r="E30" s="544">
        <f t="shared" si="2"/>
        <v>2591557.71</v>
      </c>
      <c r="F30" s="544"/>
      <c r="G30" s="544">
        <f t="shared" si="3"/>
        <v>2591557.71</v>
      </c>
      <c r="H30" s="545" t="s">
        <v>1204</v>
      </c>
    </row>
    <row r="31" spans="1:8" s="394" customFormat="1" ht="30" customHeight="1" x14ac:dyDescent="0.25">
      <c r="A31" s="536"/>
      <c r="B31" s="542" t="s">
        <v>14</v>
      </c>
      <c r="C31" s="539"/>
      <c r="D31" s="539"/>
      <c r="E31" s="539"/>
      <c r="F31" s="539">
        <f>SUM(F32:F35)</f>
        <v>6398900.8500000006</v>
      </c>
      <c r="G31" s="539">
        <f>F31</f>
        <v>6398900.8500000006</v>
      </c>
      <c r="H31" s="535"/>
    </row>
    <row r="32" spans="1:8" s="394" customFormat="1" ht="21" customHeight="1" x14ac:dyDescent="0.25">
      <c r="A32" s="387">
        <v>13</v>
      </c>
      <c r="B32" s="543" t="s">
        <v>15</v>
      </c>
      <c r="C32" s="543">
        <v>2303965.87</v>
      </c>
      <c r="D32" s="544"/>
      <c r="E32" s="544"/>
      <c r="F32" s="544">
        <f>ROUND(C32*$C$7/100*$C$8/100*$C$9/100*$C$10/100,2)</f>
        <v>2800426.54</v>
      </c>
      <c r="G32" s="544">
        <f>F32</f>
        <v>2800426.54</v>
      </c>
      <c r="H32" s="545" t="s">
        <v>1205</v>
      </c>
    </row>
    <row r="33" spans="1:8" s="394" customFormat="1" ht="21" customHeight="1" x14ac:dyDescent="0.25">
      <c r="A33" s="387">
        <v>14</v>
      </c>
      <c r="B33" s="543" t="s">
        <v>16</v>
      </c>
      <c r="C33" s="543">
        <v>1059620.81</v>
      </c>
      <c r="D33" s="544"/>
      <c r="E33" s="544"/>
      <c r="F33" s="544">
        <f t="shared" ref="F33:F35" si="4">ROUND(C33*$C$7/100*$C$8/100*$C$9/100*$C$10/100,2)</f>
        <v>1287948.8700000001</v>
      </c>
      <c r="G33" s="544">
        <f t="shared" ref="G33:G35" si="5">F33</f>
        <v>1287948.8700000001</v>
      </c>
      <c r="H33" s="545" t="s">
        <v>1206</v>
      </c>
    </row>
    <row r="34" spans="1:8" s="394" customFormat="1" ht="21" customHeight="1" x14ac:dyDescent="0.25">
      <c r="A34" s="387">
        <v>15</v>
      </c>
      <c r="B34" s="543" t="s">
        <v>17</v>
      </c>
      <c r="C34" s="543">
        <v>835724.13</v>
      </c>
      <c r="D34" s="544"/>
      <c r="E34" s="544"/>
      <c r="F34" s="544">
        <f t="shared" si="4"/>
        <v>1015806.73</v>
      </c>
      <c r="G34" s="544">
        <f t="shared" si="5"/>
        <v>1015806.73</v>
      </c>
      <c r="H34" s="545" t="s">
        <v>1207</v>
      </c>
    </row>
    <row r="35" spans="1:8" s="394" customFormat="1" ht="21" customHeight="1" x14ac:dyDescent="0.25">
      <c r="A35" s="387">
        <v>16</v>
      </c>
      <c r="B35" s="543" t="s">
        <v>18</v>
      </c>
      <c r="C35" s="543">
        <v>1065190.49</v>
      </c>
      <c r="D35" s="544"/>
      <c r="E35" s="544"/>
      <c r="F35" s="544">
        <f t="shared" si="4"/>
        <v>1294718.71</v>
      </c>
      <c r="G35" s="544">
        <f t="shared" si="5"/>
        <v>1294718.71</v>
      </c>
      <c r="H35" s="545" t="s">
        <v>1208</v>
      </c>
    </row>
  </sheetData>
  <mergeCells count="9">
    <mergeCell ref="B3:H3"/>
    <mergeCell ref="D14:G14"/>
    <mergeCell ref="B13:B15"/>
    <mergeCell ref="C13:C15"/>
    <mergeCell ref="A13:A15"/>
    <mergeCell ref="H13:H15"/>
    <mergeCell ref="B5:C5"/>
    <mergeCell ref="B6:C6"/>
    <mergeCell ref="D13:G13"/>
  </mergeCells>
  <pageMargins left="0.16" right="0.16" top="0.74803149606299213" bottom="0.74803149606299213" header="0.31496062992125984" footer="0.31496062992125984"/>
  <pageSetup paperSize="9" scale="63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88"/>
  <sheetViews>
    <sheetView workbookViewId="0">
      <selection activeCell="F22" sqref="F22:G22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402"/>
      <c r="K5" s="446"/>
    </row>
    <row r="6" spans="1:14" ht="15" outlineLevel="1" x14ac:dyDescent="0.2">
      <c r="A6" s="402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1001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2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884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887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889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891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893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896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63" x14ac:dyDescent="0.2">
      <c r="A32" s="434" t="s">
        <v>19</v>
      </c>
      <c r="B32" s="435" t="s">
        <v>913</v>
      </c>
      <c r="C32" s="436" t="s">
        <v>914</v>
      </c>
      <c r="D32" s="437" t="s">
        <v>915</v>
      </c>
      <c r="E32" s="438"/>
      <c r="F32" s="439" t="s">
        <v>916</v>
      </c>
      <c r="G32" s="440">
        <v>554.78</v>
      </c>
      <c r="H32" s="440">
        <v>4438.24</v>
      </c>
      <c r="I32" s="440">
        <v>2125.36</v>
      </c>
      <c r="J32" s="440">
        <v>2312.88</v>
      </c>
      <c r="K32" s="440">
        <v>805.76</v>
      </c>
      <c r="L32" s="441"/>
      <c r="M32" s="440">
        <v>10.16</v>
      </c>
      <c r="N32" s="440">
        <v>3.28</v>
      </c>
    </row>
    <row r="33" spans="1:14" ht="63" x14ac:dyDescent="0.2">
      <c r="A33" s="434" t="s">
        <v>20</v>
      </c>
      <c r="B33" s="435" t="s">
        <v>917</v>
      </c>
      <c r="C33" s="436" t="s">
        <v>918</v>
      </c>
      <c r="D33" s="437" t="s">
        <v>915</v>
      </c>
      <c r="E33" s="438"/>
      <c r="F33" s="440">
        <v>8</v>
      </c>
      <c r="G33" s="440">
        <v>87.24</v>
      </c>
      <c r="H33" s="440">
        <v>697.92</v>
      </c>
      <c r="I33" s="440">
        <v>246.72</v>
      </c>
      <c r="J33" s="440">
        <v>451.2</v>
      </c>
      <c r="K33" s="440">
        <v>156.72</v>
      </c>
      <c r="L33" s="441"/>
      <c r="M33" s="440">
        <v>1.2</v>
      </c>
      <c r="N33" s="440">
        <v>0.64</v>
      </c>
    </row>
    <row r="34" spans="1:14" ht="63" x14ac:dyDescent="0.2">
      <c r="A34" s="434" t="s">
        <v>21</v>
      </c>
      <c r="B34" s="435" t="s">
        <v>919</v>
      </c>
      <c r="C34" s="436" t="s">
        <v>920</v>
      </c>
      <c r="D34" s="437" t="s">
        <v>915</v>
      </c>
      <c r="E34" s="438"/>
      <c r="F34" s="440">
        <v>6</v>
      </c>
      <c r="G34" s="440">
        <v>1527.44</v>
      </c>
      <c r="H34" s="440">
        <v>9164.64</v>
      </c>
      <c r="I34" s="440">
        <v>1685.82</v>
      </c>
      <c r="J34" s="440">
        <v>7478.82</v>
      </c>
      <c r="K34" s="440">
        <v>1823.52</v>
      </c>
      <c r="L34" s="441"/>
      <c r="M34" s="440">
        <v>7.44</v>
      </c>
      <c r="N34" s="440">
        <v>6.6</v>
      </c>
    </row>
    <row r="35" spans="1:14" ht="63" x14ac:dyDescent="0.2">
      <c r="A35" s="434" t="s">
        <v>22</v>
      </c>
      <c r="B35" s="435" t="s">
        <v>921</v>
      </c>
      <c r="C35" s="436" t="s">
        <v>922</v>
      </c>
      <c r="D35" s="437" t="s">
        <v>915</v>
      </c>
      <c r="E35" s="438"/>
      <c r="F35" s="440">
        <v>2</v>
      </c>
      <c r="G35" s="440">
        <v>2864.68</v>
      </c>
      <c r="H35" s="440">
        <v>5729.36</v>
      </c>
      <c r="I35" s="440">
        <v>1196.4000000000001</v>
      </c>
      <c r="J35" s="440">
        <v>4532.96</v>
      </c>
      <c r="K35" s="440">
        <v>1213.76</v>
      </c>
      <c r="L35" s="441"/>
      <c r="M35" s="440">
        <v>5.28</v>
      </c>
      <c r="N35" s="440">
        <v>4.58</v>
      </c>
    </row>
    <row r="36" spans="1:14" ht="15" x14ac:dyDescent="0.2">
      <c r="A36" s="831" t="s">
        <v>923</v>
      </c>
      <c r="B36" s="832"/>
      <c r="C36" s="832"/>
      <c r="D36" s="832"/>
      <c r="E36" s="832"/>
      <c r="F36" s="832"/>
      <c r="G36" s="832"/>
      <c r="H36" s="439">
        <v>37735.31</v>
      </c>
      <c r="I36" s="441"/>
      <c r="J36" s="441"/>
      <c r="K36" s="441"/>
      <c r="L36" s="441"/>
      <c r="M36" s="439">
        <v>27.69</v>
      </c>
      <c r="N36" s="439">
        <v>17.37</v>
      </c>
    </row>
    <row r="37" spans="1:14" ht="20.25" customHeight="1" x14ac:dyDescent="0.2">
      <c r="A37" s="833" t="s">
        <v>924</v>
      </c>
      <c r="B37" s="832"/>
      <c r="C37" s="832"/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2"/>
    </row>
    <row r="38" spans="1:14" ht="63" x14ac:dyDescent="0.2">
      <c r="A38" s="434" t="s">
        <v>23</v>
      </c>
      <c r="B38" s="435" t="s">
        <v>925</v>
      </c>
      <c r="C38" s="436" t="s">
        <v>926</v>
      </c>
      <c r="D38" s="437" t="s">
        <v>915</v>
      </c>
      <c r="E38" s="438"/>
      <c r="F38" s="439" t="s">
        <v>927</v>
      </c>
      <c r="G38" s="440">
        <v>504.29</v>
      </c>
      <c r="H38" s="440">
        <v>8068.64</v>
      </c>
      <c r="I38" s="440">
        <v>1434.88</v>
      </c>
      <c r="J38" s="440">
        <v>6633.76</v>
      </c>
      <c r="K38" s="440">
        <v>2480.3200000000002</v>
      </c>
      <c r="L38" s="441"/>
      <c r="M38" s="440">
        <v>7.04</v>
      </c>
      <c r="N38" s="440">
        <v>7.68</v>
      </c>
    </row>
    <row r="39" spans="1:14" ht="63" x14ac:dyDescent="0.2">
      <c r="A39" s="434" t="s">
        <v>29</v>
      </c>
      <c r="B39" s="435" t="s">
        <v>928</v>
      </c>
      <c r="C39" s="436" t="s">
        <v>929</v>
      </c>
      <c r="D39" s="437" t="s">
        <v>915</v>
      </c>
      <c r="E39" s="438"/>
      <c r="F39" s="440">
        <v>9</v>
      </c>
      <c r="G39" s="440">
        <v>148.88</v>
      </c>
      <c r="H39" s="440">
        <v>1339.92</v>
      </c>
      <c r="I39" s="440">
        <v>458.55</v>
      </c>
      <c r="J39" s="440">
        <v>881.37</v>
      </c>
      <c r="K39" s="440">
        <v>406.89</v>
      </c>
      <c r="L39" s="441"/>
      <c r="M39" s="440">
        <v>2.25</v>
      </c>
      <c r="N39" s="440">
        <v>1.26</v>
      </c>
    </row>
    <row r="40" spans="1:14" ht="63" x14ac:dyDescent="0.2">
      <c r="A40" s="434" t="s">
        <v>24</v>
      </c>
      <c r="B40" s="435" t="s">
        <v>930</v>
      </c>
      <c r="C40" s="436" t="s">
        <v>931</v>
      </c>
      <c r="D40" s="437" t="s">
        <v>915</v>
      </c>
      <c r="E40" s="438"/>
      <c r="F40" s="439" t="s">
        <v>932</v>
      </c>
      <c r="G40" s="440">
        <v>173.06</v>
      </c>
      <c r="H40" s="440">
        <v>519.17999999999995</v>
      </c>
      <c r="I40" s="440">
        <v>183.42</v>
      </c>
      <c r="J40" s="440">
        <v>335.76</v>
      </c>
      <c r="K40" s="440">
        <v>155.01</v>
      </c>
      <c r="L40" s="441"/>
      <c r="M40" s="440">
        <v>0.9</v>
      </c>
      <c r="N40" s="440">
        <v>0.48</v>
      </c>
    </row>
    <row r="41" spans="1:14" ht="63" x14ac:dyDescent="0.2">
      <c r="A41" s="434" t="s">
        <v>30</v>
      </c>
      <c r="B41" s="435" t="s">
        <v>933</v>
      </c>
      <c r="C41" s="436" t="s">
        <v>934</v>
      </c>
      <c r="D41" s="437" t="s">
        <v>915</v>
      </c>
      <c r="E41" s="438"/>
      <c r="F41" s="440">
        <v>9</v>
      </c>
      <c r="G41" s="440">
        <v>2346.6799999999998</v>
      </c>
      <c r="H41" s="440">
        <v>21120.12</v>
      </c>
      <c r="I41" s="440">
        <v>9449.01</v>
      </c>
      <c r="J41" s="440">
        <v>11671.11</v>
      </c>
      <c r="K41" s="440">
        <v>3015.09</v>
      </c>
      <c r="L41" s="441"/>
      <c r="M41" s="440">
        <v>42.75</v>
      </c>
      <c r="N41" s="440">
        <v>10.91</v>
      </c>
    </row>
    <row r="42" spans="1:14" ht="63" x14ac:dyDescent="0.2">
      <c r="A42" s="434" t="s">
        <v>25</v>
      </c>
      <c r="B42" s="435" t="s">
        <v>935</v>
      </c>
      <c r="C42" s="436" t="s">
        <v>936</v>
      </c>
      <c r="D42" s="437" t="s">
        <v>915</v>
      </c>
      <c r="E42" s="438"/>
      <c r="F42" s="440">
        <v>2</v>
      </c>
      <c r="G42" s="440">
        <v>5228.08</v>
      </c>
      <c r="H42" s="440">
        <v>10456.16</v>
      </c>
      <c r="I42" s="440">
        <v>4365.3599999999997</v>
      </c>
      <c r="J42" s="440">
        <v>6090.8</v>
      </c>
      <c r="K42" s="440">
        <v>1561.06</v>
      </c>
      <c r="L42" s="441"/>
      <c r="M42" s="440">
        <v>19.75</v>
      </c>
      <c r="N42" s="440">
        <v>5.65</v>
      </c>
    </row>
    <row r="43" spans="1:14" ht="63" x14ac:dyDescent="0.2">
      <c r="A43" s="434" t="s">
        <v>26</v>
      </c>
      <c r="B43" s="435" t="s">
        <v>937</v>
      </c>
      <c r="C43" s="436" t="s">
        <v>938</v>
      </c>
      <c r="D43" s="437" t="s">
        <v>915</v>
      </c>
      <c r="E43" s="438"/>
      <c r="F43" s="440">
        <v>1</v>
      </c>
      <c r="G43" s="440">
        <v>8241.16</v>
      </c>
      <c r="H43" s="440">
        <v>8241.16</v>
      </c>
      <c r="I43" s="440">
        <v>3345.84</v>
      </c>
      <c r="J43" s="440">
        <v>4895.32</v>
      </c>
      <c r="K43" s="440">
        <v>1250.21</v>
      </c>
      <c r="L43" s="441"/>
      <c r="M43" s="440">
        <v>15.14</v>
      </c>
      <c r="N43" s="440">
        <v>4.53</v>
      </c>
    </row>
    <row r="44" spans="1:14" ht="72" x14ac:dyDescent="0.2">
      <c r="A44" s="434" t="s">
        <v>27</v>
      </c>
      <c r="B44" s="435" t="s">
        <v>939</v>
      </c>
      <c r="C44" s="436" t="s">
        <v>940</v>
      </c>
      <c r="D44" s="437" t="s">
        <v>941</v>
      </c>
      <c r="E44" s="438"/>
      <c r="F44" s="439" t="s">
        <v>942</v>
      </c>
      <c r="G44" s="440">
        <v>39345.480000000003</v>
      </c>
      <c r="H44" s="440">
        <v>12393.83</v>
      </c>
      <c r="I44" s="440">
        <v>4881.59</v>
      </c>
      <c r="J44" s="440">
        <v>7512.24</v>
      </c>
      <c r="K44" s="440">
        <v>3000.71</v>
      </c>
      <c r="L44" s="441"/>
      <c r="M44" s="440">
        <v>20.55</v>
      </c>
      <c r="N44" s="440">
        <v>11.82</v>
      </c>
    </row>
    <row r="45" spans="1:14" ht="48" x14ac:dyDescent="0.2">
      <c r="A45" s="434" t="s">
        <v>943</v>
      </c>
      <c r="B45" s="435" t="s">
        <v>944</v>
      </c>
      <c r="C45" s="436" t="s">
        <v>945</v>
      </c>
      <c r="D45" s="437" t="s">
        <v>946</v>
      </c>
      <c r="E45" s="438"/>
      <c r="F45" s="439" t="s">
        <v>947</v>
      </c>
      <c r="G45" s="440">
        <v>129.91</v>
      </c>
      <c r="H45" s="440">
        <v>1578.41</v>
      </c>
      <c r="I45" s="441"/>
      <c r="J45" s="440">
        <v>1578.41</v>
      </c>
      <c r="K45" s="441"/>
      <c r="L45" s="441"/>
      <c r="M45" s="441"/>
      <c r="N45" s="441"/>
    </row>
    <row r="46" spans="1:14" ht="48" x14ac:dyDescent="0.2">
      <c r="A46" s="434" t="s">
        <v>948</v>
      </c>
      <c r="B46" s="435" t="s">
        <v>949</v>
      </c>
      <c r="C46" s="436" t="s">
        <v>950</v>
      </c>
      <c r="D46" s="437" t="s">
        <v>946</v>
      </c>
      <c r="E46" s="438"/>
      <c r="F46" s="439" t="s">
        <v>947</v>
      </c>
      <c r="G46" s="440">
        <v>129.91</v>
      </c>
      <c r="H46" s="440">
        <v>1578.41</v>
      </c>
      <c r="I46" s="441"/>
      <c r="J46" s="440">
        <v>1578.41</v>
      </c>
      <c r="K46" s="441"/>
      <c r="L46" s="441"/>
      <c r="M46" s="441"/>
      <c r="N46" s="441"/>
    </row>
    <row r="47" spans="1:14" ht="96" x14ac:dyDescent="0.2">
      <c r="A47" s="434" t="s">
        <v>951</v>
      </c>
      <c r="B47" s="435" t="s">
        <v>952</v>
      </c>
      <c r="C47" s="436" t="s">
        <v>953</v>
      </c>
      <c r="D47" s="437" t="s">
        <v>946</v>
      </c>
      <c r="E47" s="438"/>
      <c r="F47" s="440">
        <v>12.15</v>
      </c>
      <c r="G47" s="440">
        <v>108.9</v>
      </c>
      <c r="H47" s="440">
        <v>1323.14</v>
      </c>
      <c r="I47" s="441"/>
      <c r="J47" s="440">
        <v>1323.14</v>
      </c>
      <c r="K47" s="441"/>
      <c r="L47" s="441"/>
      <c r="M47" s="441"/>
      <c r="N47" s="441"/>
    </row>
    <row r="48" spans="1:14" ht="15" x14ac:dyDescent="0.2">
      <c r="A48" s="831" t="s">
        <v>954</v>
      </c>
      <c r="B48" s="832"/>
      <c r="C48" s="832"/>
      <c r="D48" s="832"/>
      <c r="E48" s="832"/>
      <c r="F48" s="832"/>
      <c r="G48" s="832"/>
      <c r="H48" s="439">
        <v>133865.54</v>
      </c>
      <c r="I48" s="441"/>
      <c r="J48" s="441"/>
      <c r="K48" s="441"/>
      <c r="L48" s="441"/>
      <c r="M48" s="439">
        <v>124.64</v>
      </c>
      <c r="N48" s="439">
        <v>48.68</v>
      </c>
    </row>
    <row r="49" spans="1:14" ht="20.25" customHeight="1" x14ac:dyDescent="0.2">
      <c r="A49" s="833" t="s">
        <v>955</v>
      </c>
      <c r="B49" s="832"/>
      <c r="C49" s="832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</row>
    <row r="50" spans="1:14" x14ac:dyDescent="0.2">
      <c r="A50" s="434" t="s">
        <v>956</v>
      </c>
      <c r="B50" s="435" t="s">
        <v>957</v>
      </c>
      <c r="C50" s="436" t="s">
        <v>958</v>
      </c>
      <c r="D50" s="437" t="s">
        <v>959</v>
      </c>
      <c r="E50" s="438"/>
      <c r="F50" s="440">
        <v>315</v>
      </c>
      <c r="G50" s="440">
        <v>258</v>
      </c>
      <c r="H50" s="440">
        <v>81270</v>
      </c>
      <c r="I50" s="441"/>
      <c r="J50" s="441"/>
      <c r="K50" s="441"/>
      <c r="L50" s="440">
        <v>81270</v>
      </c>
      <c r="M50" s="441"/>
      <c r="N50" s="441"/>
    </row>
    <row r="51" spans="1:14" x14ac:dyDescent="0.2">
      <c r="A51" s="434" t="s">
        <v>960</v>
      </c>
      <c r="B51" s="435" t="s">
        <v>957</v>
      </c>
      <c r="C51" s="436" t="s">
        <v>961</v>
      </c>
      <c r="D51" s="437" t="s">
        <v>915</v>
      </c>
      <c r="E51" s="438"/>
      <c r="F51" s="440">
        <v>9</v>
      </c>
      <c r="G51" s="440">
        <v>10648</v>
      </c>
      <c r="H51" s="440">
        <v>95832</v>
      </c>
      <c r="I51" s="441"/>
      <c r="J51" s="441"/>
      <c r="K51" s="441"/>
      <c r="L51" s="440">
        <v>95832</v>
      </c>
      <c r="M51" s="441"/>
      <c r="N51" s="441"/>
    </row>
    <row r="52" spans="1:14" ht="19.5" x14ac:dyDescent="0.2">
      <c r="A52" s="434" t="s">
        <v>962</v>
      </c>
      <c r="B52" s="435" t="s">
        <v>957</v>
      </c>
      <c r="C52" s="436" t="s">
        <v>963</v>
      </c>
      <c r="D52" s="437" t="s">
        <v>915</v>
      </c>
      <c r="E52" s="438"/>
      <c r="F52" s="439" t="s">
        <v>932</v>
      </c>
      <c r="G52" s="440">
        <v>9766</v>
      </c>
      <c r="H52" s="440">
        <v>29298</v>
      </c>
      <c r="I52" s="441"/>
      <c r="J52" s="441"/>
      <c r="K52" s="441"/>
      <c r="L52" s="440">
        <v>29298</v>
      </c>
      <c r="M52" s="441"/>
      <c r="N52" s="441"/>
    </row>
    <row r="53" spans="1:14" x14ac:dyDescent="0.2">
      <c r="A53" s="434" t="s">
        <v>964</v>
      </c>
      <c r="B53" s="435" t="s">
        <v>957</v>
      </c>
      <c r="C53" s="436" t="s">
        <v>965</v>
      </c>
      <c r="D53" s="437" t="s">
        <v>915</v>
      </c>
      <c r="E53" s="438"/>
      <c r="F53" s="440">
        <v>3</v>
      </c>
      <c r="G53" s="440">
        <v>2016</v>
      </c>
      <c r="H53" s="440">
        <v>6048</v>
      </c>
      <c r="I53" s="441"/>
      <c r="J53" s="441"/>
      <c r="K53" s="441"/>
      <c r="L53" s="440">
        <v>6048</v>
      </c>
      <c r="M53" s="441"/>
      <c r="N53" s="441"/>
    </row>
    <row r="54" spans="1:14" ht="19.5" x14ac:dyDescent="0.2">
      <c r="A54" s="434" t="s">
        <v>966</v>
      </c>
      <c r="B54" s="435" t="s">
        <v>957</v>
      </c>
      <c r="C54" s="436" t="s">
        <v>967</v>
      </c>
      <c r="D54" s="437" t="s">
        <v>959</v>
      </c>
      <c r="E54" s="438"/>
      <c r="F54" s="439" t="s">
        <v>968</v>
      </c>
      <c r="G54" s="440">
        <v>75</v>
      </c>
      <c r="H54" s="440">
        <v>2700</v>
      </c>
      <c r="I54" s="441"/>
      <c r="J54" s="441"/>
      <c r="K54" s="441"/>
      <c r="L54" s="440">
        <v>2700</v>
      </c>
      <c r="M54" s="441"/>
      <c r="N54" s="441"/>
    </row>
    <row r="55" spans="1:14" ht="19.5" x14ac:dyDescent="0.2">
      <c r="A55" s="434" t="s">
        <v>969</v>
      </c>
      <c r="B55" s="435" t="s">
        <v>957</v>
      </c>
      <c r="C55" s="436" t="s">
        <v>970</v>
      </c>
      <c r="D55" s="437" t="s">
        <v>915</v>
      </c>
      <c r="E55" s="438"/>
      <c r="F55" s="439" t="s">
        <v>971</v>
      </c>
      <c r="G55" s="440">
        <v>20.11</v>
      </c>
      <c r="H55" s="440">
        <v>482.64</v>
      </c>
      <c r="I55" s="441"/>
      <c r="J55" s="441"/>
      <c r="K55" s="441"/>
      <c r="L55" s="440">
        <v>482.64</v>
      </c>
      <c r="M55" s="441"/>
      <c r="N55" s="441"/>
    </row>
    <row r="56" spans="1:14" ht="15" x14ac:dyDescent="0.2">
      <c r="A56" s="831" t="s">
        <v>972</v>
      </c>
      <c r="B56" s="832"/>
      <c r="C56" s="832"/>
      <c r="D56" s="832"/>
      <c r="E56" s="832"/>
      <c r="F56" s="832"/>
      <c r="G56" s="832"/>
      <c r="H56" s="439">
        <v>197576.14</v>
      </c>
      <c r="I56" s="441"/>
      <c r="J56" s="441"/>
      <c r="K56" s="441"/>
      <c r="L56" s="441"/>
      <c r="M56" s="441"/>
      <c r="N56" s="441"/>
    </row>
    <row r="57" spans="1:14" ht="15" x14ac:dyDescent="0.2">
      <c r="A57" s="834" t="s">
        <v>973</v>
      </c>
      <c r="B57" s="835"/>
      <c r="C57" s="835"/>
      <c r="D57" s="835"/>
      <c r="E57" s="835"/>
      <c r="F57" s="835"/>
      <c r="G57" s="835"/>
      <c r="H57" s="835"/>
      <c r="I57" s="835"/>
      <c r="J57" s="835"/>
      <c r="K57" s="835"/>
      <c r="L57" s="835"/>
      <c r="M57" s="835"/>
      <c r="N57" s="835"/>
    </row>
    <row r="58" spans="1:14" ht="15" x14ac:dyDescent="0.2">
      <c r="A58" s="836" t="s">
        <v>974</v>
      </c>
      <c r="B58" s="832"/>
      <c r="C58" s="832"/>
      <c r="D58" s="832"/>
      <c r="E58" s="832"/>
      <c r="F58" s="832"/>
      <c r="G58" s="832"/>
      <c r="H58" s="442">
        <v>302279.77</v>
      </c>
      <c r="I58" s="442">
        <v>29372.95</v>
      </c>
      <c r="J58" s="442">
        <v>57276.18</v>
      </c>
      <c r="K58" s="442">
        <v>15869.05</v>
      </c>
      <c r="L58" s="442">
        <v>215630.64</v>
      </c>
      <c r="M58" s="442">
        <v>132.46</v>
      </c>
      <c r="N58" s="442">
        <v>57.43</v>
      </c>
    </row>
    <row r="59" spans="1:14" ht="15" x14ac:dyDescent="0.2">
      <c r="A59" s="836" t="s">
        <v>975</v>
      </c>
      <c r="B59" s="832"/>
      <c r="C59" s="832"/>
      <c r="D59" s="832"/>
      <c r="E59" s="832"/>
      <c r="F59" s="832"/>
      <c r="G59" s="832"/>
      <c r="H59" s="442">
        <v>297898.21000000002</v>
      </c>
      <c r="I59" s="442">
        <v>33778.89</v>
      </c>
      <c r="J59" s="442">
        <v>65867.600000000006</v>
      </c>
      <c r="K59" s="442">
        <v>18249.41</v>
      </c>
      <c r="L59" s="442">
        <v>198251.72</v>
      </c>
      <c r="M59" s="442">
        <v>152.33000000000001</v>
      </c>
      <c r="N59" s="442">
        <v>66.040000000000006</v>
      </c>
    </row>
    <row r="60" spans="1:14" ht="15" x14ac:dyDescent="0.2">
      <c r="A60" s="836" t="s">
        <v>976</v>
      </c>
      <c r="B60" s="832"/>
      <c r="C60" s="832"/>
      <c r="D60" s="832"/>
      <c r="E60" s="832"/>
      <c r="F60" s="832"/>
      <c r="G60" s="832"/>
      <c r="H60" s="442">
        <v>46305.19</v>
      </c>
      <c r="I60" s="441"/>
      <c r="J60" s="441"/>
      <c r="K60" s="441"/>
      <c r="L60" s="441"/>
      <c r="M60" s="441"/>
      <c r="N60" s="441"/>
    </row>
    <row r="61" spans="1:14" ht="15" x14ac:dyDescent="0.2">
      <c r="A61" s="836" t="s">
        <v>977</v>
      </c>
      <c r="B61" s="832"/>
      <c r="C61" s="832"/>
      <c r="D61" s="832"/>
      <c r="E61" s="832"/>
      <c r="F61" s="832"/>
      <c r="G61" s="832"/>
      <c r="H61" s="442">
        <v>24973.58</v>
      </c>
      <c r="I61" s="441"/>
      <c r="J61" s="441"/>
      <c r="K61" s="441"/>
      <c r="L61" s="441"/>
      <c r="M61" s="441"/>
      <c r="N61" s="441"/>
    </row>
    <row r="62" spans="1:14" ht="15" x14ac:dyDescent="0.2">
      <c r="A62" s="831" t="s">
        <v>978</v>
      </c>
      <c r="B62" s="832"/>
      <c r="C62" s="832"/>
      <c r="D62" s="832"/>
      <c r="E62" s="832"/>
      <c r="F62" s="832"/>
      <c r="G62" s="832"/>
      <c r="H62" s="441"/>
      <c r="I62" s="441"/>
      <c r="J62" s="441"/>
      <c r="K62" s="441"/>
      <c r="L62" s="441"/>
      <c r="M62" s="441"/>
      <c r="N62" s="441"/>
    </row>
    <row r="63" spans="1:14" ht="15" x14ac:dyDescent="0.2">
      <c r="A63" s="836" t="s">
        <v>979</v>
      </c>
      <c r="B63" s="832"/>
      <c r="C63" s="832"/>
      <c r="D63" s="832"/>
      <c r="E63" s="832"/>
      <c r="F63" s="832"/>
      <c r="G63" s="832"/>
      <c r="H63" s="442">
        <v>286643.52</v>
      </c>
      <c r="I63" s="441"/>
      <c r="J63" s="441"/>
      <c r="K63" s="441"/>
      <c r="L63" s="441"/>
      <c r="M63" s="442">
        <v>152.33000000000001</v>
      </c>
      <c r="N63" s="442">
        <v>66.040000000000006</v>
      </c>
    </row>
    <row r="64" spans="1:14" ht="15" x14ac:dyDescent="0.2">
      <c r="A64" s="836" t="s">
        <v>980</v>
      </c>
      <c r="B64" s="832"/>
      <c r="C64" s="832"/>
      <c r="D64" s="832"/>
      <c r="E64" s="832"/>
      <c r="F64" s="832"/>
      <c r="G64" s="832"/>
      <c r="H64" s="442">
        <v>82533.460000000006</v>
      </c>
      <c r="I64" s="441"/>
      <c r="J64" s="441"/>
      <c r="K64" s="441"/>
      <c r="L64" s="441"/>
      <c r="M64" s="441"/>
      <c r="N64" s="441"/>
    </row>
    <row r="65" spans="1:14" ht="15" x14ac:dyDescent="0.2">
      <c r="A65" s="836" t="s">
        <v>981</v>
      </c>
      <c r="B65" s="832"/>
      <c r="C65" s="832"/>
      <c r="D65" s="832"/>
      <c r="E65" s="832"/>
      <c r="F65" s="832"/>
      <c r="G65" s="832"/>
      <c r="H65" s="442">
        <v>369176.98</v>
      </c>
      <c r="I65" s="441"/>
      <c r="J65" s="441"/>
      <c r="K65" s="441"/>
      <c r="L65" s="441"/>
      <c r="M65" s="442">
        <v>152.33000000000001</v>
      </c>
      <c r="N65" s="442">
        <v>66.040000000000006</v>
      </c>
    </row>
    <row r="66" spans="1:14" ht="15" x14ac:dyDescent="0.2">
      <c r="A66" s="836" t="s">
        <v>982</v>
      </c>
      <c r="B66" s="832"/>
      <c r="C66" s="832"/>
      <c r="D66" s="832"/>
      <c r="E66" s="832"/>
      <c r="F66" s="832"/>
      <c r="G66" s="832"/>
      <c r="H66" s="441"/>
      <c r="I66" s="441"/>
      <c r="J66" s="441"/>
      <c r="K66" s="441"/>
      <c r="L66" s="441"/>
      <c r="M66" s="441"/>
      <c r="N66" s="441"/>
    </row>
    <row r="67" spans="1:14" ht="15" x14ac:dyDescent="0.2">
      <c r="A67" s="836" t="s">
        <v>983</v>
      </c>
      <c r="B67" s="832"/>
      <c r="C67" s="832"/>
      <c r="D67" s="832"/>
      <c r="E67" s="832"/>
      <c r="F67" s="832"/>
      <c r="G67" s="832"/>
      <c r="H67" s="442">
        <v>198251.72</v>
      </c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984</v>
      </c>
      <c r="B68" s="832"/>
      <c r="C68" s="832"/>
      <c r="D68" s="832"/>
      <c r="E68" s="832"/>
      <c r="F68" s="832"/>
      <c r="G68" s="832"/>
      <c r="H68" s="442">
        <v>65867.600000000006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985</v>
      </c>
      <c r="B69" s="832"/>
      <c r="C69" s="832"/>
      <c r="D69" s="832"/>
      <c r="E69" s="832"/>
      <c r="F69" s="832"/>
      <c r="G69" s="832"/>
      <c r="H69" s="442">
        <v>52028.3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986</v>
      </c>
      <c r="B70" s="832"/>
      <c r="C70" s="832"/>
      <c r="D70" s="832"/>
      <c r="E70" s="832"/>
      <c r="F70" s="832"/>
      <c r="G70" s="832"/>
      <c r="H70" s="442">
        <v>46305.19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987</v>
      </c>
      <c r="B71" s="832"/>
      <c r="C71" s="832"/>
      <c r="D71" s="832"/>
      <c r="E71" s="832"/>
      <c r="F71" s="832"/>
      <c r="G71" s="832"/>
      <c r="H71" s="442">
        <v>24973.58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988</v>
      </c>
      <c r="B72" s="832"/>
      <c r="C72" s="832"/>
      <c r="D72" s="832"/>
      <c r="E72" s="832"/>
      <c r="F72" s="832"/>
      <c r="G72" s="832"/>
      <c r="H72" s="442">
        <v>10927.64</v>
      </c>
      <c r="I72" s="441"/>
      <c r="J72" s="441"/>
      <c r="K72" s="441"/>
      <c r="L72" s="441"/>
      <c r="M72" s="441"/>
      <c r="N72" s="441"/>
    </row>
    <row r="73" spans="1:14" ht="15" x14ac:dyDescent="0.2">
      <c r="A73" s="831" t="s">
        <v>981</v>
      </c>
      <c r="B73" s="832"/>
      <c r="C73" s="832"/>
      <c r="D73" s="832"/>
      <c r="E73" s="832"/>
      <c r="F73" s="832"/>
      <c r="G73" s="832"/>
      <c r="H73" s="439">
        <v>380104.62</v>
      </c>
      <c r="I73" s="441"/>
      <c r="J73" s="441"/>
      <c r="K73" s="441"/>
      <c r="L73" s="441"/>
      <c r="M73" s="441"/>
      <c r="N73" s="441"/>
    </row>
    <row r="74" spans="1:14" ht="15" x14ac:dyDescent="0.2">
      <c r="A74" s="836" t="s">
        <v>989</v>
      </c>
      <c r="B74" s="832"/>
      <c r="C74" s="832"/>
      <c r="D74" s="832"/>
      <c r="E74" s="832"/>
      <c r="F74" s="832"/>
      <c r="G74" s="832"/>
      <c r="H74" s="442">
        <v>19005.23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990</v>
      </c>
      <c r="B75" s="832"/>
      <c r="C75" s="832"/>
      <c r="D75" s="832"/>
      <c r="E75" s="832"/>
      <c r="F75" s="832"/>
      <c r="G75" s="832"/>
      <c r="H75" s="442">
        <v>19005.23</v>
      </c>
      <c r="I75" s="441"/>
      <c r="J75" s="441"/>
      <c r="K75" s="441"/>
      <c r="L75" s="441"/>
      <c r="M75" s="441"/>
      <c r="N75" s="441"/>
    </row>
    <row r="76" spans="1:14" ht="15" x14ac:dyDescent="0.2">
      <c r="A76" s="831" t="s">
        <v>981</v>
      </c>
      <c r="B76" s="832"/>
      <c r="C76" s="832"/>
      <c r="D76" s="832"/>
      <c r="E76" s="832"/>
      <c r="F76" s="832"/>
      <c r="G76" s="832"/>
      <c r="H76" s="439">
        <v>418115.08</v>
      </c>
      <c r="I76" s="441"/>
      <c r="J76" s="441"/>
      <c r="K76" s="441"/>
      <c r="L76" s="441"/>
      <c r="M76" s="441"/>
      <c r="N76" s="441"/>
    </row>
    <row r="77" spans="1:14" ht="15" x14ac:dyDescent="0.2">
      <c r="A77" s="836" t="s">
        <v>991</v>
      </c>
      <c r="B77" s="832"/>
      <c r="C77" s="832"/>
      <c r="D77" s="832"/>
      <c r="E77" s="832"/>
      <c r="F77" s="832"/>
      <c r="G77" s="832"/>
      <c r="H77" s="442">
        <v>8362.2999999999993</v>
      </c>
      <c r="I77" s="441"/>
      <c r="J77" s="441"/>
      <c r="K77" s="441"/>
      <c r="L77" s="441"/>
      <c r="M77" s="441"/>
      <c r="N77" s="441"/>
    </row>
    <row r="78" spans="1:14" ht="15" x14ac:dyDescent="0.2">
      <c r="A78" s="831" t="s">
        <v>992</v>
      </c>
      <c r="B78" s="832"/>
      <c r="C78" s="832"/>
      <c r="D78" s="832"/>
      <c r="E78" s="832"/>
      <c r="F78" s="832"/>
      <c r="G78" s="832"/>
      <c r="H78" s="439">
        <v>426477.38</v>
      </c>
      <c r="I78" s="441"/>
      <c r="J78" s="441"/>
      <c r="K78" s="441"/>
      <c r="L78" s="441"/>
      <c r="M78" s="441"/>
      <c r="N78" s="441"/>
    </row>
    <row r="79" spans="1:14" ht="15" x14ac:dyDescent="0.2">
      <c r="A79" s="836" t="s">
        <v>993</v>
      </c>
      <c r="B79" s="832"/>
      <c r="C79" s="832"/>
      <c r="D79" s="832"/>
      <c r="E79" s="832"/>
      <c r="F79" s="832"/>
      <c r="G79" s="832"/>
      <c r="H79" s="442">
        <v>76765.929999999993</v>
      </c>
      <c r="I79" s="441"/>
      <c r="J79" s="441"/>
      <c r="K79" s="441"/>
      <c r="L79" s="441"/>
      <c r="M79" s="441"/>
      <c r="N79" s="441"/>
    </row>
    <row r="80" spans="1:14" ht="15" x14ac:dyDescent="0.2">
      <c r="A80" s="831" t="s">
        <v>994</v>
      </c>
      <c r="B80" s="832"/>
      <c r="C80" s="832"/>
      <c r="D80" s="832"/>
      <c r="E80" s="832"/>
      <c r="F80" s="832"/>
      <c r="G80" s="832"/>
      <c r="H80" s="439">
        <v>503243.31</v>
      </c>
      <c r="I80" s="441"/>
      <c r="J80" s="441"/>
      <c r="K80" s="441"/>
      <c r="L80" s="441"/>
      <c r="M80" s="439">
        <v>152.33000000000001</v>
      </c>
      <c r="N80" s="439">
        <v>66.040000000000006</v>
      </c>
    </row>
    <row r="84" spans="1:14" ht="15" x14ac:dyDescent="0.2">
      <c r="A84" s="837" t="s">
        <v>995</v>
      </c>
      <c r="B84" s="838"/>
      <c r="C84" s="838"/>
      <c r="D84" s="838"/>
      <c r="E84" s="838"/>
      <c r="F84" s="838"/>
      <c r="G84" s="838"/>
      <c r="H84" s="838"/>
      <c r="I84" s="838"/>
      <c r="J84" s="838"/>
      <c r="K84" s="838"/>
      <c r="L84" s="838"/>
      <c r="M84" s="838"/>
      <c r="N84" s="838"/>
    </row>
    <row r="85" spans="1:14" ht="15" x14ac:dyDescent="0.2">
      <c r="A85" s="839" t="s">
        <v>996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7" spans="1:14" x14ac:dyDescent="0.2">
      <c r="A87" s="837" t="s">
        <v>997</v>
      </c>
      <c r="B87" s="840"/>
      <c r="C87" s="841"/>
      <c r="D87" s="842"/>
      <c r="E87" s="843"/>
      <c r="F87" s="844"/>
      <c r="G87" s="844"/>
      <c r="H87" s="844"/>
      <c r="I87" s="844"/>
      <c r="J87" s="844"/>
      <c r="K87" s="844"/>
      <c r="L87" s="844"/>
      <c r="M87" s="844"/>
      <c r="N87" s="844"/>
    </row>
    <row r="88" spans="1:14" ht="15" x14ac:dyDescent="0.2">
      <c r="A88" s="839" t="s">
        <v>996</v>
      </c>
      <c r="B88" s="838"/>
      <c r="C88" s="838"/>
      <c r="D88" s="838"/>
      <c r="E88" s="838"/>
      <c r="F88" s="838"/>
      <c r="G88" s="838"/>
      <c r="H88" s="838"/>
      <c r="I88" s="838"/>
      <c r="J88" s="838"/>
      <c r="K88" s="838"/>
      <c r="L88" s="838"/>
      <c r="M88" s="838"/>
      <c r="N88" s="838"/>
    </row>
  </sheetData>
  <mergeCells count="56">
    <mergeCell ref="A84:N84"/>
    <mergeCell ref="A85:N85"/>
    <mergeCell ref="A87:N87"/>
    <mergeCell ref="A88:N88"/>
    <mergeCell ref="K1:N1"/>
    <mergeCell ref="K2:N2"/>
    <mergeCell ref="K7:N7"/>
    <mergeCell ref="A75:G75"/>
    <mergeCell ref="A76:G76"/>
    <mergeCell ref="A77:G77"/>
    <mergeCell ref="A78:G78"/>
    <mergeCell ref="A79:G79"/>
    <mergeCell ref="A80:G80"/>
    <mergeCell ref="A69:G69"/>
    <mergeCell ref="A70:G70"/>
    <mergeCell ref="A71:G71"/>
    <mergeCell ref="A72:G72"/>
    <mergeCell ref="A73:G73"/>
    <mergeCell ref="A74:G74"/>
    <mergeCell ref="A63:G63"/>
    <mergeCell ref="A64:G64"/>
    <mergeCell ref="A65:G65"/>
    <mergeCell ref="A66:G66"/>
    <mergeCell ref="A67:G67"/>
    <mergeCell ref="A68:G68"/>
    <mergeCell ref="A62:G62"/>
    <mergeCell ref="A31:N31"/>
    <mergeCell ref="A36:G36"/>
    <mergeCell ref="A37:N37"/>
    <mergeCell ref="A48:G48"/>
    <mergeCell ref="A49:N49"/>
    <mergeCell ref="A56:G56"/>
    <mergeCell ref="A57:N57"/>
    <mergeCell ref="A58:G58"/>
    <mergeCell ref="A59:G59"/>
    <mergeCell ref="A60:G60"/>
    <mergeCell ref="A61:G61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18" right="0.16" top="0.62" bottom="0.31" header="0.11" footer="0.15"/>
  <pageSetup paperSize="9" scale="92" fitToHeight="1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BF65"/>
  <sheetViews>
    <sheetView topLeftCell="A16" zoomScale="78" zoomScaleNormal="78" workbookViewId="0">
      <selection activeCell="B25" sqref="B25"/>
    </sheetView>
  </sheetViews>
  <sheetFormatPr defaultColWidth="9.140625" defaultRowHeight="15.75" x14ac:dyDescent="0.25"/>
  <cols>
    <col min="1" max="1" width="11.140625" style="142" customWidth="1"/>
    <col min="2" max="2" width="73" style="143" customWidth="1"/>
    <col min="3" max="3" width="14.5703125" style="142" customWidth="1"/>
    <col min="4" max="45" width="9.28515625" style="142" customWidth="1"/>
    <col min="46" max="16384" width="9.140625" style="142"/>
  </cols>
  <sheetData>
    <row r="1" spans="1:58" ht="18.75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4" t="s">
        <v>346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58" ht="18.75" x14ac:dyDescent="0.3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 t="s">
        <v>400</v>
      </c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</row>
    <row r="3" spans="1:58" x14ac:dyDescent="0.25">
      <c r="N3" s="147"/>
    </row>
    <row r="4" spans="1:58" ht="18.75" x14ac:dyDescent="0.2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 t="s">
        <v>397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</row>
    <row r="5" spans="1:58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00" t="s">
        <v>51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58" x14ac:dyDescent="0.25">
      <c r="N6" s="147"/>
    </row>
    <row r="7" spans="1:58" ht="18.75" x14ac:dyDescent="0.2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 t="s">
        <v>1569</v>
      </c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</row>
    <row r="8" spans="1:58" ht="18.75" x14ac:dyDescent="0.2">
      <c r="B8" s="150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</row>
    <row r="9" spans="1:58" ht="18.75" x14ac:dyDescent="0.3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51" t="s">
        <v>1581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2" t="s">
        <v>347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8.75" x14ac:dyDescent="0.3">
      <c r="A11" s="675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5"/>
      <c r="AJ11" s="675"/>
      <c r="AK11" s="675"/>
      <c r="AL11" s="675"/>
      <c r="AM11" s="675"/>
      <c r="AN11" s="675"/>
      <c r="AO11" s="675"/>
      <c r="AP11" s="675"/>
      <c r="AQ11" s="675"/>
      <c r="AR11" s="675"/>
      <c r="AS11" s="675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s="153" customFormat="1" ht="35.25" customHeight="1" x14ac:dyDescent="0.25">
      <c r="A12" s="676" t="s">
        <v>53</v>
      </c>
      <c r="B12" s="676" t="s">
        <v>54</v>
      </c>
      <c r="C12" s="676" t="s">
        <v>221</v>
      </c>
      <c r="D12" s="670" t="s">
        <v>348</v>
      </c>
      <c r="E12" s="674"/>
      <c r="F12" s="674"/>
      <c r="G12" s="674"/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674"/>
      <c r="S12" s="674"/>
      <c r="T12" s="674"/>
      <c r="U12" s="674"/>
      <c r="V12" s="674"/>
      <c r="W12" s="674"/>
      <c r="X12" s="674"/>
      <c r="Y12" s="674"/>
      <c r="Z12" s="674"/>
      <c r="AA12" s="674"/>
      <c r="AB12" s="674"/>
      <c r="AC12" s="674"/>
      <c r="AD12" s="674"/>
      <c r="AE12" s="674"/>
      <c r="AF12" s="674"/>
      <c r="AG12" s="674"/>
      <c r="AH12" s="674"/>
      <c r="AI12" s="674"/>
      <c r="AJ12" s="674"/>
      <c r="AK12" s="674"/>
      <c r="AL12" s="674"/>
      <c r="AM12" s="674"/>
      <c r="AN12" s="674"/>
      <c r="AO12" s="674"/>
      <c r="AP12" s="674"/>
      <c r="AQ12" s="674"/>
      <c r="AR12" s="674"/>
      <c r="AS12" s="671"/>
    </row>
    <row r="13" spans="1:58" ht="79.5" customHeight="1" x14ac:dyDescent="0.2">
      <c r="A13" s="677"/>
      <c r="B13" s="677"/>
      <c r="C13" s="677"/>
      <c r="D13" s="670" t="s">
        <v>349</v>
      </c>
      <c r="E13" s="674"/>
      <c r="F13" s="674"/>
      <c r="G13" s="674"/>
      <c r="H13" s="674"/>
      <c r="I13" s="671"/>
      <c r="J13" s="670" t="s">
        <v>350</v>
      </c>
      <c r="K13" s="674"/>
      <c r="L13" s="674"/>
      <c r="M13" s="674"/>
      <c r="N13" s="674"/>
      <c r="O13" s="671"/>
      <c r="P13" s="670" t="s">
        <v>351</v>
      </c>
      <c r="Q13" s="674"/>
      <c r="R13" s="674"/>
      <c r="S13" s="674"/>
      <c r="T13" s="674"/>
      <c r="U13" s="671"/>
      <c r="V13" s="670" t="s">
        <v>352</v>
      </c>
      <c r="W13" s="674"/>
      <c r="X13" s="674"/>
      <c r="Y13" s="674"/>
      <c r="Z13" s="674"/>
      <c r="AA13" s="671"/>
      <c r="AB13" s="670" t="s">
        <v>353</v>
      </c>
      <c r="AC13" s="674"/>
      <c r="AD13" s="674"/>
      <c r="AE13" s="674"/>
      <c r="AF13" s="674"/>
      <c r="AG13" s="671"/>
      <c r="AH13" s="670" t="s">
        <v>354</v>
      </c>
      <c r="AI13" s="674"/>
      <c r="AJ13" s="674"/>
      <c r="AK13" s="674"/>
      <c r="AL13" s="674"/>
      <c r="AM13" s="671"/>
      <c r="AN13" s="670" t="s">
        <v>355</v>
      </c>
      <c r="AO13" s="674"/>
      <c r="AP13" s="674"/>
      <c r="AQ13" s="674"/>
      <c r="AR13" s="674"/>
      <c r="AS13" s="671"/>
    </row>
    <row r="14" spans="1:58" s="154" customFormat="1" ht="15.75" customHeight="1" x14ac:dyDescent="0.2">
      <c r="A14" s="677"/>
      <c r="B14" s="677"/>
      <c r="C14" s="677"/>
      <c r="D14" s="670" t="s">
        <v>359</v>
      </c>
      <c r="E14" s="671"/>
      <c r="F14" s="670" t="s">
        <v>359</v>
      </c>
      <c r="G14" s="671"/>
      <c r="H14" s="670" t="s">
        <v>356</v>
      </c>
      <c r="I14" s="671"/>
      <c r="J14" s="670" t="s">
        <v>399</v>
      </c>
      <c r="K14" s="671"/>
      <c r="L14" s="670" t="s">
        <v>359</v>
      </c>
      <c r="M14" s="671"/>
      <c r="N14" s="670" t="s">
        <v>356</v>
      </c>
      <c r="O14" s="671"/>
      <c r="P14" s="670" t="s">
        <v>357</v>
      </c>
      <c r="Q14" s="671"/>
      <c r="R14" s="670" t="s">
        <v>358</v>
      </c>
      <c r="S14" s="671"/>
      <c r="T14" s="670" t="s">
        <v>356</v>
      </c>
      <c r="U14" s="671"/>
      <c r="V14" s="672" t="s">
        <v>359</v>
      </c>
      <c r="W14" s="673"/>
      <c r="X14" s="672" t="s">
        <v>359</v>
      </c>
      <c r="Y14" s="673"/>
      <c r="Z14" s="672" t="s">
        <v>356</v>
      </c>
      <c r="AA14" s="673"/>
      <c r="AB14" s="672" t="s">
        <v>359</v>
      </c>
      <c r="AC14" s="673"/>
      <c r="AD14" s="672" t="s">
        <v>359</v>
      </c>
      <c r="AE14" s="673"/>
      <c r="AF14" s="672" t="s">
        <v>356</v>
      </c>
      <c r="AG14" s="673"/>
      <c r="AH14" s="672" t="s">
        <v>359</v>
      </c>
      <c r="AI14" s="673"/>
      <c r="AJ14" s="672" t="s">
        <v>359</v>
      </c>
      <c r="AK14" s="673"/>
      <c r="AL14" s="672" t="s">
        <v>356</v>
      </c>
      <c r="AM14" s="673"/>
      <c r="AN14" s="672" t="s">
        <v>359</v>
      </c>
      <c r="AO14" s="673"/>
      <c r="AP14" s="672" t="s">
        <v>359</v>
      </c>
      <c r="AQ14" s="673"/>
      <c r="AR14" s="672" t="s">
        <v>356</v>
      </c>
      <c r="AS14" s="673"/>
    </row>
    <row r="15" spans="1:58" ht="135" x14ac:dyDescent="0.2">
      <c r="A15" s="678"/>
      <c r="B15" s="678"/>
      <c r="C15" s="678"/>
      <c r="D15" s="155" t="s">
        <v>243</v>
      </c>
      <c r="E15" s="155" t="s">
        <v>360</v>
      </c>
      <c r="F15" s="155" t="s">
        <v>361</v>
      </c>
      <c r="G15" s="155" t="s">
        <v>360</v>
      </c>
      <c r="H15" s="155" t="s">
        <v>361</v>
      </c>
      <c r="I15" s="155" t="s">
        <v>360</v>
      </c>
      <c r="J15" s="155" t="s">
        <v>361</v>
      </c>
      <c r="K15" s="155" t="s">
        <v>360</v>
      </c>
      <c r="L15" s="155" t="s">
        <v>361</v>
      </c>
      <c r="M15" s="155" t="s">
        <v>360</v>
      </c>
      <c r="N15" s="155" t="s">
        <v>361</v>
      </c>
      <c r="O15" s="155" t="s">
        <v>360</v>
      </c>
      <c r="P15" s="155" t="s">
        <v>361</v>
      </c>
      <c r="Q15" s="155" t="s">
        <v>360</v>
      </c>
      <c r="R15" s="155" t="s">
        <v>361</v>
      </c>
      <c r="S15" s="155" t="s">
        <v>360</v>
      </c>
      <c r="T15" s="155" t="s">
        <v>361</v>
      </c>
      <c r="U15" s="155" t="s">
        <v>360</v>
      </c>
      <c r="V15" s="155" t="s">
        <v>361</v>
      </c>
      <c r="W15" s="155" t="s">
        <v>360</v>
      </c>
      <c r="X15" s="155" t="s">
        <v>361</v>
      </c>
      <c r="Y15" s="155" t="s">
        <v>360</v>
      </c>
      <c r="Z15" s="155" t="s">
        <v>361</v>
      </c>
      <c r="AA15" s="155" t="s">
        <v>360</v>
      </c>
      <c r="AB15" s="155" t="s">
        <v>361</v>
      </c>
      <c r="AC15" s="155" t="s">
        <v>360</v>
      </c>
      <c r="AD15" s="155" t="s">
        <v>361</v>
      </c>
      <c r="AE15" s="155" t="s">
        <v>360</v>
      </c>
      <c r="AF15" s="155" t="s">
        <v>361</v>
      </c>
      <c r="AG15" s="155" t="s">
        <v>360</v>
      </c>
      <c r="AH15" s="155" t="s">
        <v>361</v>
      </c>
      <c r="AI15" s="155" t="s">
        <v>360</v>
      </c>
      <c r="AJ15" s="155" t="s">
        <v>361</v>
      </c>
      <c r="AK15" s="155" t="s">
        <v>360</v>
      </c>
      <c r="AL15" s="155" t="s">
        <v>361</v>
      </c>
      <c r="AM15" s="155" t="s">
        <v>360</v>
      </c>
      <c r="AN15" s="155" t="s">
        <v>361</v>
      </c>
      <c r="AO15" s="155" t="s">
        <v>360</v>
      </c>
      <c r="AP15" s="155" t="s">
        <v>361</v>
      </c>
      <c r="AQ15" s="155" t="s">
        <v>360</v>
      </c>
      <c r="AR15" s="155" t="s">
        <v>361</v>
      </c>
      <c r="AS15" s="155" t="s">
        <v>360</v>
      </c>
    </row>
    <row r="16" spans="1:58" s="143" customFormat="1" x14ac:dyDescent="0.25">
      <c r="A16" s="156">
        <v>1</v>
      </c>
      <c r="B16" s="157">
        <v>2</v>
      </c>
      <c r="C16" s="156">
        <v>3</v>
      </c>
      <c r="D16" s="158" t="s">
        <v>362</v>
      </c>
      <c r="E16" s="158" t="s">
        <v>363</v>
      </c>
      <c r="F16" s="158" t="s">
        <v>364</v>
      </c>
      <c r="G16" s="158" t="s">
        <v>365</v>
      </c>
      <c r="H16" s="158" t="s">
        <v>366</v>
      </c>
      <c r="I16" s="158" t="s">
        <v>366</v>
      </c>
      <c r="J16" s="158" t="s">
        <v>367</v>
      </c>
      <c r="K16" s="158" t="s">
        <v>368</v>
      </c>
      <c r="L16" s="158" t="s">
        <v>369</v>
      </c>
      <c r="M16" s="158" t="s">
        <v>370</v>
      </c>
      <c r="N16" s="158" t="s">
        <v>371</v>
      </c>
      <c r="O16" s="158" t="s">
        <v>371</v>
      </c>
      <c r="P16" s="158" t="s">
        <v>372</v>
      </c>
      <c r="Q16" s="158" t="s">
        <v>373</v>
      </c>
      <c r="R16" s="158" t="s">
        <v>374</v>
      </c>
      <c r="S16" s="158" t="s">
        <v>375</v>
      </c>
      <c r="T16" s="158" t="s">
        <v>376</v>
      </c>
      <c r="U16" s="158" t="s">
        <v>376</v>
      </c>
      <c r="V16" s="158" t="s">
        <v>377</v>
      </c>
      <c r="W16" s="158" t="s">
        <v>378</v>
      </c>
      <c r="X16" s="158" t="s">
        <v>379</v>
      </c>
      <c r="Y16" s="158" t="s">
        <v>380</v>
      </c>
      <c r="Z16" s="158" t="s">
        <v>381</v>
      </c>
      <c r="AA16" s="158" t="s">
        <v>381</v>
      </c>
      <c r="AB16" s="158" t="s">
        <v>382</v>
      </c>
      <c r="AC16" s="158" t="s">
        <v>383</v>
      </c>
      <c r="AD16" s="158" t="s">
        <v>384</v>
      </c>
      <c r="AE16" s="158" t="s">
        <v>385</v>
      </c>
      <c r="AF16" s="158" t="s">
        <v>386</v>
      </c>
      <c r="AG16" s="158" t="s">
        <v>386</v>
      </c>
      <c r="AH16" s="158" t="s">
        <v>387</v>
      </c>
      <c r="AI16" s="158" t="s">
        <v>388</v>
      </c>
      <c r="AJ16" s="158" t="s">
        <v>389</v>
      </c>
      <c r="AK16" s="158" t="s">
        <v>390</v>
      </c>
      <c r="AL16" s="158" t="s">
        <v>391</v>
      </c>
      <c r="AM16" s="158" t="s">
        <v>391</v>
      </c>
      <c r="AN16" s="158" t="s">
        <v>392</v>
      </c>
      <c r="AO16" s="158" t="s">
        <v>393</v>
      </c>
      <c r="AP16" s="158" t="s">
        <v>394</v>
      </c>
      <c r="AQ16" s="158" t="s">
        <v>395</v>
      </c>
      <c r="AR16" s="158" t="s">
        <v>396</v>
      </c>
      <c r="AS16" s="158" t="s">
        <v>396</v>
      </c>
    </row>
    <row r="17" spans="1:45" s="160" customFormat="1" x14ac:dyDescent="0.25">
      <c r="A17" s="17" t="s">
        <v>125</v>
      </c>
      <c r="B17" s="18" t="s">
        <v>126</v>
      </c>
      <c r="C17" s="159" t="s">
        <v>127</v>
      </c>
      <c r="D17" s="159" t="s">
        <v>127</v>
      </c>
      <c r="E17" s="159" t="s">
        <v>127</v>
      </c>
      <c r="F17" s="159" t="s">
        <v>127</v>
      </c>
      <c r="G17" s="159" t="s">
        <v>127</v>
      </c>
      <c r="H17" s="159" t="s">
        <v>127</v>
      </c>
      <c r="I17" s="159" t="s">
        <v>127</v>
      </c>
      <c r="J17" s="592">
        <f>J19</f>
        <v>3.7800000000000002</v>
      </c>
      <c r="K17" s="159" t="str">
        <f>K19</f>
        <v>нд</v>
      </c>
      <c r="L17" s="159" t="s">
        <v>127</v>
      </c>
      <c r="M17" s="159" t="s">
        <v>127</v>
      </c>
      <c r="N17" s="159" t="s">
        <v>127</v>
      </c>
      <c r="O17" s="159" t="s">
        <v>127</v>
      </c>
      <c r="P17" s="159" t="s">
        <v>127</v>
      </c>
      <c r="Q17" s="159" t="s">
        <v>127</v>
      </c>
      <c r="R17" s="159" t="s">
        <v>127</v>
      </c>
      <c r="S17" s="159" t="s">
        <v>127</v>
      </c>
      <c r="T17" s="159" t="s">
        <v>127</v>
      </c>
      <c r="U17" s="159" t="s">
        <v>127</v>
      </c>
      <c r="V17" s="159" t="s">
        <v>127</v>
      </c>
      <c r="W17" s="159" t="s">
        <v>127</v>
      </c>
      <c r="X17" s="159" t="s">
        <v>127</v>
      </c>
      <c r="Y17" s="159" t="s">
        <v>127</v>
      </c>
      <c r="Z17" s="159" t="s">
        <v>127</v>
      </c>
      <c r="AA17" s="159" t="s">
        <v>127</v>
      </c>
      <c r="AB17" s="159" t="s">
        <v>127</v>
      </c>
      <c r="AC17" s="159" t="s">
        <v>127</v>
      </c>
      <c r="AD17" s="159" t="s">
        <v>127</v>
      </c>
      <c r="AE17" s="159" t="s">
        <v>127</v>
      </c>
      <c r="AF17" s="159" t="s">
        <v>127</v>
      </c>
      <c r="AG17" s="159" t="s">
        <v>127</v>
      </c>
      <c r="AH17" s="159" t="s">
        <v>127</v>
      </c>
      <c r="AI17" s="159" t="s">
        <v>127</v>
      </c>
      <c r="AJ17" s="159" t="s">
        <v>127</v>
      </c>
      <c r="AK17" s="159" t="s">
        <v>127</v>
      </c>
      <c r="AL17" s="159" t="s">
        <v>127</v>
      </c>
      <c r="AM17" s="159" t="s">
        <v>127</v>
      </c>
      <c r="AN17" s="159" t="s">
        <v>127</v>
      </c>
      <c r="AO17" s="159" t="s">
        <v>127</v>
      </c>
      <c r="AP17" s="159" t="s">
        <v>127</v>
      </c>
      <c r="AQ17" s="159" t="s">
        <v>127</v>
      </c>
      <c r="AR17" s="159" t="s">
        <v>127</v>
      </c>
      <c r="AS17" s="159" t="s">
        <v>127</v>
      </c>
    </row>
    <row r="18" spans="1:45" s="161" customFormat="1" x14ac:dyDescent="0.2">
      <c r="A18" s="24" t="s">
        <v>128</v>
      </c>
      <c r="B18" s="25" t="s">
        <v>129</v>
      </c>
      <c r="C18" s="156" t="s">
        <v>127</v>
      </c>
      <c r="D18" s="156" t="s">
        <v>127</v>
      </c>
      <c r="E18" s="156" t="s">
        <v>127</v>
      </c>
      <c r="F18" s="156" t="s">
        <v>127</v>
      </c>
      <c r="G18" s="156" t="s">
        <v>127</v>
      </c>
      <c r="H18" s="156" t="s">
        <v>127</v>
      </c>
      <c r="I18" s="156" t="s">
        <v>127</v>
      </c>
      <c r="J18" s="156" t="s">
        <v>127</v>
      </c>
      <c r="K18" s="156" t="s">
        <v>127</v>
      </c>
      <c r="L18" s="156" t="s">
        <v>127</v>
      </c>
      <c r="M18" s="156" t="s">
        <v>127</v>
      </c>
      <c r="N18" s="156" t="s">
        <v>127</v>
      </c>
      <c r="O18" s="156" t="s">
        <v>127</v>
      </c>
      <c r="P18" s="156" t="s">
        <v>127</v>
      </c>
      <c r="Q18" s="156" t="s">
        <v>127</v>
      </c>
      <c r="R18" s="156" t="s">
        <v>127</v>
      </c>
      <c r="S18" s="156" t="s">
        <v>127</v>
      </c>
      <c r="T18" s="156" t="s">
        <v>127</v>
      </c>
      <c r="U18" s="156" t="s">
        <v>127</v>
      </c>
      <c r="V18" s="156" t="s">
        <v>127</v>
      </c>
      <c r="W18" s="156" t="s">
        <v>127</v>
      </c>
      <c r="X18" s="156" t="s">
        <v>127</v>
      </c>
      <c r="Y18" s="156" t="s">
        <v>127</v>
      </c>
      <c r="Z18" s="156" t="s">
        <v>127</v>
      </c>
      <c r="AA18" s="156" t="s">
        <v>127</v>
      </c>
      <c r="AB18" s="156" t="s">
        <v>127</v>
      </c>
      <c r="AC18" s="156" t="s">
        <v>127</v>
      </c>
      <c r="AD18" s="156" t="s">
        <v>127</v>
      </c>
      <c r="AE18" s="156" t="s">
        <v>127</v>
      </c>
      <c r="AF18" s="156" t="s">
        <v>127</v>
      </c>
      <c r="AG18" s="156" t="s">
        <v>127</v>
      </c>
      <c r="AH18" s="156" t="s">
        <v>127</v>
      </c>
      <c r="AI18" s="156" t="s">
        <v>127</v>
      </c>
      <c r="AJ18" s="156" t="s">
        <v>127</v>
      </c>
      <c r="AK18" s="156" t="s">
        <v>127</v>
      </c>
      <c r="AL18" s="156" t="s">
        <v>127</v>
      </c>
      <c r="AM18" s="156" t="s">
        <v>127</v>
      </c>
      <c r="AN18" s="156" t="s">
        <v>127</v>
      </c>
      <c r="AO18" s="156" t="s">
        <v>127</v>
      </c>
      <c r="AP18" s="156" t="s">
        <v>127</v>
      </c>
      <c r="AQ18" s="156" t="s">
        <v>127</v>
      </c>
      <c r="AR18" s="156" t="s">
        <v>127</v>
      </c>
      <c r="AS18" s="156" t="s">
        <v>127</v>
      </c>
    </row>
    <row r="19" spans="1:45" s="163" customFormat="1" ht="31.5" x14ac:dyDescent="0.2">
      <c r="A19" s="26" t="s">
        <v>130</v>
      </c>
      <c r="B19" s="27" t="s">
        <v>131</v>
      </c>
      <c r="C19" s="162" t="s">
        <v>127</v>
      </c>
      <c r="D19" s="162" t="s">
        <v>127</v>
      </c>
      <c r="E19" s="162" t="s">
        <v>127</v>
      </c>
      <c r="F19" s="162" t="s">
        <v>127</v>
      </c>
      <c r="G19" s="162" t="s">
        <v>127</v>
      </c>
      <c r="H19" s="162" t="s">
        <v>127</v>
      </c>
      <c r="I19" s="162" t="s">
        <v>127</v>
      </c>
      <c r="J19" s="628">
        <f>J36</f>
        <v>3.7800000000000002</v>
      </c>
      <c r="K19" s="162" t="str">
        <f>K30</f>
        <v>нд</v>
      </c>
      <c r="L19" s="162" t="s">
        <v>127</v>
      </c>
      <c r="M19" s="162" t="s">
        <v>127</v>
      </c>
      <c r="N19" s="162" t="s">
        <v>127</v>
      </c>
      <c r="O19" s="162" t="s">
        <v>127</v>
      </c>
      <c r="P19" s="162" t="s">
        <v>127</v>
      </c>
      <c r="Q19" s="162" t="s">
        <v>127</v>
      </c>
      <c r="R19" s="162" t="s">
        <v>127</v>
      </c>
      <c r="S19" s="162" t="s">
        <v>127</v>
      </c>
      <c r="T19" s="162" t="s">
        <v>127</v>
      </c>
      <c r="U19" s="162" t="s">
        <v>127</v>
      </c>
      <c r="V19" s="162" t="s">
        <v>127</v>
      </c>
      <c r="W19" s="162" t="s">
        <v>127</v>
      </c>
      <c r="X19" s="162" t="s">
        <v>127</v>
      </c>
      <c r="Y19" s="162" t="s">
        <v>127</v>
      </c>
      <c r="Z19" s="162" t="s">
        <v>127</v>
      </c>
      <c r="AA19" s="162" t="s">
        <v>127</v>
      </c>
      <c r="AB19" s="162" t="s">
        <v>127</v>
      </c>
      <c r="AC19" s="162" t="s">
        <v>127</v>
      </c>
      <c r="AD19" s="162" t="s">
        <v>127</v>
      </c>
      <c r="AE19" s="162" t="s">
        <v>127</v>
      </c>
      <c r="AF19" s="162" t="s">
        <v>127</v>
      </c>
      <c r="AG19" s="162" t="s">
        <v>127</v>
      </c>
      <c r="AH19" s="162" t="s">
        <v>127</v>
      </c>
      <c r="AI19" s="162" t="s">
        <v>127</v>
      </c>
      <c r="AJ19" s="162" t="s">
        <v>127</v>
      </c>
      <c r="AK19" s="162" t="s">
        <v>127</v>
      </c>
      <c r="AL19" s="162" t="s">
        <v>127</v>
      </c>
      <c r="AM19" s="162" t="s">
        <v>127</v>
      </c>
      <c r="AN19" s="162" t="s">
        <v>127</v>
      </c>
      <c r="AO19" s="162" t="s">
        <v>127</v>
      </c>
      <c r="AP19" s="162" t="s">
        <v>127</v>
      </c>
      <c r="AQ19" s="162" t="s">
        <v>127</v>
      </c>
      <c r="AR19" s="162" t="s">
        <v>127</v>
      </c>
      <c r="AS19" s="162" t="s">
        <v>127</v>
      </c>
    </row>
    <row r="20" spans="1:45" s="161" customFormat="1" ht="47.25" x14ac:dyDescent="0.25">
      <c r="A20" s="24" t="s">
        <v>132</v>
      </c>
      <c r="B20" s="32" t="s">
        <v>133</v>
      </c>
      <c r="C20" s="156" t="s">
        <v>127</v>
      </c>
      <c r="D20" s="156" t="s">
        <v>127</v>
      </c>
      <c r="E20" s="156" t="s">
        <v>127</v>
      </c>
      <c r="F20" s="156" t="s">
        <v>127</v>
      </c>
      <c r="G20" s="156" t="s">
        <v>127</v>
      </c>
      <c r="H20" s="156" t="s">
        <v>127</v>
      </c>
      <c r="I20" s="156" t="s">
        <v>127</v>
      </c>
      <c r="J20" s="156" t="s">
        <v>127</v>
      </c>
      <c r="K20" s="156" t="s">
        <v>127</v>
      </c>
      <c r="L20" s="156" t="s">
        <v>127</v>
      </c>
      <c r="M20" s="156" t="s">
        <v>127</v>
      </c>
      <c r="N20" s="156" t="s">
        <v>127</v>
      </c>
      <c r="O20" s="156" t="s">
        <v>127</v>
      </c>
      <c r="P20" s="156" t="s">
        <v>127</v>
      </c>
      <c r="Q20" s="156" t="s">
        <v>127</v>
      </c>
      <c r="R20" s="156" t="s">
        <v>127</v>
      </c>
      <c r="S20" s="156" t="s">
        <v>127</v>
      </c>
      <c r="T20" s="156" t="s">
        <v>127</v>
      </c>
      <c r="U20" s="156" t="s">
        <v>127</v>
      </c>
      <c r="V20" s="156" t="s">
        <v>127</v>
      </c>
      <c r="W20" s="156" t="s">
        <v>127</v>
      </c>
      <c r="X20" s="156" t="s">
        <v>127</v>
      </c>
      <c r="Y20" s="156" t="s">
        <v>127</v>
      </c>
      <c r="Z20" s="156" t="s">
        <v>127</v>
      </c>
      <c r="AA20" s="156" t="s">
        <v>127</v>
      </c>
      <c r="AB20" s="156" t="s">
        <v>127</v>
      </c>
      <c r="AC20" s="156" t="s">
        <v>127</v>
      </c>
      <c r="AD20" s="156" t="s">
        <v>127</v>
      </c>
      <c r="AE20" s="156" t="s">
        <v>127</v>
      </c>
      <c r="AF20" s="156" t="s">
        <v>127</v>
      </c>
      <c r="AG20" s="156" t="s">
        <v>127</v>
      </c>
      <c r="AH20" s="156" t="s">
        <v>127</v>
      </c>
      <c r="AI20" s="156" t="s">
        <v>127</v>
      </c>
      <c r="AJ20" s="156" t="s">
        <v>127</v>
      </c>
      <c r="AK20" s="156" t="s">
        <v>127</v>
      </c>
      <c r="AL20" s="156" t="s">
        <v>127</v>
      </c>
      <c r="AM20" s="156" t="s">
        <v>127</v>
      </c>
      <c r="AN20" s="156" t="s">
        <v>127</v>
      </c>
      <c r="AO20" s="156" t="s">
        <v>127</v>
      </c>
      <c r="AP20" s="156" t="s">
        <v>127</v>
      </c>
      <c r="AQ20" s="156" t="s">
        <v>127</v>
      </c>
      <c r="AR20" s="156" t="s">
        <v>127</v>
      </c>
      <c r="AS20" s="156" t="s">
        <v>127</v>
      </c>
    </row>
    <row r="21" spans="1:45" s="161" customFormat="1" ht="31.5" x14ac:dyDescent="0.2">
      <c r="A21" s="24" t="s">
        <v>134</v>
      </c>
      <c r="B21" s="25" t="s">
        <v>135</v>
      </c>
      <c r="C21" s="156" t="s">
        <v>127</v>
      </c>
      <c r="D21" s="156" t="s">
        <v>127</v>
      </c>
      <c r="E21" s="156" t="s">
        <v>127</v>
      </c>
      <c r="F21" s="156" t="s">
        <v>127</v>
      </c>
      <c r="G21" s="156" t="s">
        <v>127</v>
      </c>
      <c r="H21" s="156" t="s">
        <v>127</v>
      </c>
      <c r="I21" s="156" t="s">
        <v>127</v>
      </c>
      <c r="J21" s="156" t="s">
        <v>127</v>
      </c>
      <c r="K21" s="156" t="s">
        <v>127</v>
      </c>
      <c r="L21" s="156" t="s">
        <v>127</v>
      </c>
      <c r="M21" s="156" t="s">
        <v>127</v>
      </c>
      <c r="N21" s="156" t="s">
        <v>127</v>
      </c>
      <c r="O21" s="156" t="s">
        <v>127</v>
      </c>
      <c r="P21" s="156" t="s">
        <v>127</v>
      </c>
      <c r="Q21" s="156" t="s">
        <v>127</v>
      </c>
      <c r="R21" s="156" t="s">
        <v>127</v>
      </c>
      <c r="S21" s="156" t="s">
        <v>127</v>
      </c>
      <c r="T21" s="156" t="s">
        <v>127</v>
      </c>
      <c r="U21" s="156" t="s">
        <v>127</v>
      </c>
      <c r="V21" s="156" t="s">
        <v>127</v>
      </c>
      <c r="W21" s="156" t="s">
        <v>127</v>
      </c>
      <c r="X21" s="156" t="s">
        <v>127</v>
      </c>
      <c r="Y21" s="156" t="s">
        <v>127</v>
      </c>
      <c r="Z21" s="156" t="s">
        <v>127</v>
      </c>
      <c r="AA21" s="156" t="s">
        <v>127</v>
      </c>
      <c r="AB21" s="156" t="s">
        <v>127</v>
      </c>
      <c r="AC21" s="156" t="s">
        <v>127</v>
      </c>
      <c r="AD21" s="156" t="s">
        <v>127</v>
      </c>
      <c r="AE21" s="156" t="s">
        <v>127</v>
      </c>
      <c r="AF21" s="156" t="s">
        <v>127</v>
      </c>
      <c r="AG21" s="156" t="s">
        <v>127</v>
      </c>
      <c r="AH21" s="156" t="s">
        <v>127</v>
      </c>
      <c r="AI21" s="156" t="s">
        <v>127</v>
      </c>
      <c r="AJ21" s="156" t="s">
        <v>127</v>
      </c>
      <c r="AK21" s="156" t="s">
        <v>127</v>
      </c>
      <c r="AL21" s="156" t="s">
        <v>127</v>
      </c>
      <c r="AM21" s="156" t="s">
        <v>127</v>
      </c>
      <c r="AN21" s="156" t="s">
        <v>127</v>
      </c>
      <c r="AO21" s="156" t="s">
        <v>127</v>
      </c>
      <c r="AP21" s="156" t="s">
        <v>127</v>
      </c>
      <c r="AQ21" s="156" t="s">
        <v>127</v>
      </c>
      <c r="AR21" s="156" t="s">
        <v>127</v>
      </c>
      <c r="AS21" s="156" t="s">
        <v>127</v>
      </c>
    </row>
    <row r="22" spans="1:45" s="161" customFormat="1" ht="31.5" x14ac:dyDescent="0.2">
      <c r="A22" s="24" t="s">
        <v>136</v>
      </c>
      <c r="B22" s="25" t="s">
        <v>137</v>
      </c>
      <c r="C22" s="156" t="s">
        <v>127</v>
      </c>
      <c r="D22" s="156" t="s">
        <v>127</v>
      </c>
      <c r="E22" s="156" t="s">
        <v>127</v>
      </c>
      <c r="F22" s="156" t="s">
        <v>127</v>
      </c>
      <c r="G22" s="156" t="s">
        <v>127</v>
      </c>
      <c r="H22" s="156" t="s">
        <v>127</v>
      </c>
      <c r="I22" s="156" t="s">
        <v>127</v>
      </c>
      <c r="J22" s="156" t="s">
        <v>127</v>
      </c>
      <c r="K22" s="156" t="s">
        <v>127</v>
      </c>
      <c r="L22" s="156" t="s">
        <v>127</v>
      </c>
      <c r="M22" s="156" t="s">
        <v>127</v>
      </c>
      <c r="N22" s="156" t="s">
        <v>127</v>
      </c>
      <c r="O22" s="156" t="s">
        <v>127</v>
      </c>
      <c r="P22" s="156" t="s">
        <v>127</v>
      </c>
      <c r="Q22" s="156" t="s">
        <v>127</v>
      </c>
      <c r="R22" s="156" t="s">
        <v>127</v>
      </c>
      <c r="S22" s="156" t="s">
        <v>127</v>
      </c>
      <c r="T22" s="156" t="s">
        <v>127</v>
      </c>
      <c r="U22" s="156" t="s">
        <v>127</v>
      </c>
      <c r="V22" s="156" t="s">
        <v>127</v>
      </c>
      <c r="W22" s="156" t="s">
        <v>127</v>
      </c>
      <c r="X22" s="156" t="s">
        <v>127</v>
      </c>
      <c r="Y22" s="156" t="s">
        <v>127</v>
      </c>
      <c r="Z22" s="156" t="s">
        <v>127</v>
      </c>
      <c r="AA22" s="156" t="s">
        <v>127</v>
      </c>
      <c r="AB22" s="156" t="s">
        <v>127</v>
      </c>
      <c r="AC22" s="156" t="s">
        <v>127</v>
      </c>
      <c r="AD22" s="156" t="s">
        <v>127</v>
      </c>
      <c r="AE22" s="156" t="s">
        <v>127</v>
      </c>
      <c r="AF22" s="156" t="s">
        <v>127</v>
      </c>
      <c r="AG22" s="156" t="s">
        <v>127</v>
      </c>
      <c r="AH22" s="156" t="s">
        <v>127</v>
      </c>
      <c r="AI22" s="156" t="s">
        <v>127</v>
      </c>
      <c r="AJ22" s="156" t="s">
        <v>127</v>
      </c>
      <c r="AK22" s="156" t="s">
        <v>127</v>
      </c>
      <c r="AL22" s="156" t="s">
        <v>127</v>
      </c>
      <c r="AM22" s="156" t="s">
        <v>127</v>
      </c>
      <c r="AN22" s="156" t="s">
        <v>127</v>
      </c>
      <c r="AO22" s="156" t="s">
        <v>127</v>
      </c>
      <c r="AP22" s="156" t="s">
        <v>127</v>
      </c>
      <c r="AQ22" s="156" t="s">
        <v>127</v>
      </c>
      <c r="AR22" s="156" t="s">
        <v>127</v>
      </c>
      <c r="AS22" s="156" t="s">
        <v>127</v>
      </c>
    </row>
    <row r="23" spans="1:45" s="161" customFormat="1" x14ac:dyDescent="0.25">
      <c r="A23" s="24" t="s">
        <v>138</v>
      </c>
      <c r="B23" s="32" t="s">
        <v>139</v>
      </c>
      <c r="C23" s="156" t="s">
        <v>127</v>
      </c>
      <c r="D23" s="156" t="s">
        <v>127</v>
      </c>
      <c r="E23" s="156" t="s">
        <v>127</v>
      </c>
      <c r="F23" s="156" t="s">
        <v>127</v>
      </c>
      <c r="G23" s="156" t="s">
        <v>127</v>
      </c>
      <c r="H23" s="156" t="s">
        <v>127</v>
      </c>
      <c r="I23" s="156" t="s">
        <v>127</v>
      </c>
      <c r="J23" s="156" t="s">
        <v>127</v>
      </c>
      <c r="K23" s="156" t="s">
        <v>127</v>
      </c>
      <c r="L23" s="156" t="s">
        <v>127</v>
      </c>
      <c r="M23" s="156" t="s">
        <v>127</v>
      </c>
      <c r="N23" s="156" t="s">
        <v>127</v>
      </c>
      <c r="O23" s="156" t="s">
        <v>127</v>
      </c>
      <c r="P23" s="156" t="s">
        <v>127</v>
      </c>
      <c r="Q23" s="156" t="s">
        <v>127</v>
      </c>
      <c r="R23" s="156" t="s">
        <v>127</v>
      </c>
      <c r="S23" s="156" t="s">
        <v>127</v>
      </c>
      <c r="T23" s="156" t="s">
        <v>127</v>
      </c>
      <c r="U23" s="156" t="s">
        <v>127</v>
      </c>
      <c r="V23" s="156" t="s">
        <v>127</v>
      </c>
      <c r="W23" s="156" t="s">
        <v>127</v>
      </c>
      <c r="X23" s="156" t="s">
        <v>127</v>
      </c>
      <c r="Y23" s="156" t="s">
        <v>127</v>
      </c>
      <c r="Z23" s="156" t="s">
        <v>127</v>
      </c>
      <c r="AA23" s="156" t="s">
        <v>127</v>
      </c>
      <c r="AB23" s="156" t="s">
        <v>127</v>
      </c>
      <c r="AC23" s="156" t="s">
        <v>127</v>
      </c>
      <c r="AD23" s="156" t="s">
        <v>127</v>
      </c>
      <c r="AE23" s="156" t="s">
        <v>127</v>
      </c>
      <c r="AF23" s="156" t="s">
        <v>127</v>
      </c>
      <c r="AG23" s="156" t="s">
        <v>127</v>
      </c>
      <c r="AH23" s="156" t="s">
        <v>127</v>
      </c>
      <c r="AI23" s="156" t="s">
        <v>127</v>
      </c>
      <c r="AJ23" s="156" t="s">
        <v>127</v>
      </c>
      <c r="AK23" s="156" t="s">
        <v>127</v>
      </c>
      <c r="AL23" s="156" t="s">
        <v>127</v>
      </c>
      <c r="AM23" s="156" t="s">
        <v>127</v>
      </c>
      <c r="AN23" s="156" t="s">
        <v>127</v>
      </c>
      <c r="AO23" s="156" t="s">
        <v>127</v>
      </c>
      <c r="AP23" s="156" t="s">
        <v>127</v>
      </c>
      <c r="AQ23" s="156" t="s">
        <v>127</v>
      </c>
      <c r="AR23" s="156" t="s">
        <v>127</v>
      </c>
      <c r="AS23" s="156" t="s">
        <v>127</v>
      </c>
    </row>
    <row r="24" spans="1:45" s="161" customFormat="1" x14ac:dyDescent="0.2">
      <c r="A24" s="24" t="s">
        <v>19</v>
      </c>
      <c r="B24" s="25" t="s">
        <v>140</v>
      </c>
      <c r="C24" s="156" t="s">
        <v>127</v>
      </c>
      <c r="D24" s="156" t="s">
        <v>127</v>
      </c>
      <c r="E24" s="156" t="s">
        <v>127</v>
      </c>
      <c r="F24" s="156" t="s">
        <v>127</v>
      </c>
      <c r="G24" s="156" t="s">
        <v>127</v>
      </c>
      <c r="H24" s="156" t="s">
        <v>127</v>
      </c>
      <c r="I24" s="156" t="s">
        <v>127</v>
      </c>
      <c r="J24" s="156" t="s">
        <v>127</v>
      </c>
      <c r="K24" s="156" t="s">
        <v>127</v>
      </c>
      <c r="L24" s="156" t="s">
        <v>127</v>
      </c>
      <c r="M24" s="156" t="s">
        <v>127</v>
      </c>
      <c r="N24" s="156" t="s">
        <v>127</v>
      </c>
      <c r="O24" s="156" t="s">
        <v>127</v>
      </c>
      <c r="P24" s="156" t="s">
        <v>127</v>
      </c>
      <c r="Q24" s="156" t="s">
        <v>127</v>
      </c>
      <c r="R24" s="156" t="s">
        <v>127</v>
      </c>
      <c r="S24" s="156" t="s">
        <v>127</v>
      </c>
      <c r="T24" s="156" t="s">
        <v>127</v>
      </c>
      <c r="U24" s="156" t="s">
        <v>127</v>
      </c>
      <c r="V24" s="156" t="s">
        <v>127</v>
      </c>
      <c r="W24" s="156" t="s">
        <v>127</v>
      </c>
      <c r="X24" s="156" t="s">
        <v>127</v>
      </c>
      <c r="Y24" s="156" t="s">
        <v>127</v>
      </c>
      <c r="Z24" s="156" t="s">
        <v>127</v>
      </c>
      <c r="AA24" s="156" t="s">
        <v>127</v>
      </c>
      <c r="AB24" s="156" t="s">
        <v>127</v>
      </c>
      <c r="AC24" s="156" t="s">
        <v>127</v>
      </c>
      <c r="AD24" s="156" t="s">
        <v>127</v>
      </c>
      <c r="AE24" s="156" t="s">
        <v>127</v>
      </c>
      <c r="AF24" s="156" t="s">
        <v>127</v>
      </c>
      <c r="AG24" s="156" t="s">
        <v>127</v>
      </c>
      <c r="AH24" s="156" t="s">
        <v>127</v>
      </c>
      <c r="AI24" s="156" t="s">
        <v>127</v>
      </c>
      <c r="AJ24" s="156" t="s">
        <v>127</v>
      </c>
      <c r="AK24" s="156" t="s">
        <v>127</v>
      </c>
      <c r="AL24" s="156" t="s">
        <v>127</v>
      </c>
      <c r="AM24" s="156" t="s">
        <v>127</v>
      </c>
      <c r="AN24" s="156" t="s">
        <v>127</v>
      </c>
      <c r="AO24" s="156" t="s">
        <v>127</v>
      </c>
      <c r="AP24" s="156" t="s">
        <v>127</v>
      </c>
      <c r="AQ24" s="156" t="s">
        <v>127</v>
      </c>
      <c r="AR24" s="156" t="s">
        <v>127</v>
      </c>
      <c r="AS24" s="156" t="s">
        <v>127</v>
      </c>
    </row>
    <row r="25" spans="1:45" s="161" customFormat="1" ht="31.5" x14ac:dyDescent="0.2">
      <c r="A25" s="24" t="s">
        <v>146</v>
      </c>
      <c r="B25" s="34" t="s">
        <v>147</v>
      </c>
      <c r="C25" s="156" t="s">
        <v>127</v>
      </c>
      <c r="D25" s="156" t="s">
        <v>127</v>
      </c>
      <c r="E25" s="156" t="s">
        <v>127</v>
      </c>
      <c r="F25" s="156" t="s">
        <v>127</v>
      </c>
      <c r="G25" s="156" t="s">
        <v>127</v>
      </c>
      <c r="H25" s="156" t="s">
        <v>127</v>
      </c>
      <c r="I25" s="156" t="s">
        <v>127</v>
      </c>
      <c r="J25" s="156" t="s">
        <v>127</v>
      </c>
      <c r="K25" s="156" t="s">
        <v>127</v>
      </c>
      <c r="L25" s="156" t="s">
        <v>127</v>
      </c>
      <c r="M25" s="156" t="s">
        <v>127</v>
      </c>
      <c r="N25" s="156" t="s">
        <v>127</v>
      </c>
      <c r="O25" s="156" t="s">
        <v>127</v>
      </c>
      <c r="P25" s="156" t="s">
        <v>127</v>
      </c>
      <c r="Q25" s="156" t="s">
        <v>127</v>
      </c>
      <c r="R25" s="156" t="s">
        <v>127</v>
      </c>
      <c r="S25" s="156" t="s">
        <v>127</v>
      </c>
      <c r="T25" s="156" t="s">
        <v>127</v>
      </c>
      <c r="U25" s="156" t="s">
        <v>127</v>
      </c>
      <c r="V25" s="156" t="s">
        <v>127</v>
      </c>
      <c r="W25" s="156" t="s">
        <v>127</v>
      </c>
      <c r="X25" s="156" t="s">
        <v>127</v>
      </c>
      <c r="Y25" s="156" t="s">
        <v>127</v>
      </c>
      <c r="Z25" s="156" t="s">
        <v>127</v>
      </c>
      <c r="AA25" s="156" t="s">
        <v>127</v>
      </c>
      <c r="AB25" s="156" t="s">
        <v>127</v>
      </c>
      <c r="AC25" s="156" t="s">
        <v>127</v>
      </c>
      <c r="AD25" s="156" t="s">
        <v>127</v>
      </c>
      <c r="AE25" s="156" t="s">
        <v>127</v>
      </c>
      <c r="AF25" s="156" t="s">
        <v>127</v>
      </c>
      <c r="AG25" s="156" t="s">
        <v>127</v>
      </c>
      <c r="AH25" s="156" t="s">
        <v>127</v>
      </c>
      <c r="AI25" s="156" t="s">
        <v>127</v>
      </c>
      <c r="AJ25" s="156" t="s">
        <v>127</v>
      </c>
      <c r="AK25" s="156" t="s">
        <v>127</v>
      </c>
      <c r="AL25" s="156" t="s">
        <v>127</v>
      </c>
      <c r="AM25" s="156" t="s">
        <v>127</v>
      </c>
      <c r="AN25" s="156" t="s">
        <v>127</v>
      </c>
      <c r="AO25" s="156" t="s">
        <v>127</v>
      </c>
      <c r="AP25" s="156" t="s">
        <v>127</v>
      </c>
      <c r="AQ25" s="156" t="s">
        <v>127</v>
      </c>
      <c r="AR25" s="156" t="s">
        <v>127</v>
      </c>
      <c r="AS25" s="156" t="s">
        <v>127</v>
      </c>
    </row>
    <row r="26" spans="1:45" s="161" customFormat="1" ht="63" x14ac:dyDescent="0.2">
      <c r="A26" s="24" t="s">
        <v>146</v>
      </c>
      <c r="B26" s="34" t="s">
        <v>148</v>
      </c>
      <c r="C26" s="156" t="s">
        <v>127</v>
      </c>
      <c r="D26" s="156" t="s">
        <v>127</v>
      </c>
      <c r="E26" s="156" t="s">
        <v>127</v>
      </c>
      <c r="F26" s="156" t="s">
        <v>127</v>
      </c>
      <c r="G26" s="156" t="s">
        <v>127</v>
      </c>
      <c r="H26" s="156" t="s">
        <v>127</v>
      </c>
      <c r="I26" s="156" t="s">
        <v>127</v>
      </c>
      <c r="J26" s="156" t="s">
        <v>127</v>
      </c>
      <c r="K26" s="156" t="s">
        <v>127</v>
      </c>
      <c r="L26" s="156" t="s">
        <v>127</v>
      </c>
      <c r="M26" s="156" t="s">
        <v>127</v>
      </c>
      <c r="N26" s="156" t="s">
        <v>127</v>
      </c>
      <c r="O26" s="156" t="s">
        <v>127</v>
      </c>
      <c r="P26" s="156" t="s">
        <v>127</v>
      </c>
      <c r="Q26" s="156" t="s">
        <v>127</v>
      </c>
      <c r="R26" s="156" t="s">
        <v>127</v>
      </c>
      <c r="S26" s="156" t="s">
        <v>127</v>
      </c>
      <c r="T26" s="156" t="s">
        <v>127</v>
      </c>
      <c r="U26" s="156" t="s">
        <v>127</v>
      </c>
      <c r="V26" s="156" t="s">
        <v>127</v>
      </c>
      <c r="W26" s="156" t="s">
        <v>127</v>
      </c>
      <c r="X26" s="156" t="s">
        <v>127</v>
      </c>
      <c r="Y26" s="156" t="s">
        <v>127</v>
      </c>
      <c r="Z26" s="156" t="s">
        <v>127</v>
      </c>
      <c r="AA26" s="156" t="s">
        <v>127</v>
      </c>
      <c r="AB26" s="156" t="s">
        <v>127</v>
      </c>
      <c r="AC26" s="156" t="s">
        <v>127</v>
      </c>
      <c r="AD26" s="156" t="s">
        <v>127</v>
      </c>
      <c r="AE26" s="156" t="s">
        <v>127</v>
      </c>
      <c r="AF26" s="156" t="s">
        <v>127</v>
      </c>
      <c r="AG26" s="156" t="s">
        <v>127</v>
      </c>
      <c r="AH26" s="156" t="s">
        <v>127</v>
      </c>
      <c r="AI26" s="156" t="s">
        <v>127</v>
      </c>
      <c r="AJ26" s="156" t="s">
        <v>127</v>
      </c>
      <c r="AK26" s="156" t="s">
        <v>127</v>
      </c>
      <c r="AL26" s="156" t="s">
        <v>127</v>
      </c>
      <c r="AM26" s="156" t="s">
        <v>127</v>
      </c>
      <c r="AN26" s="156" t="s">
        <v>127</v>
      </c>
      <c r="AO26" s="156" t="s">
        <v>127</v>
      </c>
      <c r="AP26" s="156" t="s">
        <v>127</v>
      </c>
      <c r="AQ26" s="156" t="s">
        <v>127</v>
      </c>
      <c r="AR26" s="156" t="s">
        <v>127</v>
      </c>
      <c r="AS26" s="156" t="s">
        <v>127</v>
      </c>
    </row>
    <row r="27" spans="1:45" s="161" customFormat="1" ht="63" x14ac:dyDescent="0.2">
      <c r="A27" s="24" t="s">
        <v>146</v>
      </c>
      <c r="B27" s="34" t="s">
        <v>149</v>
      </c>
      <c r="C27" s="156" t="s">
        <v>127</v>
      </c>
      <c r="D27" s="156" t="s">
        <v>127</v>
      </c>
      <c r="E27" s="156" t="s">
        <v>127</v>
      </c>
      <c r="F27" s="156" t="s">
        <v>127</v>
      </c>
      <c r="G27" s="156" t="s">
        <v>127</v>
      </c>
      <c r="H27" s="156" t="s">
        <v>127</v>
      </c>
      <c r="I27" s="156" t="s">
        <v>127</v>
      </c>
      <c r="J27" s="156" t="s">
        <v>127</v>
      </c>
      <c r="K27" s="156" t="s">
        <v>127</v>
      </c>
      <c r="L27" s="156" t="s">
        <v>127</v>
      </c>
      <c r="M27" s="156" t="s">
        <v>127</v>
      </c>
      <c r="N27" s="156" t="s">
        <v>127</v>
      </c>
      <c r="O27" s="156" t="s">
        <v>127</v>
      </c>
      <c r="P27" s="156" t="s">
        <v>127</v>
      </c>
      <c r="Q27" s="156" t="s">
        <v>127</v>
      </c>
      <c r="R27" s="156" t="s">
        <v>127</v>
      </c>
      <c r="S27" s="156" t="s">
        <v>127</v>
      </c>
      <c r="T27" s="156" t="s">
        <v>127</v>
      </c>
      <c r="U27" s="156" t="s">
        <v>127</v>
      </c>
      <c r="V27" s="156" t="s">
        <v>127</v>
      </c>
      <c r="W27" s="156" t="s">
        <v>127</v>
      </c>
      <c r="X27" s="156" t="s">
        <v>127</v>
      </c>
      <c r="Y27" s="156" t="s">
        <v>127</v>
      </c>
      <c r="Z27" s="156" t="s">
        <v>127</v>
      </c>
      <c r="AA27" s="156" t="s">
        <v>127</v>
      </c>
      <c r="AB27" s="156" t="s">
        <v>127</v>
      </c>
      <c r="AC27" s="156" t="s">
        <v>127</v>
      </c>
      <c r="AD27" s="156" t="s">
        <v>127</v>
      </c>
      <c r="AE27" s="156" t="s">
        <v>127</v>
      </c>
      <c r="AF27" s="156" t="s">
        <v>127</v>
      </c>
      <c r="AG27" s="156" t="s">
        <v>127</v>
      </c>
      <c r="AH27" s="156" t="s">
        <v>127</v>
      </c>
      <c r="AI27" s="156" t="s">
        <v>127</v>
      </c>
      <c r="AJ27" s="156" t="s">
        <v>127</v>
      </c>
      <c r="AK27" s="156" t="s">
        <v>127</v>
      </c>
      <c r="AL27" s="156" t="s">
        <v>127</v>
      </c>
      <c r="AM27" s="156" t="s">
        <v>127</v>
      </c>
      <c r="AN27" s="156" t="s">
        <v>127</v>
      </c>
      <c r="AO27" s="156" t="s">
        <v>127</v>
      </c>
      <c r="AP27" s="156" t="s">
        <v>127</v>
      </c>
      <c r="AQ27" s="156" t="s">
        <v>127</v>
      </c>
      <c r="AR27" s="156" t="s">
        <v>127</v>
      </c>
      <c r="AS27" s="156" t="s">
        <v>127</v>
      </c>
    </row>
    <row r="28" spans="1:45" s="161" customFormat="1" ht="63" x14ac:dyDescent="0.2">
      <c r="A28" s="24" t="s">
        <v>146</v>
      </c>
      <c r="B28" s="34" t="s">
        <v>150</v>
      </c>
      <c r="C28" s="156" t="s">
        <v>127</v>
      </c>
      <c r="D28" s="156" t="s">
        <v>127</v>
      </c>
      <c r="E28" s="156" t="s">
        <v>127</v>
      </c>
      <c r="F28" s="156" t="s">
        <v>127</v>
      </c>
      <c r="G28" s="156" t="s">
        <v>127</v>
      </c>
      <c r="H28" s="156" t="s">
        <v>127</v>
      </c>
      <c r="I28" s="156" t="s">
        <v>127</v>
      </c>
      <c r="J28" s="156" t="s">
        <v>127</v>
      </c>
      <c r="K28" s="156" t="s">
        <v>127</v>
      </c>
      <c r="L28" s="156" t="s">
        <v>127</v>
      </c>
      <c r="M28" s="156" t="s">
        <v>127</v>
      </c>
      <c r="N28" s="156" t="s">
        <v>127</v>
      </c>
      <c r="O28" s="156" t="s">
        <v>127</v>
      </c>
      <c r="P28" s="156" t="s">
        <v>127</v>
      </c>
      <c r="Q28" s="156" t="s">
        <v>127</v>
      </c>
      <c r="R28" s="156" t="s">
        <v>127</v>
      </c>
      <c r="S28" s="156" t="s">
        <v>127</v>
      </c>
      <c r="T28" s="156" t="s">
        <v>127</v>
      </c>
      <c r="U28" s="156" t="s">
        <v>127</v>
      </c>
      <c r="V28" s="156" t="s">
        <v>127</v>
      </c>
      <c r="W28" s="156" t="s">
        <v>127</v>
      </c>
      <c r="X28" s="156" t="s">
        <v>127</v>
      </c>
      <c r="Y28" s="156" t="s">
        <v>127</v>
      </c>
      <c r="Z28" s="156" t="s">
        <v>127</v>
      </c>
      <c r="AA28" s="156" t="s">
        <v>127</v>
      </c>
      <c r="AB28" s="156" t="s">
        <v>127</v>
      </c>
      <c r="AC28" s="156" t="s">
        <v>127</v>
      </c>
      <c r="AD28" s="156" t="s">
        <v>127</v>
      </c>
      <c r="AE28" s="156" t="s">
        <v>127</v>
      </c>
      <c r="AF28" s="156" t="s">
        <v>127</v>
      </c>
      <c r="AG28" s="156" t="s">
        <v>127</v>
      </c>
      <c r="AH28" s="156" t="s">
        <v>127</v>
      </c>
      <c r="AI28" s="156" t="s">
        <v>127</v>
      </c>
      <c r="AJ28" s="156" t="s">
        <v>127</v>
      </c>
      <c r="AK28" s="156" t="s">
        <v>127</v>
      </c>
      <c r="AL28" s="156" t="s">
        <v>127</v>
      </c>
      <c r="AM28" s="156" t="s">
        <v>127</v>
      </c>
      <c r="AN28" s="156" t="s">
        <v>127</v>
      </c>
      <c r="AO28" s="156" t="s">
        <v>127</v>
      </c>
      <c r="AP28" s="156" t="s">
        <v>127</v>
      </c>
      <c r="AQ28" s="156" t="s">
        <v>127</v>
      </c>
      <c r="AR28" s="156" t="s">
        <v>127</v>
      </c>
      <c r="AS28" s="156" t="s">
        <v>127</v>
      </c>
    </row>
    <row r="29" spans="1:45" s="161" customFormat="1" ht="31.5" x14ac:dyDescent="0.2">
      <c r="A29" s="24" t="s">
        <v>151</v>
      </c>
      <c r="B29" s="34" t="s">
        <v>147</v>
      </c>
      <c r="C29" s="156" t="s">
        <v>127</v>
      </c>
      <c r="D29" s="156" t="s">
        <v>127</v>
      </c>
      <c r="E29" s="156" t="s">
        <v>127</v>
      </c>
      <c r="F29" s="156" t="s">
        <v>127</v>
      </c>
      <c r="G29" s="156" t="s">
        <v>127</v>
      </c>
      <c r="H29" s="156" t="s">
        <v>127</v>
      </c>
      <c r="I29" s="156" t="s">
        <v>127</v>
      </c>
      <c r="J29" s="156" t="s">
        <v>127</v>
      </c>
      <c r="K29" s="156" t="s">
        <v>127</v>
      </c>
      <c r="L29" s="156" t="s">
        <v>127</v>
      </c>
      <c r="M29" s="156" t="s">
        <v>127</v>
      </c>
      <c r="N29" s="156" t="s">
        <v>127</v>
      </c>
      <c r="O29" s="156" t="s">
        <v>127</v>
      </c>
      <c r="P29" s="156" t="s">
        <v>127</v>
      </c>
      <c r="Q29" s="156" t="s">
        <v>127</v>
      </c>
      <c r="R29" s="156" t="s">
        <v>127</v>
      </c>
      <c r="S29" s="156" t="s">
        <v>127</v>
      </c>
      <c r="T29" s="156" t="s">
        <v>127</v>
      </c>
      <c r="U29" s="156" t="s">
        <v>127</v>
      </c>
      <c r="V29" s="156" t="s">
        <v>127</v>
      </c>
      <c r="W29" s="156" t="s">
        <v>127</v>
      </c>
      <c r="X29" s="156" t="s">
        <v>127</v>
      </c>
      <c r="Y29" s="156" t="s">
        <v>127</v>
      </c>
      <c r="Z29" s="156" t="s">
        <v>127</v>
      </c>
      <c r="AA29" s="156" t="s">
        <v>127</v>
      </c>
      <c r="AB29" s="156" t="s">
        <v>127</v>
      </c>
      <c r="AC29" s="156" t="s">
        <v>127</v>
      </c>
      <c r="AD29" s="156" t="s">
        <v>127</v>
      </c>
      <c r="AE29" s="156" t="s">
        <v>127</v>
      </c>
      <c r="AF29" s="156" t="s">
        <v>127</v>
      </c>
      <c r="AG29" s="156" t="s">
        <v>127</v>
      </c>
      <c r="AH29" s="156" t="s">
        <v>127</v>
      </c>
      <c r="AI29" s="156" t="s">
        <v>127</v>
      </c>
      <c r="AJ29" s="156" t="s">
        <v>127</v>
      </c>
      <c r="AK29" s="156" t="s">
        <v>127</v>
      </c>
      <c r="AL29" s="156" t="s">
        <v>127</v>
      </c>
      <c r="AM29" s="156" t="s">
        <v>127</v>
      </c>
      <c r="AN29" s="156" t="s">
        <v>127</v>
      </c>
      <c r="AO29" s="156" t="s">
        <v>127</v>
      </c>
      <c r="AP29" s="156" t="s">
        <v>127</v>
      </c>
      <c r="AQ29" s="156" t="s">
        <v>127</v>
      </c>
      <c r="AR29" s="156" t="s">
        <v>127</v>
      </c>
      <c r="AS29" s="156" t="s">
        <v>127</v>
      </c>
    </row>
    <row r="30" spans="1:45" s="161" customFormat="1" ht="63" x14ac:dyDescent="0.2">
      <c r="A30" s="24" t="s">
        <v>151</v>
      </c>
      <c r="B30" s="34" t="s">
        <v>148</v>
      </c>
      <c r="C30" s="156" t="s">
        <v>127</v>
      </c>
      <c r="D30" s="156" t="s">
        <v>127</v>
      </c>
      <c r="E30" s="156" t="s">
        <v>127</v>
      </c>
      <c r="F30" s="156" t="s">
        <v>127</v>
      </c>
      <c r="G30" s="156" t="s">
        <v>127</v>
      </c>
      <c r="H30" s="156" t="s">
        <v>127</v>
      </c>
      <c r="I30" s="156" t="s">
        <v>127</v>
      </c>
      <c r="J30" s="156" t="s">
        <v>127</v>
      </c>
      <c r="K30" s="156" t="str">
        <f>K63</f>
        <v>нд</v>
      </c>
      <c r="L30" s="156" t="s">
        <v>127</v>
      </c>
      <c r="M30" s="156" t="s">
        <v>127</v>
      </c>
      <c r="N30" s="156" t="s">
        <v>127</v>
      </c>
      <c r="O30" s="156" t="s">
        <v>127</v>
      </c>
      <c r="P30" s="156" t="s">
        <v>127</v>
      </c>
      <c r="Q30" s="156" t="s">
        <v>127</v>
      </c>
      <c r="R30" s="156" t="s">
        <v>127</v>
      </c>
      <c r="S30" s="156" t="s">
        <v>127</v>
      </c>
      <c r="T30" s="156" t="s">
        <v>127</v>
      </c>
      <c r="U30" s="156" t="s">
        <v>127</v>
      </c>
      <c r="V30" s="156" t="s">
        <v>127</v>
      </c>
      <c r="W30" s="156" t="s">
        <v>127</v>
      </c>
      <c r="X30" s="156" t="s">
        <v>127</v>
      </c>
      <c r="Y30" s="156" t="s">
        <v>127</v>
      </c>
      <c r="Z30" s="156" t="s">
        <v>127</v>
      </c>
      <c r="AA30" s="156" t="s">
        <v>127</v>
      </c>
      <c r="AB30" s="156" t="s">
        <v>127</v>
      </c>
      <c r="AC30" s="156" t="s">
        <v>127</v>
      </c>
      <c r="AD30" s="156" t="s">
        <v>127</v>
      </c>
      <c r="AE30" s="156" t="s">
        <v>127</v>
      </c>
      <c r="AF30" s="156" t="s">
        <v>127</v>
      </c>
      <c r="AG30" s="156" t="s">
        <v>127</v>
      </c>
      <c r="AH30" s="156" t="s">
        <v>127</v>
      </c>
      <c r="AI30" s="156" t="s">
        <v>127</v>
      </c>
      <c r="AJ30" s="156" t="s">
        <v>127</v>
      </c>
      <c r="AK30" s="156" t="s">
        <v>127</v>
      </c>
      <c r="AL30" s="156" t="s">
        <v>127</v>
      </c>
      <c r="AM30" s="156" t="s">
        <v>127</v>
      </c>
      <c r="AN30" s="156" t="s">
        <v>127</v>
      </c>
      <c r="AO30" s="156" t="s">
        <v>127</v>
      </c>
      <c r="AP30" s="156" t="s">
        <v>127</v>
      </c>
      <c r="AQ30" s="156" t="s">
        <v>127</v>
      </c>
      <c r="AR30" s="156" t="s">
        <v>127</v>
      </c>
      <c r="AS30" s="156" t="s">
        <v>127</v>
      </c>
    </row>
    <row r="31" spans="1:45" s="161" customFormat="1" ht="63" x14ac:dyDescent="0.2">
      <c r="A31" s="24" t="s">
        <v>151</v>
      </c>
      <c r="B31" s="34" t="s">
        <v>149</v>
      </c>
      <c r="C31" s="156" t="s">
        <v>127</v>
      </c>
      <c r="D31" s="156" t="s">
        <v>127</v>
      </c>
      <c r="E31" s="156" t="s">
        <v>127</v>
      </c>
      <c r="F31" s="156" t="s">
        <v>127</v>
      </c>
      <c r="G31" s="156" t="s">
        <v>127</v>
      </c>
      <c r="H31" s="156" t="s">
        <v>127</v>
      </c>
      <c r="I31" s="156" t="s">
        <v>127</v>
      </c>
      <c r="J31" s="156" t="s">
        <v>127</v>
      </c>
      <c r="K31" s="156" t="s">
        <v>127</v>
      </c>
      <c r="L31" s="156" t="s">
        <v>127</v>
      </c>
      <c r="M31" s="156" t="s">
        <v>127</v>
      </c>
      <c r="N31" s="156" t="s">
        <v>127</v>
      </c>
      <c r="O31" s="156" t="s">
        <v>127</v>
      </c>
      <c r="P31" s="156" t="s">
        <v>127</v>
      </c>
      <c r="Q31" s="156" t="s">
        <v>127</v>
      </c>
      <c r="R31" s="156" t="s">
        <v>127</v>
      </c>
      <c r="S31" s="156" t="s">
        <v>127</v>
      </c>
      <c r="T31" s="156" t="s">
        <v>127</v>
      </c>
      <c r="U31" s="156" t="s">
        <v>127</v>
      </c>
      <c r="V31" s="156" t="s">
        <v>127</v>
      </c>
      <c r="W31" s="156" t="s">
        <v>127</v>
      </c>
      <c r="X31" s="156" t="s">
        <v>127</v>
      </c>
      <c r="Y31" s="156" t="s">
        <v>127</v>
      </c>
      <c r="Z31" s="156" t="s">
        <v>127</v>
      </c>
      <c r="AA31" s="156" t="s">
        <v>127</v>
      </c>
      <c r="AB31" s="156" t="s">
        <v>127</v>
      </c>
      <c r="AC31" s="156" t="s">
        <v>127</v>
      </c>
      <c r="AD31" s="156" t="s">
        <v>127</v>
      </c>
      <c r="AE31" s="156" t="s">
        <v>127</v>
      </c>
      <c r="AF31" s="156" t="s">
        <v>127</v>
      </c>
      <c r="AG31" s="156" t="s">
        <v>127</v>
      </c>
      <c r="AH31" s="156" t="s">
        <v>127</v>
      </c>
      <c r="AI31" s="156" t="s">
        <v>127</v>
      </c>
      <c r="AJ31" s="156" t="s">
        <v>127</v>
      </c>
      <c r="AK31" s="156" t="s">
        <v>127</v>
      </c>
      <c r="AL31" s="156" t="s">
        <v>127</v>
      </c>
      <c r="AM31" s="156" t="s">
        <v>127</v>
      </c>
      <c r="AN31" s="156" t="s">
        <v>127</v>
      </c>
      <c r="AO31" s="156" t="s">
        <v>127</v>
      </c>
      <c r="AP31" s="156" t="s">
        <v>127</v>
      </c>
      <c r="AQ31" s="156" t="s">
        <v>127</v>
      </c>
      <c r="AR31" s="156" t="s">
        <v>127</v>
      </c>
      <c r="AS31" s="156" t="s">
        <v>127</v>
      </c>
    </row>
    <row r="32" spans="1:45" s="161" customFormat="1" ht="63" x14ac:dyDescent="0.2">
      <c r="A32" s="24" t="s">
        <v>151</v>
      </c>
      <c r="B32" s="34" t="s">
        <v>152</v>
      </c>
      <c r="C32" s="156" t="s">
        <v>127</v>
      </c>
      <c r="D32" s="156" t="s">
        <v>127</v>
      </c>
      <c r="E32" s="156" t="s">
        <v>127</v>
      </c>
      <c r="F32" s="156" t="s">
        <v>127</v>
      </c>
      <c r="G32" s="156" t="s">
        <v>127</v>
      </c>
      <c r="H32" s="156" t="s">
        <v>127</v>
      </c>
      <c r="I32" s="156" t="s">
        <v>127</v>
      </c>
      <c r="J32" s="156" t="s">
        <v>127</v>
      </c>
      <c r="K32" s="156" t="s">
        <v>127</v>
      </c>
      <c r="L32" s="156" t="s">
        <v>127</v>
      </c>
      <c r="M32" s="156" t="s">
        <v>127</v>
      </c>
      <c r="N32" s="156" t="s">
        <v>127</v>
      </c>
      <c r="O32" s="156" t="s">
        <v>127</v>
      </c>
      <c r="P32" s="156" t="s">
        <v>127</v>
      </c>
      <c r="Q32" s="156" t="s">
        <v>127</v>
      </c>
      <c r="R32" s="156" t="s">
        <v>127</v>
      </c>
      <c r="S32" s="156" t="s">
        <v>127</v>
      </c>
      <c r="T32" s="156" t="s">
        <v>127</v>
      </c>
      <c r="U32" s="156" t="s">
        <v>127</v>
      </c>
      <c r="V32" s="156" t="s">
        <v>127</v>
      </c>
      <c r="W32" s="156" t="s">
        <v>127</v>
      </c>
      <c r="X32" s="156" t="s">
        <v>127</v>
      </c>
      <c r="Y32" s="156" t="s">
        <v>127</v>
      </c>
      <c r="Z32" s="156" t="s">
        <v>127</v>
      </c>
      <c r="AA32" s="156" t="s">
        <v>127</v>
      </c>
      <c r="AB32" s="156" t="s">
        <v>127</v>
      </c>
      <c r="AC32" s="156" t="s">
        <v>127</v>
      </c>
      <c r="AD32" s="156" t="s">
        <v>127</v>
      </c>
      <c r="AE32" s="156" t="s">
        <v>127</v>
      </c>
      <c r="AF32" s="156" t="s">
        <v>127</v>
      </c>
      <c r="AG32" s="156" t="s">
        <v>127</v>
      </c>
      <c r="AH32" s="156" t="s">
        <v>127</v>
      </c>
      <c r="AI32" s="156" t="s">
        <v>127</v>
      </c>
      <c r="AJ32" s="156" t="s">
        <v>127</v>
      </c>
      <c r="AK32" s="156" t="s">
        <v>127</v>
      </c>
      <c r="AL32" s="156" t="s">
        <v>127</v>
      </c>
      <c r="AM32" s="156" t="s">
        <v>127</v>
      </c>
      <c r="AN32" s="156" t="s">
        <v>127</v>
      </c>
      <c r="AO32" s="156" t="s">
        <v>127</v>
      </c>
      <c r="AP32" s="156" t="s">
        <v>127</v>
      </c>
      <c r="AQ32" s="156" t="s">
        <v>127</v>
      </c>
      <c r="AR32" s="156" t="s">
        <v>127</v>
      </c>
      <c r="AS32" s="156" t="s">
        <v>127</v>
      </c>
    </row>
    <row r="33" spans="1:45" s="161" customFormat="1" ht="47.25" x14ac:dyDescent="0.2">
      <c r="A33" s="24" t="s">
        <v>153</v>
      </c>
      <c r="B33" s="34" t="s">
        <v>154</v>
      </c>
      <c r="C33" s="156" t="s">
        <v>127</v>
      </c>
      <c r="D33" s="156" t="s">
        <v>127</v>
      </c>
      <c r="E33" s="156" t="s">
        <v>127</v>
      </c>
      <c r="F33" s="156" t="s">
        <v>127</v>
      </c>
      <c r="G33" s="156" t="s">
        <v>127</v>
      </c>
      <c r="H33" s="156" t="s">
        <v>127</v>
      </c>
      <c r="I33" s="156" t="s">
        <v>127</v>
      </c>
      <c r="J33" s="156" t="s">
        <v>127</v>
      </c>
      <c r="K33" s="156" t="s">
        <v>127</v>
      </c>
      <c r="L33" s="156" t="s">
        <v>127</v>
      </c>
      <c r="M33" s="156" t="s">
        <v>127</v>
      </c>
      <c r="N33" s="156" t="s">
        <v>127</v>
      </c>
      <c r="O33" s="156" t="s">
        <v>127</v>
      </c>
      <c r="P33" s="156" t="s">
        <v>127</v>
      </c>
      <c r="Q33" s="156" t="s">
        <v>127</v>
      </c>
      <c r="R33" s="156" t="s">
        <v>127</v>
      </c>
      <c r="S33" s="156" t="s">
        <v>127</v>
      </c>
      <c r="T33" s="156" t="s">
        <v>127</v>
      </c>
      <c r="U33" s="156" t="s">
        <v>127</v>
      </c>
      <c r="V33" s="156" t="s">
        <v>127</v>
      </c>
      <c r="W33" s="156" t="s">
        <v>127</v>
      </c>
      <c r="X33" s="156" t="s">
        <v>127</v>
      </c>
      <c r="Y33" s="156" t="s">
        <v>127</v>
      </c>
      <c r="Z33" s="156" t="s">
        <v>127</v>
      </c>
      <c r="AA33" s="156" t="s">
        <v>127</v>
      </c>
      <c r="AB33" s="156" t="s">
        <v>127</v>
      </c>
      <c r="AC33" s="156" t="s">
        <v>127</v>
      </c>
      <c r="AD33" s="156" t="s">
        <v>127</v>
      </c>
      <c r="AE33" s="156" t="s">
        <v>127</v>
      </c>
      <c r="AF33" s="156" t="s">
        <v>127</v>
      </c>
      <c r="AG33" s="156" t="s">
        <v>127</v>
      </c>
      <c r="AH33" s="156" t="s">
        <v>127</v>
      </c>
      <c r="AI33" s="156" t="s">
        <v>127</v>
      </c>
      <c r="AJ33" s="156" t="s">
        <v>127</v>
      </c>
      <c r="AK33" s="156" t="s">
        <v>127</v>
      </c>
      <c r="AL33" s="156" t="s">
        <v>127</v>
      </c>
      <c r="AM33" s="156" t="s">
        <v>127</v>
      </c>
      <c r="AN33" s="156" t="s">
        <v>127</v>
      </c>
      <c r="AO33" s="156" t="s">
        <v>127</v>
      </c>
      <c r="AP33" s="156" t="s">
        <v>127</v>
      </c>
      <c r="AQ33" s="156" t="s">
        <v>127</v>
      </c>
      <c r="AR33" s="156" t="s">
        <v>127</v>
      </c>
      <c r="AS33" s="156" t="s">
        <v>127</v>
      </c>
    </row>
    <row r="34" spans="1:45" s="161" customFormat="1" ht="47.25" x14ac:dyDescent="0.2">
      <c r="A34" s="24" t="s">
        <v>155</v>
      </c>
      <c r="B34" s="34" t="s">
        <v>156</v>
      </c>
      <c r="C34" s="156" t="s">
        <v>127</v>
      </c>
      <c r="D34" s="156" t="s">
        <v>127</v>
      </c>
      <c r="E34" s="156" t="s">
        <v>127</v>
      </c>
      <c r="F34" s="156" t="s">
        <v>127</v>
      </c>
      <c r="G34" s="156" t="s">
        <v>127</v>
      </c>
      <c r="H34" s="156" t="s">
        <v>127</v>
      </c>
      <c r="I34" s="156" t="s">
        <v>127</v>
      </c>
      <c r="J34" s="156" t="s">
        <v>127</v>
      </c>
      <c r="K34" s="156" t="s">
        <v>127</v>
      </c>
      <c r="L34" s="156" t="s">
        <v>127</v>
      </c>
      <c r="M34" s="156" t="s">
        <v>127</v>
      </c>
      <c r="N34" s="156" t="s">
        <v>127</v>
      </c>
      <c r="O34" s="156" t="s">
        <v>127</v>
      </c>
      <c r="P34" s="156" t="s">
        <v>127</v>
      </c>
      <c r="Q34" s="156" t="s">
        <v>127</v>
      </c>
      <c r="R34" s="156" t="s">
        <v>127</v>
      </c>
      <c r="S34" s="156" t="s">
        <v>127</v>
      </c>
      <c r="T34" s="156" t="s">
        <v>127</v>
      </c>
      <c r="U34" s="156" t="s">
        <v>127</v>
      </c>
      <c r="V34" s="156" t="s">
        <v>127</v>
      </c>
      <c r="W34" s="156" t="s">
        <v>127</v>
      </c>
      <c r="X34" s="156" t="s">
        <v>127</v>
      </c>
      <c r="Y34" s="156" t="s">
        <v>127</v>
      </c>
      <c r="Z34" s="156" t="s">
        <v>127</v>
      </c>
      <c r="AA34" s="156" t="s">
        <v>127</v>
      </c>
      <c r="AB34" s="156" t="s">
        <v>127</v>
      </c>
      <c r="AC34" s="156" t="s">
        <v>127</v>
      </c>
      <c r="AD34" s="156" t="s">
        <v>127</v>
      </c>
      <c r="AE34" s="156" t="s">
        <v>127</v>
      </c>
      <c r="AF34" s="156" t="s">
        <v>127</v>
      </c>
      <c r="AG34" s="156" t="s">
        <v>127</v>
      </c>
      <c r="AH34" s="156" t="s">
        <v>127</v>
      </c>
      <c r="AI34" s="156" t="s">
        <v>127</v>
      </c>
      <c r="AJ34" s="156" t="s">
        <v>127</v>
      </c>
      <c r="AK34" s="156" t="s">
        <v>127</v>
      </c>
      <c r="AL34" s="156" t="s">
        <v>127</v>
      </c>
      <c r="AM34" s="156" t="s">
        <v>127</v>
      </c>
      <c r="AN34" s="156" t="s">
        <v>127</v>
      </c>
      <c r="AO34" s="156" t="s">
        <v>127</v>
      </c>
      <c r="AP34" s="156" t="s">
        <v>127</v>
      </c>
      <c r="AQ34" s="156" t="s">
        <v>127</v>
      </c>
      <c r="AR34" s="156" t="s">
        <v>127</v>
      </c>
      <c r="AS34" s="156" t="s">
        <v>127</v>
      </c>
    </row>
    <row r="35" spans="1:45" s="161" customFormat="1" ht="47.25" x14ac:dyDescent="0.2">
      <c r="A35" s="24" t="s">
        <v>157</v>
      </c>
      <c r="B35" s="34" t="s">
        <v>158</v>
      </c>
      <c r="C35" s="156" t="s">
        <v>127</v>
      </c>
      <c r="D35" s="156" t="s">
        <v>127</v>
      </c>
      <c r="E35" s="156" t="s">
        <v>127</v>
      </c>
      <c r="F35" s="156" t="s">
        <v>127</v>
      </c>
      <c r="G35" s="156" t="s">
        <v>127</v>
      </c>
      <c r="H35" s="156" t="s">
        <v>127</v>
      </c>
      <c r="I35" s="156" t="s">
        <v>127</v>
      </c>
      <c r="J35" s="156" t="s">
        <v>127</v>
      </c>
      <c r="K35" s="156" t="s">
        <v>127</v>
      </c>
      <c r="L35" s="156" t="s">
        <v>127</v>
      </c>
      <c r="M35" s="156" t="s">
        <v>127</v>
      </c>
      <c r="N35" s="156" t="s">
        <v>127</v>
      </c>
      <c r="O35" s="156" t="s">
        <v>127</v>
      </c>
      <c r="P35" s="156" t="s">
        <v>127</v>
      </c>
      <c r="Q35" s="156" t="s">
        <v>127</v>
      </c>
      <c r="R35" s="156" t="s">
        <v>127</v>
      </c>
      <c r="S35" s="156" t="s">
        <v>127</v>
      </c>
      <c r="T35" s="156" t="s">
        <v>127</v>
      </c>
      <c r="U35" s="156" t="s">
        <v>127</v>
      </c>
      <c r="V35" s="156" t="s">
        <v>127</v>
      </c>
      <c r="W35" s="156" t="s">
        <v>127</v>
      </c>
      <c r="X35" s="156" t="s">
        <v>127</v>
      </c>
      <c r="Y35" s="156" t="s">
        <v>127</v>
      </c>
      <c r="Z35" s="156" t="s">
        <v>127</v>
      </c>
      <c r="AA35" s="156" t="s">
        <v>127</v>
      </c>
      <c r="AB35" s="156" t="s">
        <v>127</v>
      </c>
      <c r="AC35" s="156" t="s">
        <v>127</v>
      </c>
      <c r="AD35" s="156" t="s">
        <v>127</v>
      </c>
      <c r="AE35" s="156" t="s">
        <v>127</v>
      </c>
      <c r="AF35" s="156" t="s">
        <v>127</v>
      </c>
      <c r="AG35" s="156" t="s">
        <v>127</v>
      </c>
      <c r="AH35" s="156" t="s">
        <v>127</v>
      </c>
      <c r="AI35" s="156" t="s">
        <v>127</v>
      </c>
      <c r="AJ35" s="156" t="s">
        <v>127</v>
      </c>
      <c r="AK35" s="156" t="s">
        <v>127</v>
      </c>
      <c r="AL35" s="156" t="s">
        <v>127</v>
      </c>
      <c r="AM35" s="156" t="s">
        <v>127</v>
      </c>
      <c r="AN35" s="156" t="s">
        <v>127</v>
      </c>
      <c r="AO35" s="156" t="s">
        <v>127</v>
      </c>
      <c r="AP35" s="156" t="s">
        <v>127</v>
      </c>
      <c r="AQ35" s="156" t="s">
        <v>127</v>
      </c>
      <c r="AR35" s="156" t="s">
        <v>127</v>
      </c>
      <c r="AS35" s="156" t="s">
        <v>127</v>
      </c>
    </row>
    <row r="36" spans="1:45" s="167" customFormat="1" ht="31.5" x14ac:dyDescent="0.2">
      <c r="A36" s="164" t="s">
        <v>159</v>
      </c>
      <c r="B36" s="165" t="s">
        <v>160</v>
      </c>
      <c r="C36" s="166" t="s">
        <v>127</v>
      </c>
      <c r="D36" s="166" t="s">
        <v>127</v>
      </c>
      <c r="E36" s="166" t="s">
        <v>127</v>
      </c>
      <c r="F36" s="166" t="s">
        <v>127</v>
      </c>
      <c r="G36" s="166" t="s">
        <v>127</v>
      </c>
      <c r="H36" s="166" t="s">
        <v>127</v>
      </c>
      <c r="I36" s="166" t="s">
        <v>127</v>
      </c>
      <c r="J36" s="166">
        <f>J40</f>
        <v>3.7800000000000002</v>
      </c>
      <c r="K36" s="166" t="s">
        <v>127</v>
      </c>
      <c r="L36" s="166" t="s">
        <v>127</v>
      </c>
      <c r="M36" s="166" t="s">
        <v>127</v>
      </c>
      <c r="N36" s="166" t="s">
        <v>127</v>
      </c>
      <c r="O36" s="166" t="s">
        <v>127</v>
      </c>
      <c r="P36" s="166" t="s">
        <v>127</v>
      </c>
      <c r="Q36" s="166" t="s">
        <v>127</v>
      </c>
      <c r="R36" s="166" t="s">
        <v>127</v>
      </c>
      <c r="S36" s="166" t="s">
        <v>127</v>
      </c>
      <c r="T36" s="166" t="s">
        <v>127</v>
      </c>
      <c r="U36" s="166" t="s">
        <v>127</v>
      </c>
      <c r="V36" s="166" t="s">
        <v>127</v>
      </c>
      <c r="W36" s="166" t="s">
        <v>127</v>
      </c>
      <c r="X36" s="166" t="s">
        <v>127</v>
      </c>
      <c r="Y36" s="166" t="s">
        <v>127</v>
      </c>
      <c r="Z36" s="166" t="s">
        <v>127</v>
      </c>
      <c r="AA36" s="166" t="s">
        <v>127</v>
      </c>
      <c r="AB36" s="166" t="s">
        <v>127</v>
      </c>
      <c r="AC36" s="166" t="s">
        <v>127</v>
      </c>
      <c r="AD36" s="166" t="s">
        <v>127</v>
      </c>
      <c r="AE36" s="166" t="s">
        <v>127</v>
      </c>
      <c r="AF36" s="166" t="s">
        <v>127</v>
      </c>
      <c r="AG36" s="166" t="s">
        <v>127</v>
      </c>
      <c r="AH36" s="166" t="s">
        <v>127</v>
      </c>
      <c r="AI36" s="166" t="s">
        <v>127</v>
      </c>
      <c r="AJ36" s="166" t="s">
        <v>127</v>
      </c>
      <c r="AK36" s="166" t="s">
        <v>127</v>
      </c>
      <c r="AL36" s="166" t="s">
        <v>127</v>
      </c>
      <c r="AM36" s="166" t="s">
        <v>127</v>
      </c>
      <c r="AN36" s="166" t="s">
        <v>127</v>
      </c>
      <c r="AO36" s="166" t="s">
        <v>127</v>
      </c>
      <c r="AP36" s="166" t="s">
        <v>127</v>
      </c>
      <c r="AQ36" s="166" t="s">
        <v>127</v>
      </c>
      <c r="AR36" s="166" t="s">
        <v>127</v>
      </c>
      <c r="AS36" s="166" t="s">
        <v>127</v>
      </c>
    </row>
    <row r="37" spans="1:45" s="171" customFormat="1" ht="47.25" x14ac:dyDescent="0.2">
      <c r="A37" s="168" t="s">
        <v>162</v>
      </c>
      <c r="B37" s="169" t="s">
        <v>163</v>
      </c>
      <c r="C37" s="170" t="s">
        <v>127</v>
      </c>
      <c r="D37" s="170" t="s">
        <v>127</v>
      </c>
      <c r="E37" s="170" t="s">
        <v>127</v>
      </c>
      <c r="F37" s="170" t="s">
        <v>127</v>
      </c>
      <c r="G37" s="170" t="s">
        <v>127</v>
      </c>
      <c r="H37" s="170" t="s">
        <v>127</v>
      </c>
      <c r="I37" s="170" t="s">
        <v>127</v>
      </c>
      <c r="J37" s="170" t="s">
        <v>127</v>
      </c>
      <c r="K37" s="170" t="s">
        <v>127</v>
      </c>
      <c r="L37" s="170" t="s">
        <v>127</v>
      </c>
      <c r="M37" s="170" t="s">
        <v>127</v>
      </c>
      <c r="N37" s="170" t="s">
        <v>127</v>
      </c>
      <c r="O37" s="170" t="s">
        <v>127</v>
      </c>
      <c r="P37" s="170" t="s">
        <v>127</v>
      </c>
      <c r="Q37" s="170" t="s">
        <v>127</v>
      </c>
      <c r="R37" s="170" t="s">
        <v>127</v>
      </c>
      <c r="S37" s="170" t="s">
        <v>127</v>
      </c>
      <c r="T37" s="170" t="s">
        <v>127</v>
      </c>
      <c r="U37" s="170" t="s">
        <v>127</v>
      </c>
      <c r="V37" s="170" t="s">
        <v>127</v>
      </c>
      <c r="W37" s="170" t="s">
        <v>127</v>
      </c>
      <c r="X37" s="170" t="s">
        <v>127</v>
      </c>
      <c r="Y37" s="170" t="s">
        <v>127</v>
      </c>
      <c r="Z37" s="170" t="s">
        <v>127</v>
      </c>
      <c r="AA37" s="170" t="s">
        <v>127</v>
      </c>
      <c r="AB37" s="170" t="s">
        <v>127</v>
      </c>
      <c r="AC37" s="170" t="s">
        <v>127</v>
      </c>
      <c r="AD37" s="170" t="s">
        <v>127</v>
      </c>
      <c r="AE37" s="170" t="s">
        <v>127</v>
      </c>
      <c r="AF37" s="170" t="s">
        <v>127</v>
      </c>
      <c r="AG37" s="170" t="s">
        <v>127</v>
      </c>
      <c r="AH37" s="170" t="s">
        <v>127</v>
      </c>
      <c r="AI37" s="170" t="s">
        <v>127</v>
      </c>
      <c r="AJ37" s="170" t="s">
        <v>127</v>
      </c>
      <c r="AK37" s="170" t="s">
        <v>127</v>
      </c>
      <c r="AL37" s="170" t="s">
        <v>127</v>
      </c>
      <c r="AM37" s="170" t="s">
        <v>127</v>
      </c>
      <c r="AN37" s="170" t="s">
        <v>127</v>
      </c>
      <c r="AO37" s="170" t="s">
        <v>127</v>
      </c>
      <c r="AP37" s="170" t="s">
        <v>127</v>
      </c>
      <c r="AQ37" s="170" t="s">
        <v>127</v>
      </c>
      <c r="AR37" s="170" t="s">
        <v>127</v>
      </c>
      <c r="AS37" s="170" t="s">
        <v>127</v>
      </c>
    </row>
    <row r="38" spans="1:45" s="175" customFormat="1" ht="31.5" x14ac:dyDescent="0.2">
      <c r="A38" s="172" t="s">
        <v>164</v>
      </c>
      <c r="B38" s="173" t="s">
        <v>165</v>
      </c>
      <c r="C38" s="174" t="s">
        <v>127</v>
      </c>
      <c r="D38" s="174" t="s">
        <v>127</v>
      </c>
      <c r="E38" s="174" t="s">
        <v>127</v>
      </c>
      <c r="F38" s="174" t="s">
        <v>127</v>
      </c>
      <c r="G38" s="174" t="s">
        <v>127</v>
      </c>
      <c r="H38" s="174" t="s">
        <v>127</v>
      </c>
      <c r="I38" s="174" t="s">
        <v>127</v>
      </c>
      <c r="J38" s="174" t="s">
        <v>127</v>
      </c>
      <c r="K38" s="174" t="s">
        <v>127</v>
      </c>
      <c r="L38" s="174" t="s">
        <v>127</v>
      </c>
      <c r="M38" s="174" t="s">
        <v>127</v>
      </c>
      <c r="N38" s="174" t="s">
        <v>127</v>
      </c>
      <c r="O38" s="174" t="s">
        <v>127</v>
      </c>
      <c r="P38" s="174" t="s">
        <v>127</v>
      </c>
      <c r="Q38" s="174" t="s">
        <v>127</v>
      </c>
      <c r="R38" s="174" t="s">
        <v>127</v>
      </c>
      <c r="S38" s="174" t="s">
        <v>127</v>
      </c>
      <c r="T38" s="174" t="s">
        <v>127</v>
      </c>
      <c r="U38" s="174" t="s">
        <v>127</v>
      </c>
      <c r="V38" s="174" t="s">
        <v>127</v>
      </c>
      <c r="W38" s="174" t="s">
        <v>127</v>
      </c>
      <c r="X38" s="174" t="s">
        <v>127</v>
      </c>
      <c r="Y38" s="174" t="s">
        <v>127</v>
      </c>
      <c r="Z38" s="174" t="s">
        <v>127</v>
      </c>
      <c r="AA38" s="174" t="s">
        <v>127</v>
      </c>
      <c r="AB38" s="174" t="s">
        <v>127</v>
      </c>
      <c r="AC38" s="174" t="s">
        <v>127</v>
      </c>
      <c r="AD38" s="174" t="s">
        <v>127</v>
      </c>
      <c r="AE38" s="174" t="s">
        <v>127</v>
      </c>
      <c r="AF38" s="174" t="s">
        <v>127</v>
      </c>
      <c r="AG38" s="174" t="s">
        <v>127</v>
      </c>
      <c r="AH38" s="174" t="s">
        <v>127</v>
      </c>
      <c r="AI38" s="174" t="s">
        <v>127</v>
      </c>
      <c r="AJ38" s="174" t="s">
        <v>127</v>
      </c>
      <c r="AK38" s="174" t="s">
        <v>127</v>
      </c>
      <c r="AL38" s="174" t="s">
        <v>127</v>
      </c>
      <c r="AM38" s="174" t="s">
        <v>127</v>
      </c>
      <c r="AN38" s="174" t="s">
        <v>127</v>
      </c>
      <c r="AO38" s="174" t="s">
        <v>127</v>
      </c>
      <c r="AP38" s="174" t="s">
        <v>127</v>
      </c>
      <c r="AQ38" s="174" t="s">
        <v>127</v>
      </c>
      <c r="AR38" s="174" t="s">
        <v>127</v>
      </c>
      <c r="AS38" s="174" t="s">
        <v>127</v>
      </c>
    </row>
    <row r="39" spans="1:45" s="175" customFormat="1" ht="47.25" x14ac:dyDescent="0.2">
      <c r="A39" s="172" t="s">
        <v>166</v>
      </c>
      <c r="B39" s="173" t="s">
        <v>167</v>
      </c>
      <c r="C39" s="174" t="s">
        <v>127</v>
      </c>
      <c r="D39" s="174" t="s">
        <v>127</v>
      </c>
      <c r="E39" s="174" t="s">
        <v>127</v>
      </c>
      <c r="F39" s="174" t="s">
        <v>127</v>
      </c>
      <c r="G39" s="174" t="s">
        <v>127</v>
      </c>
      <c r="H39" s="174" t="s">
        <v>127</v>
      </c>
      <c r="I39" s="174" t="s">
        <v>127</v>
      </c>
      <c r="J39" s="174" t="s">
        <v>127</v>
      </c>
      <c r="K39" s="174" t="s">
        <v>127</v>
      </c>
      <c r="L39" s="174" t="s">
        <v>127</v>
      </c>
      <c r="M39" s="174" t="s">
        <v>127</v>
      </c>
      <c r="N39" s="174" t="s">
        <v>127</v>
      </c>
      <c r="O39" s="174" t="s">
        <v>127</v>
      </c>
      <c r="P39" s="174" t="s">
        <v>127</v>
      </c>
      <c r="Q39" s="174" t="s">
        <v>127</v>
      </c>
      <c r="R39" s="174" t="s">
        <v>127</v>
      </c>
      <c r="S39" s="174" t="s">
        <v>127</v>
      </c>
      <c r="T39" s="174" t="s">
        <v>127</v>
      </c>
      <c r="U39" s="174" t="s">
        <v>127</v>
      </c>
      <c r="V39" s="174" t="s">
        <v>127</v>
      </c>
      <c r="W39" s="174" t="s">
        <v>127</v>
      </c>
      <c r="X39" s="174" t="s">
        <v>127</v>
      </c>
      <c r="Y39" s="174" t="s">
        <v>127</v>
      </c>
      <c r="Z39" s="174" t="s">
        <v>127</v>
      </c>
      <c r="AA39" s="174" t="s">
        <v>127</v>
      </c>
      <c r="AB39" s="174" t="s">
        <v>127</v>
      </c>
      <c r="AC39" s="174" t="s">
        <v>127</v>
      </c>
      <c r="AD39" s="174" t="s">
        <v>127</v>
      </c>
      <c r="AE39" s="174" t="s">
        <v>127</v>
      </c>
      <c r="AF39" s="174" t="s">
        <v>127</v>
      </c>
      <c r="AG39" s="174" t="s">
        <v>127</v>
      </c>
      <c r="AH39" s="174" t="s">
        <v>127</v>
      </c>
      <c r="AI39" s="174" t="s">
        <v>127</v>
      </c>
      <c r="AJ39" s="174" t="s">
        <v>127</v>
      </c>
      <c r="AK39" s="174" t="s">
        <v>127</v>
      </c>
      <c r="AL39" s="174" t="s">
        <v>127</v>
      </c>
      <c r="AM39" s="174" t="s">
        <v>127</v>
      </c>
      <c r="AN39" s="174" t="s">
        <v>127</v>
      </c>
      <c r="AO39" s="174" t="s">
        <v>127</v>
      </c>
      <c r="AP39" s="174" t="s">
        <v>127</v>
      </c>
      <c r="AQ39" s="174" t="s">
        <v>127</v>
      </c>
      <c r="AR39" s="174" t="s">
        <v>127</v>
      </c>
      <c r="AS39" s="174" t="s">
        <v>127</v>
      </c>
    </row>
    <row r="40" spans="1:45" s="181" customFormat="1" ht="31.5" x14ac:dyDescent="0.2">
      <c r="A40" s="178" t="s">
        <v>168</v>
      </c>
      <c r="B40" s="179" t="s">
        <v>169</v>
      </c>
      <c r="C40" s="180" t="s">
        <v>127</v>
      </c>
      <c r="D40" s="180" t="s">
        <v>127</v>
      </c>
      <c r="E40" s="180" t="s">
        <v>127</v>
      </c>
      <c r="F40" s="180" t="s">
        <v>127</v>
      </c>
      <c r="G40" s="180" t="s">
        <v>127</v>
      </c>
      <c r="H40" s="180" t="s">
        <v>127</v>
      </c>
      <c r="I40" s="180" t="s">
        <v>127</v>
      </c>
      <c r="J40" s="180">
        <f>J41</f>
        <v>3.7800000000000002</v>
      </c>
      <c r="K40" s="180" t="s">
        <v>127</v>
      </c>
      <c r="L40" s="180" t="s">
        <v>127</v>
      </c>
      <c r="M40" s="180" t="s">
        <v>127</v>
      </c>
      <c r="N40" s="180" t="s">
        <v>127</v>
      </c>
      <c r="O40" s="180" t="s">
        <v>127</v>
      </c>
      <c r="P40" s="180" t="s">
        <v>127</v>
      </c>
      <c r="Q40" s="180" t="s">
        <v>127</v>
      </c>
      <c r="R40" s="180" t="s">
        <v>127</v>
      </c>
      <c r="S40" s="180" t="s">
        <v>127</v>
      </c>
      <c r="T40" s="180" t="s">
        <v>127</v>
      </c>
      <c r="U40" s="180" t="s">
        <v>127</v>
      </c>
      <c r="V40" s="180" t="s">
        <v>127</v>
      </c>
      <c r="W40" s="180" t="s">
        <v>127</v>
      </c>
      <c r="X40" s="180" t="s">
        <v>127</v>
      </c>
      <c r="Y40" s="180" t="s">
        <v>127</v>
      </c>
      <c r="Z40" s="180" t="s">
        <v>127</v>
      </c>
      <c r="AA40" s="180" t="s">
        <v>127</v>
      </c>
      <c r="AB40" s="180" t="s">
        <v>127</v>
      </c>
      <c r="AC40" s="180" t="s">
        <v>127</v>
      </c>
      <c r="AD40" s="180" t="s">
        <v>127</v>
      </c>
      <c r="AE40" s="180" t="s">
        <v>127</v>
      </c>
      <c r="AF40" s="180" t="s">
        <v>127</v>
      </c>
      <c r="AG40" s="180" t="s">
        <v>127</v>
      </c>
      <c r="AH40" s="180" t="s">
        <v>127</v>
      </c>
      <c r="AI40" s="180" t="s">
        <v>127</v>
      </c>
      <c r="AJ40" s="180" t="s">
        <v>127</v>
      </c>
      <c r="AK40" s="180" t="s">
        <v>127</v>
      </c>
      <c r="AL40" s="180" t="s">
        <v>127</v>
      </c>
      <c r="AM40" s="180" t="s">
        <v>127</v>
      </c>
      <c r="AN40" s="180" t="s">
        <v>127</v>
      </c>
      <c r="AO40" s="180" t="s">
        <v>127</v>
      </c>
      <c r="AP40" s="180" t="s">
        <v>127</v>
      </c>
      <c r="AQ40" s="180" t="s">
        <v>127</v>
      </c>
      <c r="AR40" s="180" t="s">
        <v>127</v>
      </c>
      <c r="AS40" s="180" t="s">
        <v>127</v>
      </c>
    </row>
    <row r="41" spans="1:45" s="175" customFormat="1" x14ac:dyDescent="0.2">
      <c r="A41" s="172" t="s">
        <v>170</v>
      </c>
      <c r="B41" s="173" t="s">
        <v>171</v>
      </c>
      <c r="C41" s="174" t="s">
        <v>127</v>
      </c>
      <c r="D41" s="174" t="s">
        <v>127</v>
      </c>
      <c r="E41" s="174" t="s">
        <v>127</v>
      </c>
      <c r="F41" s="174" t="s">
        <v>127</v>
      </c>
      <c r="G41" s="174" t="s">
        <v>127</v>
      </c>
      <c r="H41" s="174" t="s">
        <v>127</v>
      </c>
      <c r="I41" s="174" t="s">
        <v>127</v>
      </c>
      <c r="J41" s="174">
        <f>J42+J43+J44</f>
        <v>3.7800000000000002</v>
      </c>
      <c r="K41" s="174" t="s">
        <v>127</v>
      </c>
      <c r="L41" s="174" t="s">
        <v>127</v>
      </c>
      <c r="M41" s="174" t="s">
        <v>127</v>
      </c>
      <c r="N41" s="174" t="s">
        <v>127</v>
      </c>
      <c r="O41" s="174" t="s">
        <v>127</v>
      </c>
      <c r="P41" s="174" t="s">
        <v>127</v>
      </c>
      <c r="Q41" s="174" t="s">
        <v>127</v>
      </c>
      <c r="R41" s="174" t="s">
        <v>127</v>
      </c>
      <c r="S41" s="174" t="s">
        <v>127</v>
      </c>
      <c r="T41" s="174" t="s">
        <v>127</v>
      </c>
      <c r="U41" s="174" t="s">
        <v>127</v>
      </c>
      <c r="V41" s="174" t="s">
        <v>127</v>
      </c>
      <c r="W41" s="174" t="s">
        <v>127</v>
      </c>
      <c r="X41" s="174" t="s">
        <v>127</v>
      </c>
      <c r="Y41" s="174" t="s">
        <v>127</v>
      </c>
      <c r="Z41" s="174" t="s">
        <v>127</v>
      </c>
      <c r="AA41" s="174" t="s">
        <v>127</v>
      </c>
      <c r="AB41" s="174" t="s">
        <v>127</v>
      </c>
      <c r="AC41" s="174" t="s">
        <v>127</v>
      </c>
      <c r="AD41" s="174" t="s">
        <v>127</v>
      </c>
      <c r="AE41" s="174" t="s">
        <v>127</v>
      </c>
      <c r="AF41" s="174" t="s">
        <v>127</v>
      </c>
      <c r="AG41" s="174" t="s">
        <v>127</v>
      </c>
      <c r="AH41" s="174" t="s">
        <v>127</v>
      </c>
      <c r="AI41" s="174" t="s">
        <v>127</v>
      </c>
      <c r="AJ41" s="174" t="s">
        <v>127</v>
      </c>
      <c r="AK41" s="174" t="s">
        <v>127</v>
      </c>
      <c r="AL41" s="174" t="s">
        <v>127</v>
      </c>
      <c r="AM41" s="174" t="s">
        <v>127</v>
      </c>
      <c r="AN41" s="174" t="s">
        <v>127</v>
      </c>
      <c r="AO41" s="174" t="s">
        <v>127</v>
      </c>
      <c r="AP41" s="174" t="s">
        <v>127</v>
      </c>
      <c r="AQ41" s="174" t="s">
        <v>127</v>
      </c>
      <c r="AR41" s="174" t="s">
        <v>127</v>
      </c>
      <c r="AS41" s="174" t="s">
        <v>127</v>
      </c>
    </row>
    <row r="42" spans="1:45" s="177" customFormat="1" ht="30" customHeight="1" x14ac:dyDescent="0.25">
      <c r="A42" s="52" t="s">
        <v>170</v>
      </c>
      <c r="B42" s="66" t="s">
        <v>11</v>
      </c>
      <c r="C42" s="66" t="s">
        <v>41</v>
      </c>
      <c r="D42" s="176" t="s">
        <v>127</v>
      </c>
      <c r="E42" s="176" t="s">
        <v>127</v>
      </c>
      <c r="F42" s="176" t="s">
        <v>127</v>
      </c>
      <c r="G42" s="176" t="s">
        <v>127</v>
      </c>
      <c r="H42" s="176" t="s">
        <v>127</v>
      </c>
      <c r="I42" s="176" t="s">
        <v>127</v>
      </c>
      <c r="J42" s="176">
        <v>1.33</v>
      </c>
      <c r="K42" s="176" t="s">
        <v>127</v>
      </c>
      <c r="L42" s="176" t="s">
        <v>127</v>
      </c>
      <c r="M42" s="176" t="s">
        <v>127</v>
      </c>
      <c r="N42" s="176" t="s">
        <v>127</v>
      </c>
      <c r="O42" s="176" t="s">
        <v>127</v>
      </c>
      <c r="P42" s="176" t="s">
        <v>127</v>
      </c>
      <c r="Q42" s="176" t="s">
        <v>127</v>
      </c>
      <c r="R42" s="176" t="s">
        <v>127</v>
      </c>
      <c r="S42" s="176" t="s">
        <v>127</v>
      </c>
      <c r="T42" s="176" t="s">
        <v>127</v>
      </c>
      <c r="U42" s="176" t="s">
        <v>127</v>
      </c>
      <c r="V42" s="176" t="s">
        <v>127</v>
      </c>
      <c r="W42" s="176" t="s">
        <v>127</v>
      </c>
      <c r="X42" s="176" t="s">
        <v>127</v>
      </c>
      <c r="Y42" s="176" t="s">
        <v>127</v>
      </c>
      <c r="Z42" s="176" t="s">
        <v>127</v>
      </c>
      <c r="AA42" s="176" t="s">
        <v>127</v>
      </c>
      <c r="AB42" s="176" t="s">
        <v>127</v>
      </c>
      <c r="AC42" s="176" t="s">
        <v>127</v>
      </c>
      <c r="AD42" s="176" t="s">
        <v>127</v>
      </c>
      <c r="AE42" s="176" t="s">
        <v>127</v>
      </c>
      <c r="AF42" s="176" t="s">
        <v>127</v>
      </c>
      <c r="AG42" s="176" t="s">
        <v>127</v>
      </c>
      <c r="AH42" s="176" t="s">
        <v>127</v>
      </c>
      <c r="AI42" s="176" t="s">
        <v>127</v>
      </c>
      <c r="AJ42" s="176" t="s">
        <v>127</v>
      </c>
      <c r="AK42" s="176" t="s">
        <v>127</v>
      </c>
      <c r="AL42" s="176" t="s">
        <v>127</v>
      </c>
      <c r="AM42" s="176" t="s">
        <v>127</v>
      </c>
      <c r="AN42" s="176" t="s">
        <v>127</v>
      </c>
      <c r="AO42" s="176" t="s">
        <v>127</v>
      </c>
      <c r="AP42" s="176" t="s">
        <v>127</v>
      </c>
      <c r="AQ42" s="176" t="s">
        <v>127</v>
      </c>
      <c r="AR42" s="176" t="s">
        <v>127</v>
      </c>
      <c r="AS42" s="176" t="s">
        <v>127</v>
      </c>
    </row>
    <row r="43" spans="1:45" s="177" customFormat="1" ht="31.5" x14ac:dyDescent="0.25">
      <c r="A43" s="52" t="s">
        <v>170</v>
      </c>
      <c r="B43" s="66" t="s">
        <v>12</v>
      </c>
      <c r="C43" s="66" t="s">
        <v>42</v>
      </c>
      <c r="D43" s="176" t="s">
        <v>127</v>
      </c>
      <c r="E43" s="176" t="s">
        <v>127</v>
      </c>
      <c r="F43" s="176" t="s">
        <v>127</v>
      </c>
      <c r="G43" s="176" t="s">
        <v>127</v>
      </c>
      <c r="H43" s="176" t="s">
        <v>127</v>
      </c>
      <c r="I43" s="176" t="s">
        <v>127</v>
      </c>
      <c r="J43" s="176">
        <v>0.98</v>
      </c>
      <c r="K43" s="176" t="s">
        <v>127</v>
      </c>
      <c r="L43" s="176" t="s">
        <v>127</v>
      </c>
      <c r="M43" s="176" t="s">
        <v>127</v>
      </c>
      <c r="N43" s="176" t="s">
        <v>127</v>
      </c>
      <c r="O43" s="176" t="s">
        <v>127</v>
      </c>
      <c r="P43" s="176" t="s">
        <v>127</v>
      </c>
      <c r="Q43" s="176" t="s">
        <v>127</v>
      </c>
      <c r="R43" s="176" t="s">
        <v>127</v>
      </c>
      <c r="S43" s="176" t="s">
        <v>127</v>
      </c>
      <c r="T43" s="176" t="s">
        <v>127</v>
      </c>
      <c r="U43" s="176" t="s">
        <v>127</v>
      </c>
      <c r="V43" s="176" t="s">
        <v>127</v>
      </c>
      <c r="W43" s="176" t="s">
        <v>127</v>
      </c>
      <c r="X43" s="176" t="s">
        <v>127</v>
      </c>
      <c r="Y43" s="176" t="s">
        <v>127</v>
      </c>
      <c r="Z43" s="176" t="s">
        <v>127</v>
      </c>
      <c r="AA43" s="176" t="s">
        <v>127</v>
      </c>
      <c r="AB43" s="176" t="s">
        <v>127</v>
      </c>
      <c r="AC43" s="176" t="s">
        <v>127</v>
      </c>
      <c r="AD43" s="176" t="s">
        <v>127</v>
      </c>
      <c r="AE43" s="176" t="s">
        <v>127</v>
      </c>
      <c r="AF43" s="176" t="s">
        <v>127</v>
      </c>
      <c r="AG43" s="176" t="s">
        <v>127</v>
      </c>
      <c r="AH43" s="176" t="s">
        <v>127</v>
      </c>
      <c r="AI43" s="176" t="s">
        <v>127</v>
      </c>
      <c r="AJ43" s="176" t="s">
        <v>127</v>
      </c>
      <c r="AK43" s="176" t="s">
        <v>127</v>
      </c>
      <c r="AL43" s="176" t="s">
        <v>127</v>
      </c>
      <c r="AM43" s="176" t="s">
        <v>127</v>
      </c>
      <c r="AN43" s="176" t="s">
        <v>127</v>
      </c>
      <c r="AO43" s="176" t="s">
        <v>127</v>
      </c>
      <c r="AP43" s="176" t="s">
        <v>127</v>
      </c>
      <c r="AQ43" s="176" t="s">
        <v>127</v>
      </c>
      <c r="AR43" s="176" t="s">
        <v>127</v>
      </c>
      <c r="AS43" s="176" t="s">
        <v>127</v>
      </c>
    </row>
    <row r="44" spans="1:45" s="177" customFormat="1" ht="25.5" customHeight="1" x14ac:dyDescent="0.25">
      <c r="A44" s="52" t="s">
        <v>170</v>
      </c>
      <c r="B44" s="66" t="s">
        <v>13</v>
      </c>
      <c r="C44" s="66" t="s">
        <v>43</v>
      </c>
      <c r="D44" s="176" t="s">
        <v>127</v>
      </c>
      <c r="E44" s="176" t="s">
        <v>127</v>
      </c>
      <c r="F44" s="176" t="s">
        <v>127</v>
      </c>
      <c r="G44" s="176" t="s">
        <v>127</v>
      </c>
      <c r="H44" s="176" t="s">
        <v>127</v>
      </c>
      <c r="I44" s="176" t="s">
        <v>127</v>
      </c>
      <c r="J44" s="176">
        <v>1.47</v>
      </c>
      <c r="K44" s="176" t="s">
        <v>127</v>
      </c>
      <c r="L44" s="176" t="s">
        <v>127</v>
      </c>
      <c r="M44" s="176" t="s">
        <v>127</v>
      </c>
      <c r="N44" s="176" t="s">
        <v>127</v>
      </c>
      <c r="O44" s="176" t="s">
        <v>127</v>
      </c>
      <c r="P44" s="176" t="s">
        <v>127</v>
      </c>
      <c r="Q44" s="176" t="s">
        <v>127</v>
      </c>
      <c r="R44" s="176" t="s">
        <v>127</v>
      </c>
      <c r="S44" s="176" t="s">
        <v>127</v>
      </c>
      <c r="T44" s="176" t="s">
        <v>127</v>
      </c>
      <c r="U44" s="176" t="s">
        <v>127</v>
      </c>
      <c r="V44" s="176" t="s">
        <v>127</v>
      </c>
      <c r="W44" s="176" t="s">
        <v>127</v>
      </c>
      <c r="X44" s="176" t="s">
        <v>127</v>
      </c>
      <c r="Y44" s="176" t="s">
        <v>127</v>
      </c>
      <c r="Z44" s="176" t="s">
        <v>127</v>
      </c>
      <c r="AA44" s="176" t="s">
        <v>127</v>
      </c>
      <c r="AB44" s="176" t="s">
        <v>127</v>
      </c>
      <c r="AC44" s="176" t="s">
        <v>127</v>
      </c>
      <c r="AD44" s="176" t="s">
        <v>127</v>
      </c>
      <c r="AE44" s="176" t="s">
        <v>127</v>
      </c>
      <c r="AF44" s="176" t="s">
        <v>127</v>
      </c>
      <c r="AG44" s="176" t="s">
        <v>127</v>
      </c>
      <c r="AH44" s="176" t="s">
        <v>127</v>
      </c>
      <c r="AI44" s="176" t="s">
        <v>127</v>
      </c>
      <c r="AJ44" s="176" t="s">
        <v>127</v>
      </c>
      <c r="AK44" s="176" t="s">
        <v>127</v>
      </c>
      <c r="AL44" s="176" t="s">
        <v>127</v>
      </c>
      <c r="AM44" s="176" t="s">
        <v>127</v>
      </c>
      <c r="AN44" s="176" t="s">
        <v>127</v>
      </c>
      <c r="AO44" s="176" t="s">
        <v>127</v>
      </c>
      <c r="AP44" s="176" t="s">
        <v>127</v>
      </c>
      <c r="AQ44" s="176" t="s">
        <v>127</v>
      </c>
      <c r="AR44" s="176" t="s">
        <v>127</v>
      </c>
      <c r="AS44" s="176" t="s">
        <v>127</v>
      </c>
    </row>
    <row r="45" spans="1:45" s="182" customFormat="1" ht="31.5" x14ac:dyDescent="0.2">
      <c r="A45" s="46" t="s">
        <v>172</v>
      </c>
      <c r="B45" s="47" t="s">
        <v>173</v>
      </c>
      <c r="C45" s="174" t="s">
        <v>127</v>
      </c>
      <c r="D45" s="174" t="s">
        <v>127</v>
      </c>
      <c r="E45" s="174" t="s">
        <v>127</v>
      </c>
      <c r="F45" s="174" t="s">
        <v>127</v>
      </c>
      <c r="G45" s="174" t="s">
        <v>127</v>
      </c>
      <c r="H45" s="174" t="s">
        <v>127</v>
      </c>
      <c r="I45" s="174" t="s">
        <v>127</v>
      </c>
      <c r="J45" s="174" t="s">
        <v>127</v>
      </c>
      <c r="K45" s="174" t="s">
        <v>127</v>
      </c>
      <c r="L45" s="174" t="s">
        <v>127</v>
      </c>
      <c r="M45" s="174" t="s">
        <v>127</v>
      </c>
      <c r="N45" s="174" t="s">
        <v>127</v>
      </c>
      <c r="O45" s="174" t="s">
        <v>127</v>
      </c>
      <c r="P45" s="174" t="s">
        <v>127</v>
      </c>
      <c r="Q45" s="174" t="s">
        <v>127</v>
      </c>
      <c r="R45" s="174" t="s">
        <v>127</v>
      </c>
      <c r="S45" s="174" t="s">
        <v>127</v>
      </c>
      <c r="T45" s="174" t="s">
        <v>127</v>
      </c>
      <c r="U45" s="174" t="s">
        <v>127</v>
      </c>
      <c r="V45" s="174" t="s">
        <v>127</v>
      </c>
      <c r="W45" s="174" t="s">
        <v>127</v>
      </c>
      <c r="X45" s="174" t="s">
        <v>127</v>
      </c>
      <c r="Y45" s="174" t="s">
        <v>127</v>
      </c>
      <c r="Z45" s="174" t="s">
        <v>127</v>
      </c>
      <c r="AA45" s="174" t="s">
        <v>127</v>
      </c>
      <c r="AB45" s="174" t="s">
        <v>127</v>
      </c>
      <c r="AC45" s="174" t="s">
        <v>127</v>
      </c>
      <c r="AD45" s="174" t="s">
        <v>127</v>
      </c>
      <c r="AE45" s="174" t="s">
        <v>127</v>
      </c>
      <c r="AF45" s="174" t="s">
        <v>127</v>
      </c>
      <c r="AG45" s="174" t="s">
        <v>127</v>
      </c>
      <c r="AH45" s="174" t="s">
        <v>127</v>
      </c>
      <c r="AI45" s="174" t="s">
        <v>127</v>
      </c>
      <c r="AJ45" s="174" t="s">
        <v>127</v>
      </c>
      <c r="AK45" s="174" t="s">
        <v>127</v>
      </c>
      <c r="AL45" s="174" t="s">
        <v>127</v>
      </c>
      <c r="AM45" s="174" t="s">
        <v>127</v>
      </c>
      <c r="AN45" s="174" t="s">
        <v>127</v>
      </c>
      <c r="AO45" s="174" t="s">
        <v>127</v>
      </c>
      <c r="AP45" s="174" t="s">
        <v>127</v>
      </c>
      <c r="AQ45" s="174" t="s">
        <v>127</v>
      </c>
      <c r="AR45" s="174" t="s">
        <v>127</v>
      </c>
      <c r="AS45" s="174" t="s">
        <v>127</v>
      </c>
    </row>
    <row r="46" spans="1:45" s="183" customFormat="1" ht="31.5" x14ac:dyDescent="0.2">
      <c r="A46" s="40" t="s">
        <v>174</v>
      </c>
      <c r="B46" s="179" t="s">
        <v>175</v>
      </c>
      <c r="C46" s="180" t="s">
        <v>127</v>
      </c>
      <c r="D46" s="180" t="s">
        <v>127</v>
      </c>
      <c r="E46" s="180" t="s">
        <v>127</v>
      </c>
      <c r="F46" s="180" t="s">
        <v>127</v>
      </c>
      <c r="G46" s="180" t="s">
        <v>127</v>
      </c>
      <c r="H46" s="180" t="s">
        <v>127</v>
      </c>
      <c r="I46" s="180" t="s">
        <v>127</v>
      </c>
      <c r="J46" s="180" t="str">
        <f>J47</f>
        <v>нд</v>
      </c>
      <c r="K46" s="180" t="s">
        <v>127</v>
      </c>
      <c r="L46" s="180" t="s">
        <v>127</v>
      </c>
      <c r="M46" s="180" t="s">
        <v>127</v>
      </c>
      <c r="N46" s="180" t="s">
        <v>127</v>
      </c>
      <c r="O46" s="180" t="s">
        <v>127</v>
      </c>
      <c r="P46" s="180" t="s">
        <v>127</v>
      </c>
      <c r="Q46" s="180" t="s">
        <v>127</v>
      </c>
      <c r="R46" s="180" t="s">
        <v>127</v>
      </c>
      <c r="S46" s="180" t="s">
        <v>127</v>
      </c>
      <c r="T46" s="180" t="s">
        <v>127</v>
      </c>
      <c r="U46" s="180" t="s">
        <v>127</v>
      </c>
      <c r="V46" s="180" t="s">
        <v>127</v>
      </c>
      <c r="W46" s="180" t="s">
        <v>127</v>
      </c>
      <c r="X46" s="180" t="s">
        <v>127</v>
      </c>
      <c r="Y46" s="180" t="s">
        <v>127</v>
      </c>
      <c r="Z46" s="180" t="s">
        <v>127</v>
      </c>
      <c r="AA46" s="180" t="s">
        <v>127</v>
      </c>
      <c r="AB46" s="180" t="s">
        <v>127</v>
      </c>
      <c r="AC46" s="180" t="s">
        <v>127</v>
      </c>
      <c r="AD46" s="180" t="s">
        <v>127</v>
      </c>
      <c r="AE46" s="180" t="s">
        <v>127</v>
      </c>
      <c r="AF46" s="180" t="s">
        <v>127</v>
      </c>
      <c r="AG46" s="180" t="s">
        <v>127</v>
      </c>
      <c r="AH46" s="180" t="s">
        <v>127</v>
      </c>
      <c r="AI46" s="180" t="s">
        <v>127</v>
      </c>
      <c r="AJ46" s="180" t="s">
        <v>127</v>
      </c>
      <c r="AK46" s="180" t="s">
        <v>127</v>
      </c>
      <c r="AL46" s="180" t="s">
        <v>127</v>
      </c>
      <c r="AM46" s="180" t="s">
        <v>127</v>
      </c>
      <c r="AN46" s="180" t="s">
        <v>127</v>
      </c>
      <c r="AO46" s="180" t="s">
        <v>127</v>
      </c>
      <c r="AP46" s="180" t="s">
        <v>127</v>
      </c>
      <c r="AQ46" s="180" t="s">
        <v>127</v>
      </c>
      <c r="AR46" s="180" t="s">
        <v>127</v>
      </c>
      <c r="AS46" s="180" t="s">
        <v>127</v>
      </c>
    </row>
    <row r="47" spans="1:45" s="182" customFormat="1" ht="31.5" x14ac:dyDescent="0.2">
      <c r="A47" s="46" t="s">
        <v>176</v>
      </c>
      <c r="B47" s="173" t="s">
        <v>177</v>
      </c>
      <c r="C47" s="174" t="s">
        <v>127</v>
      </c>
      <c r="D47" s="174" t="s">
        <v>127</v>
      </c>
      <c r="E47" s="174" t="s">
        <v>127</v>
      </c>
      <c r="F47" s="174" t="s">
        <v>127</v>
      </c>
      <c r="G47" s="174" t="s">
        <v>127</v>
      </c>
      <c r="H47" s="174" t="s">
        <v>127</v>
      </c>
      <c r="I47" s="174" t="s">
        <v>127</v>
      </c>
      <c r="J47" s="174" t="s">
        <v>127</v>
      </c>
      <c r="K47" s="174" t="s">
        <v>127</v>
      </c>
      <c r="L47" s="174" t="s">
        <v>127</v>
      </c>
      <c r="M47" s="174" t="s">
        <v>127</v>
      </c>
      <c r="N47" s="174" t="s">
        <v>127</v>
      </c>
      <c r="O47" s="174" t="s">
        <v>127</v>
      </c>
      <c r="P47" s="174" t="s">
        <v>127</v>
      </c>
      <c r="Q47" s="174" t="s">
        <v>127</v>
      </c>
      <c r="R47" s="174" t="s">
        <v>127</v>
      </c>
      <c r="S47" s="174" t="s">
        <v>127</v>
      </c>
      <c r="T47" s="174" t="s">
        <v>127</v>
      </c>
      <c r="U47" s="174" t="s">
        <v>127</v>
      </c>
      <c r="V47" s="174" t="s">
        <v>127</v>
      </c>
      <c r="W47" s="174" t="s">
        <v>127</v>
      </c>
      <c r="X47" s="174" t="s">
        <v>127</v>
      </c>
      <c r="Y47" s="174" t="s">
        <v>127</v>
      </c>
      <c r="Z47" s="174" t="s">
        <v>127</v>
      </c>
      <c r="AA47" s="174" t="s">
        <v>127</v>
      </c>
      <c r="AB47" s="174" t="s">
        <v>127</v>
      </c>
      <c r="AC47" s="174" t="s">
        <v>127</v>
      </c>
      <c r="AD47" s="174" t="s">
        <v>127</v>
      </c>
      <c r="AE47" s="174" t="s">
        <v>127</v>
      </c>
      <c r="AF47" s="174" t="s">
        <v>127</v>
      </c>
      <c r="AG47" s="174" t="s">
        <v>127</v>
      </c>
      <c r="AH47" s="174" t="s">
        <v>127</v>
      </c>
      <c r="AI47" s="174" t="s">
        <v>127</v>
      </c>
      <c r="AJ47" s="174" t="s">
        <v>127</v>
      </c>
      <c r="AK47" s="174" t="s">
        <v>127</v>
      </c>
      <c r="AL47" s="174" t="s">
        <v>127</v>
      </c>
      <c r="AM47" s="174" t="s">
        <v>127</v>
      </c>
      <c r="AN47" s="174" t="s">
        <v>127</v>
      </c>
      <c r="AO47" s="174" t="s">
        <v>127</v>
      </c>
      <c r="AP47" s="174" t="s">
        <v>127</v>
      </c>
      <c r="AQ47" s="174" t="s">
        <v>127</v>
      </c>
      <c r="AR47" s="174" t="s">
        <v>127</v>
      </c>
      <c r="AS47" s="174" t="s">
        <v>127</v>
      </c>
    </row>
    <row r="48" spans="1:45" s="177" customFormat="1" x14ac:dyDescent="0.2">
      <c r="A48" s="52" t="s">
        <v>176</v>
      </c>
      <c r="B48" s="67" t="s">
        <v>1454</v>
      </c>
      <c r="C48" s="53" t="s">
        <v>40</v>
      </c>
      <c r="D48" s="176" t="s">
        <v>127</v>
      </c>
      <c r="E48" s="176" t="s">
        <v>127</v>
      </c>
      <c r="F48" s="176" t="s">
        <v>127</v>
      </c>
      <c r="G48" s="176" t="s">
        <v>127</v>
      </c>
      <c r="H48" s="176" t="s">
        <v>127</v>
      </c>
      <c r="I48" s="176" t="s">
        <v>127</v>
      </c>
      <c r="J48" s="176" t="s">
        <v>127</v>
      </c>
      <c r="K48" s="176" t="s">
        <v>127</v>
      </c>
      <c r="L48" s="176" t="s">
        <v>127</v>
      </c>
      <c r="M48" s="176" t="s">
        <v>127</v>
      </c>
      <c r="N48" s="176" t="s">
        <v>127</v>
      </c>
      <c r="O48" s="176" t="s">
        <v>127</v>
      </c>
      <c r="P48" s="176" t="s">
        <v>127</v>
      </c>
      <c r="Q48" s="176" t="s">
        <v>127</v>
      </c>
      <c r="R48" s="176" t="s">
        <v>127</v>
      </c>
      <c r="S48" s="176" t="s">
        <v>127</v>
      </c>
      <c r="T48" s="176" t="s">
        <v>127</v>
      </c>
      <c r="U48" s="176" t="s">
        <v>127</v>
      </c>
      <c r="V48" s="176" t="s">
        <v>127</v>
      </c>
      <c r="W48" s="176" t="s">
        <v>127</v>
      </c>
      <c r="X48" s="176" t="s">
        <v>127</v>
      </c>
      <c r="Y48" s="176" t="s">
        <v>127</v>
      </c>
      <c r="Z48" s="176" t="s">
        <v>127</v>
      </c>
      <c r="AA48" s="176" t="s">
        <v>127</v>
      </c>
      <c r="AB48" s="176" t="s">
        <v>127</v>
      </c>
      <c r="AC48" s="176" t="s">
        <v>127</v>
      </c>
      <c r="AD48" s="176" t="s">
        <v>127</v>
      </c>
      <c r="AE48" s="176" t="s">
        <v>127</v>
      </c>
      <c r="AF48" s="176" t="s">
        <v>127</v>
      </c>
      <c r="AG48" s="176" t="s">
        <v>127</v>
      </c>
      <c r="AH48" s="176" t="s">
        <v>127</v>
      </c>
      <c r="AI48" s="176" t="s">
        <v>127</v>
      </c>
      <c r="AJ48" s="176" t="s">
        <v>127</v>
      </c>
      <c r="AK48" s="176" t="s">
        <v>127</v>
      </c>
      <c r="AL48" s="176" t="s">
        <v>127</v>
      </c>
      <c r="AM48" s="176" t="s">
        <v>127</v>
      </c>
      <c r="AN48" s="176" t="s">
        <v>127</v>
      </c>
      <c r="AO48" s="176" t="s">
        <v>127</v>
      </c>
      <c r="AP48" s="176" t="s">
        <v>127</v>
      </c>
      <c r="AQ48" s="176" t="s">
        <v>127</v>
      </c>
      <c r="AR48" s="176" t="s">
        <v>127</v>
      </c>
      <c r="AS48" s="176" t="s">
        <v>127</v>
      </c>
    </row>
    <row r="49" spans="1:45" s="161" customFormat="1" ht="31.5" x14ac:dyDescent="0.2">
      <c r="A49" s="24" t="s">
        <v>178</v>
      </c>
      <c r="B49" s="34" t="s">
        <v>179</v>
      </c>
      <c r="C49" s="156" t="s">
        <v>127</v>
      </c>
      <c r="D49" s="156" t="s">
        <v>127</v>
      </c>
      <c r="E49" s="156" t="s">
        <v>127</v>
      </c>
      <c r="F49" s="156" t="s">
        <v>127</v>
      </c>
      <c r="G49" s="156" t="s">
        <v>127</v>
      </c>
      <c r="H49" s="156" t="s">
        <v>127</v>
      </c>
      <c r="I49" s="156" t="s">
        <v>127</v>
      </c>
      <c r="J49" s="156" t="s">
        <v>127</v>
      </c>
      <c r="K49" s="156" t="s">
        <v>127</v>
      </c>
      <c r="L49" s="156" t="s">
        <v>127</v>
      </c>
      <c r="M49" s="156" t="s">
        <v>127</v>
      </c>
      <c r="N49" s="156" t="s">
        <v>127</v>
      </c>
      <c r="O49" s="156" t="s">
        <v>127</v>
      </c>
      <c r="P49" s="156" t="s">
        <v>127</v>
      </c>
      <c r="Q49" s="156" t="s">
        <v>127</v>
      </c>
      <c r="R49" s="156" t="s">
        <v>127</v>
      </c>
      <c r="S49" s="156" t="s">
        <v>127</v>
      </c>
      <c r="T49" s="156" t="s">
        <v>127</v>
      </c>
      <c r="U49" s="156" t="s">
        <v>127</v>
      </c>
      <c r="V49" s="156" t="s">
        <v>127</v>
      </c>
      <c r="W49" s="156" t="s">
        <v>127</v>
      </c>
      <c r="X49" s="156" t="s">
        <v>127</v>
      </c>
      <c r="Y49" s="156" t="s">
        <v>127</v>
      </c>
      <c r="Z49" s="156" t="s">
        <v>127</v>
      </c>
      <c r="AA49" s="156" t="s">
        <v>127</v>
      </c>
      <c r="AB49" s="156" t="s">
        <v>127</v>
      </c>
      <c r="AC49" s="156" t="s">
        <v>127</v>
      </c>
      <c r="AD49" s="156" t="s">
        <v>127</v>
      </c>
      <c r="AE49" s="156" t="s">
        <v>127</v>
      </c>
      <c r="AF49" s="156" t="s">
        <v>127</v>
      </c>
      <c r="AG49" s="156" t="s">
        <v>127</v>
      </c>
      <c r="AH49" s="156" t="s">
        <v>127</v>
      </c>
      <c r="AI49" s="156" t="s">
        <v>127</v>
      </c>
      <c r="AJ49" s="156" t="s">
        <v>127</v>
      </c>
      <c r="AK49" s="156" t="s">
        <v>127</v>
      </c>
      <c r="AL49" s="156" t="s">
        <v>127</v>
      </c>
      <c r="AM49" s="156" t="s">
        <v>127</v>
      </c>
      <c r="AN49" s="156" t="s">
        <v>127</v>
      </c>
      <c r="AO49" s="156" t="s">
        <v>127</v>
      </c>
      <c r="AP49" s="156" t="s">
        <v>127</v>
      </c>
      <c r="AQ49" s="156" t="s">
        <v>127</v>
      </c>
      <c r="AR49" s="156" t="s">
        <v>127</v>
      </c>
      <c r="AS49" s="156" t="s">
        <v>127</v>
      </c>
    </row>
    <row r="50" spans="1:45" s="161" customFormat="1" ht="31.5" x14ac:dyDescent="0.2">
      <c r="A50" s="24" t="s">
        <v>180</v>
      </c>
      <c r="B50" s="34" t="s">
        <v>181</v>
      </c>
      <c r="C50" s="156" t="s">
        <v>127</v>
      </c>
      <c r="D50" s="156" t="s">
        <v>127</v>
      </c>
      <c r="E50" s="156" t="s">
        <v>127</v>
      </c>
      <c r="F50" s="156" t="s">
        <v>127</v>
      </c>
      <c r="G50" s="156" t="s">
        <v>127</v>
      </c>
      <c r="H50" s="156" t="s">
        <v>127</v>
      </c>
      <c r="I50" s="156" t="s">
        <v>127</v>
      </c>
      <c r="J50" s="156" t="s">
        <v>127</v>
      </c>
      <c r="K50" s="156" t="s">
        <v>127</v>
      </c>
      <c r="L50" s="156" t="s">
        <v>127</v>
      </c>
      <c r="M50" s="156" t="s">
        <v>127</v>
      </c>
      <c r="N50" s="156" t="s">
        <v>127</v>
      </c>
      <c r="O50" s="156" t="s">
        <v>127</v>
      </c>
      <c r="P50" s="156" t="s">
        <v>127</v>
      </c>
      <c r="Q50" s="156" t="s">
        <v>127</v>
      </c>
      <c r="R50" s="156" t="s">
        <v>127</v>
      </c>
      <c r="S50" s="156" t="s">
        <v>127</v>
      </c>
      <c r="T50" s="156" t="s">
        <v>127</v>
      </c>
      <c r="U50" s="156" t="s">
        <v>127</v>
      </c>
      <c r="V50" s="156" t="s">
        <v>127</v>
      </c>
      <c r="W50" s="156" t="s">
        <v>127</v>
      </c>
      <c r="X50" s="156" t="s">
        <v>127</v>
      </c>
      <c r="Y50" s="156" t="s">
        <v>127</v>
      </c>
      <c r="Z50" s="156" t="s">
        <v>127</v>
      </c>
      <c r="AA50" s="156" t="s">
        <v>127</v>
      </c>
      <c r="AB50" s="156" t="s">
        <v>127</v>
      </c>
      <c r="AC50" s="156" t="s">
        <v>127</v>
      </c>
      <c r="AD50" s="156" t="s">
        <v>127</v>
      </c>
      <c r="AE50" s="156" t="s">
        <v>127</v>
      </c>
      <c r="AF50" s="156" t="s">
        <v>127</v>
      </c>
      <c r="AG50" s="156" t="s">
        <v>127</v>
      </c>
      <c r="AH50" s="156" t="s">
        <v>127</v>
      </c>
      <c r="AI50" s="156" t="s">
        <v>127</v>
      </c>
      <c r="AJ50" s="156" t="s">
        <v>127</v>
      </c>
      <c r="AK50" s="156" t="s">
        <v>127</v>
      </c>
      <c r="AL50" s="156" t="s">
        <v>127</v>
      </c>
      <c r="AM50" s="156" t="s">
        <v>127</v>
      </c>
      <c r="AN50" s="156" t="s">
        <v>127</v>
      </c>
      <c r="AO50" s="156" t="s">
        <v>127</v>
      </c>
      <c r="AP50" s="156" t="s">
        <v>127</v>
      </c>
      <c r="AQ50" s="156" t="s">
        <v>127</v>
      </c>
      <c r="AR50" s="156" t="s">
        <v>127</v>
      </c>
      <c r="AS50" s="156" t="s">
        <v>127</v>
      </c>
    </row>
    <row r="51" spans="1:45" s="161" customFormat="1" ht="31.5" x14ac:dyDescent="0.2">
      <c r="A51" s="24" t="s">
        <v>182</v>
      </c>
      <c r="B51" s="34" t="s">
        <v>183</v>
      </c>
      <c r="C51" s="156" t="s">
        <v>127</v>
      </c>
      <c r="D51" s="156" t="s">
        <v>127</v>
      </c>
      <c r="E51" s="156" t="s">
        <v>127</v>
      </c>
      <c r="F51" s="156" t="s">
        <v>127</v>
      </c>
      <c r="G51" s="156" t="s">
        <v>127</v>
      </c>
      <c r="H51" s="156" t="s">
        <v>127</v>
      </c>
      <c r="I51" s="156" t="s">
        <v>127</v>
      </c>
      <c r="J51" s="156" t="s">
        <v>127</v>
      </c>
      <c r="K51" s="156" t="s">
        <v>127</v>
      </c>
      <c r="L51" s="156" t="s">
        <v>127</v>
      </c>
      <c r="M51" s="156" t="s">
        <v>127</v>
      </c>
      <c r="N51" s="156" t="s">
        <v>127</v>
      </c>
      <c r="O51" s="156" t="s">
        <v>127</v>
      </c>
      <c r="P51" s="156" t="s">
        <v>127</v>
      </c>
      <c r="Q51" s="156" t="s">
        <v>127</v>
      </c>
      <c r="R51" s="156" t="s">
        <v>127</v>
      </c>
      <c r="S51" s="156" t="s">
        <v>127</v>
      </c>
      <c r="T51" s="156" t="s">
        <v>127</v>
      </c>
      <c r="U51" s="156" t="s">
        <v>127</v>
      </c>
      <c r="V51" s="156" t="s">
        <v>127</v>
      </c>
      <c r="W51" s="156" t="s">
        <v>127</v>
      </c>
      <c r="X51" s="156" t="s">
        <v>127</v>
      </c>
      <c r="Y51" s="156" t="s">
        <v>127</v>
      </c>
      <c r="Z51" s="156" t="s">
        <v>127</v>
      </c>
      <c r="AA51" s="156" t="s">
        <v>127</v>
      </c>
      <c r="AB51" s="156" t="s">
        <v>127</v>
      </c>
      <c r="AC51" s="156" t="s">
        <v>127</v>
      </c>
      <c r="AD51" s="156" t="s">
        <v>127</v>
      </c>
      <c r="AE51" s="156" t="s">
        <v>127</v>
      </c>
      <c r="AF51" s="156" t="s">
        <v>127</v>
      </c>
      <c r="AG51" s="156" t="s">
        <v>127</v>
      </c>
      <c r="AH51" s="156" t="s">
        <v>127</v>
      </c>
      <c r="AI51" s="156" t="s">
        <v>127</v>
      </c>
      <c r="AJ51" s="156" t="s">
        <v>127</v>
      </c>
      <c r="AK51" s="156" t="s">
        <v>127</v>
      </c>
      <c r="AL51" s="156" t="s">
        <v>127</v>
      </c>
      <c r="AM51" s="156" t="s">
        <v>127</v>
      </c>
      <c r="AN51" s="156" t="s">
        <v>127</v>
      </c>
      <c r="AO51" s="156" t="s">
        <v>127</v>
      </c>
      <c r="AP51" s="156" t="s">
        <v>127</v>
      </c>
      <c r="AQ51" s="156" t="s">
        <v>127</v>
      </c>
      <c r="AR51" s="156" t="s">
        <v>127</v>
      </c>
      <c r="AS51" s="156" t="s">
        <v>127</v>
      </c>
    </row>
    <row r="52" spans="1:45" s="161" customFormat="1" ht="31.5" x14ac:dyDescent="0.2">
      <c r="A52" s="24" t="s">
        <v>184</v>
      </c>
      <c r="B52" s="34" t="s">
        <v>185</v>
      </c>
      <c r="C52" s="156" t="s">
        <v>127</v>
      </c>
      <c r="D52" s="156" t="s">
        <v>127</v>
      </c>
      <c r="E52" s="156" t="s">
        <v>127</v>
      </c>
      <c r="F52" s="156" t="s">
        <v>127</v>
      </c>
      <c r="G52" s="156" t="s">
        <v>127</v>
      </c>
      <c r="H52" s="156" t="s">
        <v>127</v>
      </c>
      <c r="I52" s="156" t="s">
        <v>127</v>
      </c>
      <c r="J52" s="156" t="s">
        <v>127</v>
      </c>
      <c r="K52" s="156" t="s">
        <v>127</v>
      </c>
      <c r="L52" s="156" t="s">
        <v>127</v>
      </c>
      <c r="M52" s="156" t="s">
        <v>127</v>
      </c>
      <c r="N52" s="156" t="s">
        <v>127</v>
      </c>
      <c r="O52" s="156" t="s">
        <v>127</v>
      </c>
      <c r="P52" s="156" t="s">
        <v>127</v>
      </c>
      <c r="Q52" s="156" t="s">
        <v>127</v>
      </c>
      <c r="R52" s="156" t="s">
        <v>127</v>
      </c>
      <c r="S52" s="156" t="s">
        <v>127</v>
      </c>
      <c r="T52" s="156" t="s">
        <v>127</v>
      </c>
      <c r="U52" s="156" t="s">
        <v>127</v>
      </c>
      <c r="V52" s="156" t="s">
        <v>127</v>
      </c>
      <c r="W52" s="156" t="s">
        <v>127</v>
      </c>
      <c r="X52" s="156" t="s">
        <v>127</v>
      </c>
      <c r="Y52" s="156" t="s">
        <v>127</v>
      </c>
      <c r="Z52" s="156" t="s">
        <v>127</v>
      </c>
      <c r="AA52" s="156" t="s">
        <v>127</v>
      </c>
      <c r="AB52" s="156" t="s">
        <v>127</v>
      </c>
      <c r="AC52" s="156" t="s">
        <v>127</v>
      </c>
      <c r="AD52" s="156" t="s">
        <v>127</v>
      </c>
      <c r="AE52" s="156" t="s">
        <v>127</v>
      </c>
      <c r="AF52" s="156" t="s">
        <v>127</v>
      </c>
      <c r="AG52" s="156" t="s">
        <v>127</v>
      </c>
      <c r="AH52" s="156" t="s">
        <v>127</v>
      </c>
      <c r="AI52" s="156" t="s">
        <v>127</v>
      </c>
      <c r="AJ52" s="156" t="s">
        <v>127</v>
      </c>
      <c r="AK52" s="156" t="s">
        <v>127</v>
      </c>
      <c r="AL52" s="156" t="s">
        <v>127</v>
      </c>
      <c r="AM52" s="156" t="s">
        <v>127</v>
      </c>
      <c r="AN52" s="156" t="s">
        <v>127</v>
      </c>
      <c r="AO52" s="156" t="s">
        <v>127</v>
      </c>
      <c r="AP52" s="156" t="s">
        <v>127</v>
      </c>
      <c r="AQ52" s="156" t="s">
        <v>127</v>
      </c>
      <c r="AR52" s="156" t="s">
        <v>127</v>
      </c>
      <c r="AS52" s="156" t="s">
        <v>127</v>
      </c>
    </row>
    <row r="53" spans="1:45" s="161" customFormat="1" ht="31.5" x14ac:dyDescent="0.2">
      <c r="A53" s="24" t="s">
        <v>186</v>
      </c>
      <c r="B53" s="34" t="s">
        <v>187</v>
      </c>
      <c r="C53" s="156" t="s">
        <v>127</v>
      </c>
      <c r="D53" s="156" t="s">
        <v>127</v>
      </c>
      <c r="E53" s="156" t="s">
        <v>127</v>
      </c>
      <c r="F53" s="156" t="s">
        <v>127</v>
      </c>
      <c r="G53" s="156" t="s">
        <v>127</v>
      </c>
      <c r="H53" s="156" t="s">
        <v>127</v>
      </c>
      <c r="I53" s="156" t="s">
        <v>127</v>
      </c>
      <c r="J53" s="156" t="s">
        <v>127</v>
      </c>
      <c r="K53" s="156" t="s">
        <v>127</v>
      </c>
      <c r="L53" s="156" t="s">
        <v>127</v>
      </c>
      <c r="M53" s="156" t="s">
        <v>127</v>
      </c>
      <c r="N53" s="156" t="s">
        <v>127</v>
      </c>
      <c r="O53" s="156" t="s">
        <v>127</v>
      </c>
      <c r="P53" s="156" t="s">
        <v>127</v>
      </c>
      <c r="Q53" s="156" t="s">
        <v>127</v>
      </c>
      <c r="R53" s="156" t="s">
        <v>127</v>
      </c>
      <c r="S53" s="156" t="s">
        <v>127</v>
      </c>
      <c r="T53" s="156" t="s">
        <v>127</v>
      </c>
      <c r="U53" s="156" t="s">
        <v>127</v>
      </c>
      <c r="V53" s="156" t="s">
        <v>127</v>
      </c>
      <c r="W53" s="156" t="s">
        <v>127</v>
      </c>
      <c r="X53" s="156" t="s">
        <v>127</v>
      </c>
      <c r="Y53" s="156" t="s">
        <v>127</v>
      </c>
      <c r="Z53" s="156" t="s">
        <v>127</v>
      </c>
      <c r="AA53" s="156" t="s">
        <v>127</v>
      </c>
      <c r="AB53" s="156" t="s">
        <v>127</v>
      </c>
      <c r="AC53" s="156" t="s">
        <v>127</v>
      </c>
      <c r="AD53" s="156" t="s">
        <v>127</v>
      </c>
      <c r="AE53" s="156" t="s">
        <v>127</v>
      </c>
      <c r="AF53" s="156" t="s">
        <v>127</v>
      </c>
      <c r="AG53" s="156" t="s">
        <v>127</v>
      </c>
      <c r="AH53" s="156" t="s">
        <v>127</v>
      </c>
      <c r="AI53" s="156" t="s">
        <v>127</v>
      </c>
      <c r="AJ53" s="156" t="s">
        <v>127</v>
      </c>
      <c r="AK53" s="156" t="s">
        <v>127</v>
      </c>
      <c r="AL53" s="156" t="s">
        <v>127</v>
      </c>
      <c r="AM53" s="156" t="s">
        <v>127</v>
      </c>
      <c r="AN53" s="156" t="s">
        <v>127</v>
      </c>
      <c r="AO53" s="156" t="s">
        <v>127</v>
      </c>
      <c r="AP53" s="156" t="s">
        <v>127</v>
      </c>
      <c r="AQ53" s="156" t="s">
        <v>127</v>
      </c>
      <c r="AR53" s="156" t="s">
        <v>127</v>
      </c>
      <c r="AS53" s="156" t="s">
        <v>127</v>
      </c>
    </row>
    <row r="54" spans="1:45" s="161" customFormat="1" ht="31.5" x14ac:dyDescent="0.2">
      <c r="A54" s="24" t="s">
        <v>188</v>
      </c>
      <c r="B54" s="34" t="s">
        <v>189</v>
      </c>
      <c r="C54" s="156" t="s">
        <v>127</v>
      </c>
      <c r="D54" s="156" t="s">
        <v>127</v>
      </c>
      <c r="E54" s="156" t="s">
        <v>127</v>
      </c>
      <c r="F54" s="156" t="s">
        <v>127</v>
      </c>
      <c r="G54" s="156" t="s">
        <v>127</v>
      </c>
      <c r="H54" s="156" t="s">
        <v>127</v>
      </c>
      <c r="I54" s="156" t="s">
        <v>127</v>
      </c>
      <c r="J54" s="156" t="s">
        <v>127</v>
      </c>
      <c r="K54" s="156" t="s">
        <v>127</v>
      </c>
      <c r="L54" s="156" t="s">
        <v>127</v>
      </c>
      <c r="M54" s="156" t="s">
        <v>127</v>
      </c>
      <c r="N54" s="156" t="s">
        <v>127</v>
      </c>
      <c r="O54" s="156" t="s">
        <v>127</v>
      </c>
      <c r="P54" s="156" t="s">
        <v>127</v>
      </c>
      <c r="Q54" s="156" t="s">
        <v>127</v>
      </c>
      <c r="R54" s="156" t="s">
        <v>127</v>
      </c>
      <c r="S54" s="156" t="s">
        <v>127</v>
      </c>
      <c r="T54" s="156" t="s">
        <v>127</v>
      </c>
      <c r="U54" s="156" t="s">
        <v>127</v>
      </c>
      <c r="V54" s="156" t="s">
        <v>127</v>
      </c>
      <c r="W54" s="156" t="s">
        <v>127</v>
      </c>
      <c r="X54" s="156" t="s">
        <v>127</v>
      </c>
      <c r="Y54" s="156" t="s">
        <v>127</v>
      </c>
      <c r="Z54" s="156" t="s">
        <v>127</v>
      </c>
      <c r="AA54" s="156" t="s">
        <v>127</v>
      </c>
      <c r="AB54" s="156" t="s">
        <v>127</v>
      </c>
      <c r="AC54" s="156" t="s">
        <v>127</v>
      </c>
      <c r="AD54" s="156" t="s">
        <v>127</v>
      </c>
      <c r="AE54" s="156" t="s">
        <v>127</v>
      </c>
      <c r="AF54" s="156" t="s">
        <v>127</v>
      </c>
      <c r="AG54" s="156" t="s">
        <v>127</v>
      </c>
      <c r="AH54" s="156" t="s">
        <v>127</v>
      </c>
      <c r="AI54" s="156" t="s">
        <v>127</v>
      </c>
      <c r="AJ54" s="156" t="s">
        <v>127</v>
      </c>
      <c r="AK54" s="156" t="s">
        <v>127</v>
      </c>
      <c r="AL54" s="156" t="s">
        <v>127</v>
      </c>
      <c r="AM54" s="156" t="s">
        <v>127</v>
      </c>
      <c r="AN54" s="156" t="s">
        <v>127</v>
      </c>
      <c r="AO54" s="156" t="s">
        <v>127</v>
      </c>
      <c r="AP54" s="156" t="s">
        <v>127</v>
      </c>
      <c r="AQ54" s="156" t="s">
        <v>127</v>
      </c>
      <c r="AR54" s="156" t="s">
        <v>127</v>
      </c>
      <c r="AS54" s="156" t="s">
        <v>127</v>
      </c>
    </row>
    <row r="55" spans="1:45" s="161" customFormat="1" ht="31.5" x14ac:dyDescent="0.2">
      <c r="A55" s="24" t="s">
        <v>190</v>
      </c>
      <c r="B55" s="34" t="s">
        <v>191</v>
      </c>
      <c r="C55" s="156" t="s">
        <v>127</v>
      </c>
      <c r="D55" s="156" t="s">
        <v>127</v>
      </c>
      <c r="E55" s="156" t="s">
        <v>127</v>
      </c>
      <c r="F55" s="156" t="s">
        <v>127</v>
      </c>
      <c r="G55" s="156" t="s">
        <v>127</v>
      </c>
      <c r="H55" s="156" t="s">
        <v>127</v>
      </c>
      <c r="I55" s="156" t="s">
        <v>127</v>
      </c>
      <c r="J55" s="156" t="s">
        <v>127</v>
      </c>
      <c r="K55" s="156" t="s">
        <v>127</v>
      </c>
      <c r="L55" s="156" t="s">
        <v>127</v>
      </c>
      <c r="M55" s="156" t="s">
        <v>127</v>
      </c>
      <c r="N55" s="156" t="s">
        <v>127</v>
      </c>
      <c r="O55" s="156" t="s">
        <v>127</v>
      </c>
      <c r="P55" s="156" t="s">
        <v>127</v>
      </c>
      <c r="Q55" s="156" t="s">
        <v>127</v>
      </c>
      <c r="R55" s="156" t="s">
        <v>127</v>
      </c>
      <c r="S55" s="156" t="s">
        <v>127</v>
      </c>
      <c r="T55" s="156" t="s">
        <v>127</v>
      </c>
      <c r="U55" s="156" t="s">
        <v>127</v>
      </c>
      <c r="V55" s="156" t="s">
        <v>127</v>
      </c>
      <c r="W55" s="156" t="s">
        <v>127</v>
      </c>
      <c r="X55" s="156" t="s">
        <v>127</v>
      </c>
      <c r="Y55" s="156" t="s">
        <v>127</v>
      </c>
      <c r="Z55" s="156" t="s">
        <v>127</v>
      </c>
      <c r="AA55" s="156" t="s">
        <v>127</v>
      </c>
      <c r="AB55" s="156" t="s">
        <v>127</v>
      </c>
      <c r="AC55" s="156" t="s">
        <v>127</v>
      </c>
      <c r="AD55" s="156" t="s">
        <v>127</v>
      </c>
      <c r="AE55" s="156" t="s">
        <v>127</v>
      </c>
      <c r="AF55" s="156" t="s">
        <v>127</v>
      </c>
      <c r="AG55" s="156" t="s">
        <v>127</v>
      </c>
      <c r="AH55" s="156" t="s">
        <v>127</v>
      </c>
      <c r="AI55" s="156" t="s">
        <v>127</v>
      </c>
      <c r="AJ55" s="156" t="s">
        <v>127</v>
      </c>
      <c r="AK55" s="156" t="s">
        <v>127</v>
      </c>
      <c r="AL55" s="156" t="s">
        <v>127</v>
      </c>
      <c r="AM55" s="156" t="s">
        <v>127</v>
      </c>
      <c r="AN55" s="156" t="s">
        <v>127</v>
      </c>
      <c r="AO55" s="156" t="s">
        <v>127</v>
      </c>
      <c r="AP55" s="156" t="s">
        <v>127</v>
      </c>
      <c r="AQ55" s="156" t="s">
        <v>127</v>
      </c>
      <c r="AR55" s="156" t="s">
        <v>127</v>
      </c>
      <c r="AS55" s="156" t="s">
        <v>127</v>
      </c>
    </row>
    <row r="56" spans="1:45" s="161" customFormat="1" ht="31.5" x14ac:dyDescent="0.2">
      <c r="A56" s="24" t="s">
        <v>192</v>
      </c>
      <c r="B56" s="34" t="s">
        <v>193</v>
      </c>
      <c r="C56" s="156" t="s">
        <v>127</v>
      </c>
      <c r="D56" s="156" t="s">
        <v>127</v>
      </c>
      <c r="E56" s="156" t="s">
        <v>127</v>
      </c>
      <c r="F56" s="156" t="s">
        <v>127</v>
      </c>
      <c r="G56" s="156" t="s">
        <v>127</v>
      </c>
      <c r="H56" s="156" t="s">
        <v>127</v>
      </c>
      <c r="I56" s="156" t="s">
        <v>127</v>
      </c>
      <c r="J56" s="156" t="s">
        <v>127</v>
      </c>
      <c r="K56" s="156" t="s">
        <v>127</v>
      </c>
      <c r="L56" s="156" t="s">
        <v>127</v>
      </c>
      <c r="M56" s="156" t="s">
        <v>127</v>
      </c>
      <c r="N56" s="156" t="s">
        <v>127</v>
      </c>
      <c r="O56" s="156" t="s">
        <v>127</v>
      </c>
      <c r="P56" s="156" t="s">
        <v>127</v>
      </c>
      <c r="Q56" s="156" t="s">
        <v>127</v>
      </c>
      <c r="R56" s="156" t="s">
        <v>127</v>
      </c>
      <c r="S56" s="156" t="s">
        <v>127</v>
      </c>
      <c r="T56" s="156" t="s">
        <v>127</v>
      </c>
      <c r="U56" s="156" t="s">
        <v>127</v>
      </c>
      <c r="V56" s="156" t="s">
        <v>127</v>
      </c>
      <c r="W56" s="156" t="s">
        <v>127</v>
      </c>
      <c r="X56" s="156" t="s">
        <v>127</v>
      </c>
      <c r="Y56" s="156" t="s">
        <v>127</v>
      </c>
      <c r="Z56" s="156" t="s">
        <v>127</v>
      </c>
      <c r="AA56" s="156" t="s">
        <v>127</v>
      </c>
      <c r="AB56" s="156" t="s">
        <v>127</v>
      </c>
      <c r="AC56" s="156" t="s">
        <v>127</v>
      </c>
      <c r="AD56" s="156" t="s">
        <v>127</v>
      </c>
      <c r="AE56" s="156" t="s">
        <v>127</v>
      </c>
      <c r="AF56" s="156" t="s">
        <v>127</v>
      </c>
      <c r="AG56" s="156" t="s">
        <v>127</v>
      </c>
      <c r="AH56" s="156" t="s">
        <v>127</v>
      </c>
      <c r="AI56" s="156" t="s">
        <v>127</v>
      </c>
      <c r="AJ56" s="156" t="s">
        <v>127</v>
      </c>
      <c r="AK56" s="156" t="s">
        <v>127</v>
      </c>
      <c r="AL56" s="156" t="s">
        <v>127</v>
      </c>
      <c r="AM56" s="156" t="s">
        <v>127</v>
      </c>
      <c r="AN56" s="156" t="s">
        <v>127</v>
      </c>
      <c r="AO56" s="156" t="s">
        <v>127</v>
      </c>
      <c r="AP56" s="156" t="s">
        <v>127</v>
      </c>
      <c r="AQ56" s="156" t="s">
        <v>127</v>
      </c>
      <c r="AR56" s="156" t="s">
        <v>127</v>
      </c>
      <c r="AS56" s="156" t="s">
        <v>127</v>
      </c>
    </row>
    <row r="57" spans="1:45" s="161" customFormat="1" x14ac:dyDescent="0.2">
      <c r="A57" s="24" t="s">
        <v>194</v>
      </c>
      <c r="B57" s="34" t="s">
        <v>195</v>
      </c>
      <c r="C57" s="156" t="s">
        <v>127</v>
      </c>
      <c r="D57" s="156" t="s">
        <v>127</v>
      </c>
      <c r="E57" s="156" t="s">
        <v>127</v>
      </c>
      <c r="F57" s="156" t="s">
        <v>127</v>
      </c>
      <c r="G57" s="156" t="s">
        <v>127</v>
      </c>
      <c r="H57" s="156" t="s">
        <v>127</v>
      </c>
      <c r="I57" s="156" t="s">
        <v>127</v>
      </c>
      <c r="J57" s="156" t="s">
        <v>127</v>
      </c>
      <c r="K57" s="156" t="s">
        <v>127</v>
      </c>
      <c r="L57" s="156" t="s">
        <v>127</v>
      </c>
      <c r="M57" s="156" t="s">
        <v>127</v>
      </c>
      <c r="N57" s="156" t="s">
        <v>127</v>
      </c>
      <c r="O57" s="156" t="s">
        <v>127</v>
      </c>
      <c r="P57" s="156" t="s">
        <v>127</v>
      </c>
      <c r="Q57" s="156" t="s">
        <v>127</v>
      </c>
      <c r="R57" s="156" t="s">
        <v>127</v>
      </c>
      <c r="S57" s="156" t="s">
        <v>127</v>
      </c>
      <c r="T57" s="156" t="s">
        <v>127</v>
      </c>
      <c r="U57" s="156" t="s">
        <v>127</v>
      </c>
      <c r="V57" s="156" t="s">
        <v>127</v>
      </c>
      <c r="W57" s="156" t="s">
        <v>127</v>
      </c>
      <c r="X57" s="156" t="s">
        <v>127</v>
      </c>
      <c r="Y57" s="156" t="s">
        <v>127</v>
      </c>
      <c r="Z57" s="156" t="s">
        <v>127</v>
      </c>
      <c r="AA57" s="156" t="s">
        <v>127</v>
      </c>
      <c r="AB57" s="156" t="s">
        <v>127</v>
      </c>
      <c r="AC57" s="156" t="s">
        <v>127</v>
      </c>
      <c r="AD57" s="156" t="s">
        <v>127</v>
      </c>
      <c r="AE57" s="156" t="s">
        <v>127</v>
      </c>
      <c r="AF57" s="156" t="s">
        <v>127</v>
      </c>
      <c r="AG57" s="156" t="s">
        <v>127</v>
      </c>
      <c r="AH57" s="156" t="s">
        <v>127</v>
      </c>
      <c r="AI57" s="156" t="s">
        <v>127</v>
      </c>
      <c r="AJ57" s="156" t="s">
        <v>127</v>
      </c>
      <c r="AK57" s="156" t="s">
        <v>127</v>
      </c>
      <c r="AL57" s="156" t="s">
        <v>127</v>
      </c>
      <c r="AM57" s="156" t="s">
        <v>127</v>
      </c>
      <c r="AN57" s="156" t="s">
        <v>127</v>
      </c>
      <c r="AO57" s="156" t="s">
        <v>127</v>
      </c>
      <c r="AP57" s="156" t="s">
        <v>127</v>
      </c>
      <c r="AQ57" s="156" t="s">
        <v>127</v>
      </c>
      <c r="AR57" s="156" t="s">
        <v>127</v>
      </c>
      <c r="AS57" s="156" t="s">
        <v>127</v>
      </c>
    </row>
    <row r="58" spans="1:45" s="161" customFormat="1" ht="31.5" x14ac:dyDescent="0.2">
      <c r="A58" s="24" t="s">
        <v>196</v>
      </c>
      <c r="B58" s="34" t="s">
        <v>197</v>
      </c>
      <c r="C58" s="156" t="s">
        <v>127</v>
      </c>
      <c r="D58" s="156" t="s">
        <v>127</v>
      </c>
      <c r="E58" s="156" t="s">
        <v>127</v>
      </c>
      <c r="F58" s="156" t="s">
        <v>127</v>
      </c>
      <c r="G58" s="156" t="s">
        <v>127</v>
      </c>
      <c r="H58" s="156" t="s">
        <v>127</v>
      </c>
      <c r="I58" s="156" t="s">
        <v>127</v>
      </c>
      <c r="J58" s="156" t="s">
        <v>127</v>
      </c>
      <c r="K58" s="156" t="s">
        <v>127</v>
      </c>
      <c r="L58" s="156" t="s">
        <v>127</v>
      </c>
      <c r="M58" s="156" t="s">
        <v>127</v>
      </c>
      <c r="N58" s="156" t="s">
        <v>127</v>
      </c>
      <c r="O58" s="156" t="s">
        <v>127</v>
      </c>
      <c r="P58" s="156" t="s">
        <v>127</v>
      </c>
      <c r="Q58" s="156" t="s">
        <v>127</v>
      </c>
      <c r="R58" s="156" t="s">
        <v>127</v>
      </c>
      <c r="S58" s="156" t="s">
        <v>127</v>
      </c>
      <c r="T58" s="156" t="s">
        <v>127</v>
      </c>
      <c r="U58" s="156" t="s">
        <v>127</v>
      </c>
      <c r="V58" s="156" t="s">
        <v>127</v>
      </c>
      <c r="W58" s="156" t="s">
        <v>127</v>
      </c>
      <c r="X58" s="156" t="s">
        <v>127</v>
      </c>
      <c r="Y58" s="156" t="s">
        <v>127</v>
      </c>
      <c r="Z58" s="156" t="s">
        <v>127</v>
      </c>
      <c r="AA58" s="156" t="s">
        <v>127</v>
      </c>
      <c r="AB58" s="156" t="s">
        <v>127</v>
      </c>
      <c r="AC58" s="156" t="s">
        <v>127</v>
      </c>
      <c r="AD58" s="156" t="s">
        <v>127</v>
      </c>
      <c r="AE58" s="156" t="s">
        <v>127</v>
      </c>
      <c r="AF58" s="156" t="s">
        <v>127</v>
      </c>
      <c r="AG58" s="156" t="s">
        <v>127</v>
      </c>
      <c r="AH58" s="156" t="s">
        <v>127</v>
      </c>
      <c r="AI58" s="156" t="s">
        <v>127</v>
      </c>
      <c r="AJ58" s="156" t="s">
        <v>127</v>
      </c>
      <c r="AK58" s="156" t="s">
        <v>127</v>
      </c>
      <c r="AL58" s="156" t="s">
        <v>127</v>
      </c>
      <c r="AM58" s="156" t="s">
        <v>127</v>
      </c>
      <c r="AN58" s="156" t="s">
        <v>127</v>
      </c>
      <c r="AO58" s="156" t="s">
        <v>127</v>
      </c>
      <c r="AP58" s="156" t="s">
        <v>127</v>
      </c>
      <c r="AQ58" s="156" t="s">
        <v>127</v>
      </c>
      <c r="AR58" s="156" t="s">
        <v>127</v>
      </c>
      <c r="AS58" s="156" t="s">
        <v>127</v>
      </c>
    </row>
    <row r="59" spans="1:45" s="161" customFormat="1" ht="47.25" x14ac:dyDescent="0.2">
      <c r="A59" s="24" t="s">
        <v>198</v>
      </c>
      <c r="B59" s="34" t="s">
        <v>199</v>
      </c>
      <c r="C59" s="156" t="s">
        <v>127</v>
      </c>
      <c r="D59" s="156" t="s">
        <v>127</v>
      </c>
      <c r="E59" s="156" t="s">
        <v>127</v>
      </c>
      <c r="F59" s="156" t="s">
        <v>127</v>
      </c>
      <c r="G59" s="156" t="s">
        <v>127</v>
      </c>
      <c r="H59" s="156" t="s">
        <v>127</v>
      </c>
      <c r="I59" s="156" t="s">
        <v>127</v>
      </c>
      <c r="J59" s="156" t="s">
        <v>127</v>
      </c>
      <c r="K59" s="156" t="s">
        <v>127</v>
      </c>
      <c r="L59" s="156" t="s">
        <v>127</v>
      </c>
      <c r="M59" s="156" t="s">
        <v>127</v>
      </c>
      <c r="N59" s="156" t="s">
        <v>127</v>
      </c>
      <c r="O59" s="156" t="s">
        <v>127</v>
      </c>
      <c r="P59" s="156" t="s">
        <v>127</v>
      </c>
      <c r="Q59" s="156" t="s">
        <v>127</v>
      </c>
      <c r="R59" s="156" t="s">
        <v>127</v>
      </c>
      <c r="S59" s="156" t="s">
        <v>127</v>
      </c>
      <c r="T59" s="156" t="s">
        <v>127</v>
      </c>
      <c r="U59" s="156" t="s">
        <v>127</v>
      </c>
      <c r="V59" s="156" t="s">
        <v>127</v>
      </c>
      <c r="W59" s="156" t="s">
        <v>127</v>
      </c>
      <c r="X59" s="156" t="s">
        <v>127</v>
      </c>
      <c r="Y59" s="156" t="s">
        <v>127</v>
      </c>
      <c r="Z59" s="156" t="s">
        <v>127</v>
      </c>
      <c r="AA59" s="156" t="s">
        <v>127</v>
      </c>
      <c r="AB59" s="156" t="s">
        <v>127</v>
      </c>
      <c r="AC59" s="156" t="s">
        <v>127</v>
      </c>
      <c r="AD59" s="156" t="s">
        <v>127</v>
      </c>
      <c r="AE59" s="156" t="s">
        <v>127</v>
      </c>
      <c r="AF59" s="156" t="s">
        <v>127</v>
      </c>
      <c r="AG59" s="156" t="s">
        <v>127</v>
      </c>
      <c r="AH59" s="156" t="s">
        <v>127</v>
      </c>
      <c r="AI59" s="156" t="s">
        <v>127</v>
      </c>
      <c r="AJ59" s="156" t="s">
        <v>127</v>
      </c>
      <c r="AK59" s="156" t="s">
        <v>127</v>
      </c>
      <c r="AL59" s="156" t="s">
        <v>127</v>
      </c>
      <c r="AM59" s="156" t="s">
        <v>127</v>
      </c>
      <c r="AN59" s="156" t="s">
        <v>127</v>
      </c>
      <c r="AO59" s="156" t="s">
        <v>127</v>
      </c>
      <c r="AP59" s="156" t="s">
        <v>127</v>
      </c>
      <c r="AQ59" s="156" t="s">
        <v>127</v>
      </c>
      <c r="AR59" s="156" t="s">
        <v>127</v>
      </c>
      <c r="AS59" s="156" t="s">
        <v>127</v>
      </c>
    </row>
    <row r="60" spans="1:45" s="161" customFormat="1" ht="31.5" x14ac:dyDescent="0.2">
      <c r="A60" s="24" t="s">
        <v>200</v>
      </c>
      <c r="B60" s="34" t="s">
        <v>201</v>
      </c>
      <c r="C60" s="156" t="s">
        <v>127</v>
      </c>
      <c r="D60" s="156" t="s">
        <v>127</v>
      </c>
      <c r="E60" s="156" t="s">
        <v>127</v>
      </c>
      <c r="F60" s="156" t="s">
        <v>127</v>
      </c>
      <c r="G60" s="156" t="s">
        <v>127</v>
      </c>
      <c r="H60" s="156" t="s">
        <v>127</v>
      </c>
      <c r="I60" s="156" t="s">
        <v>127</v>
      </c>
      <c r="J60" s="156" t="s">
        <v>127</v>
      </c>
      <c r="K60" s="156" t="s">
        <v>127</v>
      </c>
      <c r="L60" s="156" t="s">
        <v>127</v>
      </c>
      <c r="M60" s="156" t="s">
        <v>127</v>
      </c>
      <c r="N60" s="156" t="s">
        <v>127</v>
      </c>
      <c r="O60" s="156" t="s">
        <v>127</v>
      </c>
      <c r="P60" s="156" t="s">
        <v>127</v>
      </c>
      <c r="Q60" s="156" t="s">
        <v>127</v>
      </c>
      <c r="R60" s="156" t="s">
        <v>127</v>
      </c>
      <c r="S60" s="156" t="s">
        <v>127</v>
      </c>
      <c r="T60" s="156" t="s">
        <v>127</v>
      </c>
      <c r="U60" s="156" t="s">
        <v>127</v>
      </c>
      <c r="V60" s="156" t="s">
        <v>127</v>
      </c>
      <c r="W60" s="156" t="s">
        <v>127</v>
      </c>
      <c r="X60" s="156" t="s">
        <v>127</v>
      </c>
      <c r="Y60" s="156" t="s">
        <v>127</v>
      </c>
      <c r="Z60" s="156" t="s">
        <v>127</v>
      </c>
      <c r="AA60" s="156" t="s">
        <v>127</v>
      </c>
      <c r="AB60" s="156" t="s">
        <v>127</v>
      </c>
      <c r="AC60" s="156" t="s">
        <v>127</v>
      </c>
      <c r="AD60" s="156" t="s">
        <v>127</v>
      </c>
      <c r="AE60" s="156" t="s">
        <v>127</v>
      </c>
      <c r="AF60" s="156" t="s">
        <v>127</v>
      </c>
      <c r="AG60" s="156" t="s">
        <v>127</v>
      </c>
      <c r="AH60" s="156" t="s">
        <v>127</v>
      </c>
      <c r="AI60" s="156" t="s">
        <v>127</v>
      </c>
      <c r="AJ60" s="156" t="s">
        <v>127</v>
      </c>
      <c r="AK60" s="156" t="s">
        <v>127</v>
      </c>
      <c r="AL60" s="156" t="s">
        <v>127</v>
      </c>
      <c r="AM60" s="156" t="s">
        <v>127</v>
      </c>
      <c r="AN60" s="156" t="s">
        <v>127</v>
      </c>
      <c r="AO60" s="156" t="s">
        <v>127</v>
      </c>
      <c r="AP60" s="156" t="s">
        <v>127</v>
      </c>
      <c r="AQ60" s="156" t="s">
        <v>127</v>
      </c>
      <c r="AR60" s="156" t="s">
        <v>127</v>
      </c>
      <c r="AS60" s="156" t="s">
        <v>127</v>
      </c>
    </row>
    <row r="61" spans="1:45" s="161" customFormat="1" ht="31.5" x14ac:dyDescent="0.2">
      <c r="A61" s="24" t="s">
        <v>202</v>
      </c>
      <c r="B61" s="34" t="s">
        <v>203</v>
      </c>
      <c r="C61" s="156" t="s">
        <v>127</v>
      </c>
      <c r="D61" s="156" t="s">
        <v>127</v>
      </c>
      <c r="E61" s="156" t="s">
        <v>127</v>
      </c>
      <c r="F61" s="156" t="s">
        <v>127</v>
      </c>
      <c r="G61" s="156" t="s">
        <v>127</v>
      </c>
      <c r="H61" s="156" t="s">
        <v>127</v>
      </c>
      <c r="I61" s="156" t="s">
        <v>127</v>
      </c>
      <c r="J61" s="156" t="s">
        <v>127</v>
      </c>
      <c r="K61" s="156" t="s">
        <v>127</v>
      </c>
      <c r="L61" s="156" t="s">
        <v>127</v>
      </c>
      <c r="M61" s="156" t="s">
        <v>127</v>
      </c>
      <c r="N61" s="156" t="s">
        <v>127</v>
      </c>
      <c r="O61" s="156" t="s">
        <v>127</v>
      </c>
      <c r="P61" s="156" t="s">
        <v>127</v>
      </c>
      <c r="Q61" s="156" t="s">
        <v>127</v>
      </c>
      <c r="R61" s="156" t="s">
        <v>127</v>
      </c>
      <c r="S61" s="156" t="s">
        <v>127</v>
      </c>
      <c r="T61" s="156" t="s">
        <v>127</v>
      </c>
      <c r="U61" s="156" t="s">
        <v>127</v>
      </c>
      <c r="V61" s="156" t="s">
        <v>127</v>
      </c>
      <c r="W61" s="156" t="s">
        <v>127</v>
      </c>
      <c r="X61" s="156" t="s">
        <v>127</v>
      </c>
      <c r="Y61" s="156" t="s">
        <v>127</v>
      </c>
      <c r="Z61" s="156" t="s">
        <v>127</v>
      </c>
      <c r="AA61" s="156" t="s">
        <v>127</v>
      </c>
      <c r="AB61" s="156" t="s">
        <v>127</v>
      </c>
      <c r="AC61" s="156" t="s">
        <v>127</v>
      </c>
      <c r="AD61" s="156" t="s">
        <v>127</v>
      </c>
      <c r="AE61" s="156" t="s">
        <v>127</v>
      </c>
      <c r="AF61" s="156" t="s">
        <v>127</v>
      </c>
      <c r="AG61" s="156" t="s">
        <v>127</v>
      </c>
      <c r="AH61" s="156" t="s">
        <v>127</v>
      </c>
      <c r="AI61" s="156" t="s">
        <v>127</v>
      </c>
      <c r="AJ61" s="156" t="s">
        <v>127</v>
      </c>
      <c r="AK61" s="156" t="s">
        <v>127</v>
      </c>
      <c r="AL61" s="156" t="s">
        <v>127</v>
      </c>
      <c r="AM61" s="156" t="s">
        <v>127</v>
      </c>
      <c r="AN61" s="156" t="s">
        <v>127</v>
      </c>
      <c r="AO61" s="156" t="s">
        <v>127</v>
      </c>
      <c r="AP61" s="156" t="s">
        <v>127</v>
      </c>
      <c r="AQ61" s="156" t="s">
        <v>127</v>
      </c>
      <c r="AR61" s="156" t="s">
        <v>127</v>
      </c>
      <c r="AS61" s="156" t="s">
        <v>127</v>
      </c>
    </row>
    <row r="62" spans="1:45" s="161" customFormat="1" ht="31.5" x14ac:dyDescent="0.2">
      <c r="A62" s="24" t="s">
        <v>204</v>
      </c>
      <c r="B62" s="581" t="s">
        <v>205</v>
      </c>
      <c r="C62" s="588" t="s">
        <v>127</v>
      </c>
      <c r="D62" s="156" t="s">
        <v>127</v>
      </c>
      <c r="E62" s="156" t="s">
        <v>127</v>
      </c>
      <c r="F62" s="156" t="s">
        <v>127</v>
      </c>
      <c r="G62" s="156" t="s">
        <v>127</v>
      </c>
      <c r="H62" s="156" t="s">
        <v>127</v>
      </c>
      <c r="I62" s="156" t="s">
        <v>127</v>
      </c>
      <c r="J62" s="156">
        <v>1.4970000000000001</v>
      </c>
      <c r="K62" s="156" t="s">
        <v>127</v>
      </c>
      <c r="L62" s="156" t="s">
        <v>127</v>
      </c>
      <c r="M62" s="156" t="s">
        <v>127</v>
      </c>
      <c r="N62" s="156" t="s">
        <v>127</v>
      </c>
      <c r="O62" s="156" t="s">
        <v>127</v>
      </c>
      <c r="P62" s="156" t="s">
        <v>127</v>
      </c>
      <c r="Q62" s="156" t="s">
        <v>127</v>
      </c>
      <c r="R62" s="156" t="s">
        <v>127</v>
      </c>
      <c r="S62" s="156" t="s">
        <v>127</v>
      </c>
      <c r="T62" s="156" t="s">
        <v>127</v>
      </c>
      <c r="U62" s="156" t="s">
        <v>127</v>
      </c>
      <c r="V62" s="156" t="s">
        <v>127</v>
      </c>
      <c r="W62" s="156" t="s">
        <v>127</v>
      </c>
      <c r="X62" s="156" t="s">
        <v>127</v>
      </c>
      <c r="Y62" s="156" t="s">
        <v>127</v>
      </c>
      <c r="Z62" s="156" t="s">
        <v>127</v>
      </c>
      <c r="AA62" s="156" t="s">
        <v>127</v>
      </c>
      <c r="AB62" s="156" t="s">
        <v>127</v>
      </c>
      <c r="AC62" s="156" t="s">
        <v>127</v>
      </c>
      <c r="AD62" s="156" t="s">
        <v>127</v>
      </c>
      <c r="AE62" s="156" t="s">
        <v>127</v>
      </c>
      <c r="AF62" s="156" t="s">
        <v>127</v>
      </c>
      <c r="AG62" s="156" t="s">
        <v>127</v>
      </c>
      <c r="AH62" s="156" t="s">
        <v>127</v>
      </c>
      <c r="AI62" s="156" t="s">
        <v>127</v>
      </c>
      <c r="AJ62" s="156" t="s">
        <v>127</v>
      </c>
      <c r="AK62" s="156" t="s">
        <v>127</v>
      </c>
      <c r="AL62" s="156" t="s">
        <v>127</v>
      </c>
      <c r="AM62" s="156" t="s">
        <v>127</v>
      </c>
      <c r="AN62" s="156" t="s">
        <v>127</v>
      </c>
      <c r="AO62" s="156" t="s">
        <v>127</v>
      </c>
      <c r="AP62" s="156" t="s">
        <v>127</v>
      </c>
      <c r="AQ62" s="156" t="s">
        <v>127</v>
      </c>
      <c r="AR62" s="156" t="s">
        <v>127</v>
      </c>
      <c r="AS62" s="156" t="s">
        <v>127</v>
      </c>
    </row>
    <row r="63" spans="1:45" s="161" customFormat="1" ht="30" customHeight="1" x14ac:dyDescent="0.2">
      <c r="A63" s="24" t="s">
        <v>1552</v>
      </c>
      <c r="B63" s="581" t="s">
        <v>1547</v>
      </c>
      <c r="C63" s="582" t="s">
        <v>1550</v>
      </c>
      <c r="D63" s="156" t="s">
        <v>127</v>
      </c>
      <c r="E63" s="156" t="s">
        <v>127</v>
      </c>
      <c r="F63" s="156" t="s">
        <v>127</v>
      </c>
      <c r="G63" s="156" t="s">
        <v>127</v>
      </c>
      <c r="H63" s="156" t="s">
        <v>127</v>
      </c>
      <c r="I63" s="156" t="s">
        <v>127</v>
      </c>
      <c r="J63" s="156">
        <v>1.4970000000000001</v>
      </c>
      <c r="K63" s="156" t="s">
        <v>127</v>
      </c>
      <c r="L63" s="156" t="s">
        <v>127</v>
      </c>
      <c r="M63" s="156" t="s">
        <v>127</v>
      </c>
      <c r="N63" s="156" t="s">
        <v>127</v>
      </c>
      <c r="O63" s="156" t="s">
        <v>127</v>
      </c>
      <c r="P63" s="156" t="s">
        <v>127</v>
      </c>
      <c r="Q63" s="156" t="s">
        <v>127</v>
      </c>
      <c r="R63" s="156" t="s">
        <v>127</v>
      </c>
      <c r="S63" s="156" t="s">
        <v>127</v>
      </c>
      <c r="T63" s="156" t="s">
        <v>127</v>
      </c>
      <c r="U63" s="156" t="s">
        <v>127</v>
      </c>
      <c r="V63" s="156" t="s">
        <v>127</v>
      </c>
      <c r="W63" s="156" t="s">
        <v>127</v>
      </c>
      <c r="X63" s="156" t="s">
        <v>127</v>
      </c>
      <c r="Y63" s="156" t="s">
        <v>127</v>
      </c>
      <c r="Z63" s="156" t="s">
        <v>127</v>
      </c>
      <c r="AA63" s="156" t="s">
        <v>127</v>
      </c>
      <c r="AB63" s="156" t="s">
        <v>127</v>
      </c>
      <c r="AC63" s="156" t="s">
        <v>127</v>
      </c>
      <c r="AD63" s="156" t="s">
        <v>127</v>
      </c>
      <c r="AE63" s="156" t="s">
        <v>127</v>
      </c>
      <c r="AF63" s="156" t="s">
        <v>127</v>
      </c>
      <c r="AG63" s="156" t="s">
        <v>127</v>
      </c>
      <c r="AH63" s="156" t="s">
        <v>127</v>
      </c>
      <c r="AI63" s="156" t="s">
        <v>127</v>
      </c>
      <c r="AJ63" s="156" t="s">
        <v>127</v>
      </c>
      <c r="AK63" s="156" t="s">
        <v>127</v>
      </c>
      <c r="AL63" s="156" t="s">
        <v>127</v>
      </c>
      <c r="AM63" s="156" t="s">
        <v>127</v>
      </c>
      <c r="AN63" s="156" t="s">
        <v>127</v>
      </c>
      <c r="AO63" s="156" t="s">
        <v>127</v>
      </c>
      <c r="AP63" s="156" t="s">
        <v>127</v>
      </c>
      <c r="AQ63" s="156" t="s">
        <v>127</v>
      </c>
      <c r="AR63" s="156" t="s">
        <v>127</v>
      </c>
      <c r="AS63" s="156" t="s">
        <v>127</v>
      </c>
    </row>
    <row r="64" spans="1:45" s="161" customFormat="1" ht="31.5" x14ac:dyDescent="0.25">
      <c r="A64" s="24" t="s">
        <v>206</v>
      </c>
      <c r="B64" s="62" t="s">
        <v>207</v>
      </c>
      <c r="C64" s="156" t="s">
        <v>127</v>
      </c>
      <c r="D64" s="156" t="s">
        <v>127</v>
      </c>
      <c r="E64" s="156" t="s">
        <v>127</v>
      </c>
      <c r="F64" s="156" t="s">
        <v>127</v>
      </c>
      <c r="G64" s="156" t="s">
        <v>127</v>
      </c>
      <c r="H64" s="156" t="s">
        <v>127</v>
      </c>
      <c r="I64" s="156" t="s">
        <v>127</v>
      </c>
      <c r="J64" s="156" t="s">
        <v>127</v>
      </c>
      <c r="K64" s="156" t="s">
        <v>127</v>
      </c>
      <c r="L64" s="156" t="s">
        <v>127</v>
      </c>
      <c r="M64" s="156" t="s">
        <v>127</v>
      </c>
      <c r="N64" s="156" t="s">
        <v>127</v>
      </c>
      <c r="O64" s="156" t="s">
        <v>127</v>
      </c>
      <c r="P64" s="156" t="s">
        <v>127</v>
      </c>
      <c r="Q64" s="156" t="s">
        <v>127</v>
      </c>
      <c r="R64" s="156" t="s">
        <v>127</v>
      </c>
      <c r="S64" s="156" t="s">
        <v>127</v>
      </c>
      <c r="T64" s="156" t="s">
        <v>127</v>
      </c>
      <c r="U64" s="156" t="s">
        <v>127</v>
      </c>
      <c r="V64" s="156" t="s">
        <v>127</v>
      </c>
      <c r="W64" s="156" t="s">
        <v>127</v>
      </c>
      <c r="X64" s="156" t="s">
        <v>127</v>
      </c>
      <c r="Y64" s="156" t="s">
        <v>127</v>
      </c>
      <c r="Z64" s="156" t="s">
        <v>127</v>
      </c>
      <c r="AA64" s="156" t="s">
        <v>127</v>
      </c>
      <c r="AB64" s="156" t="s">
        <v>127</v>
      </c>
      <c r="AC64" s="156" t="s">
        <v>127</v>
      </c>
      <c r="AD64" s="156" t="s">
        <v>127</v>
      </c>
      <c r="AE64" s="156" t="s">
        <v>127</v>
      </c>
      <c r="AF64" s="156" t="s">
        <v>127</v>
      </c>
      <c r="AG64" s="156" t="s">
        <v>127</v>
      </c>
      <c r="AH64" s="156" t="s">
        <v>127</v>
      </c>
      <c r="AI64" s="156" t="s">
        <v>127</v>
      </c>
      <c r="AJ64" s="156" t="s">
        <v>127</v>
      </c>
      <c r="AK64" s="156" t="s">
        <v>127</v>
      </c>
      <c r="AL64" s="156" t="s">
        <v>127</v>
      </c>
      <c r="AM64" s="156" t="s">
        <v>127</v>
      </c>
      <c r="AN64" s="156" t="s">
        <v>127</v>
      </c>
      <c r="AO64" s="156" t="s">
        <v>127</v>
      </c>
      <c r="AP64" s="156" t="s">
        <v>127</v>
      </c>
      <c r="AQ64" s="156" t="s">
        <v>127</v>
      </c>
      <c r="AR64" s="156" t="s">
        <v>127</v>
      </c>
      <c r="AS64" s="156" t="s">
        <v>127</v>
      </c>
    </row>
    <row r="65" spans="1:45" s="161" customFormat="1" x14ac:dyDescent="0.25">
      <c r="A65" s="24" t="s">
        <v>208</v>
      </c>
      <c r="B65" s="62" t="s">
        <v>209</v>
      </c>
      <c r="C65" s="156" t="s">
        <v>127</v>
      </c>
      <c r="D65" s="156" t="s">
        <v>127</v>
      </c>
      <c r="E65" s="156" t="s">
        <v>127</v>
      </c>
      <c r="F65" s="156" t="s">
        <v>127</v>
      </c>
      <c r="G65" s="156" t="s">
        <v>127</v>
      </c>
      <c r="H65" s="156" t="s">
        <v>127</v>
      </c>
      <c r="I65" s="156" t="s">
        <v>127</v>
      </c>
      <c r="J65" s="156" t="s">
        <v>127</v>
      </c>
      <c r="K65" s="156" t="s">
        <v>127</v>
      </c>
      <c r="L65" s="156" t="s">
        <v>127</v>
      </c>
      <c r="M65" s="156" t="s">
        <v>127</v>
      </c>
      <c r="N65" s="156" t="s">
        <v>127</v>
      </c>
      <c r="O65" s="156" t="s">
        <v>127</v>
      </c>
      <c r="P65" s="156" t="s">
        <v>127</v>
      </c>
      <c r="Q65" s="156" t="s">
        <v>127</v>
      </c>
      <c r="R65" s="156" t="s">
        <v>127</v>
      </c>
      <c r="S65" s="156" t="s">
        <v>127</v>
      </c>
      <c r="T65" s="156" t="s">
        <v>127</v>
      </c>
      <c r="U65" s="156" t="s">
        <v>127</v>
      </c>
      <c r="V65" s="156" t="s">
        <v>127</v>
      </c>
      <c r="W65" s="156" t="s">
        <v>127</v>
      </c>
      <c r="X65" s="156" t="s">
        <v>127</v>
      </c>
      <c r="Y65" s="156" t="s">
        <v>127</v>
      </c>
      <c r="Z65" s="156" t="s">
        <v>127</v>
      </c>
      <c r="AA65" s="156" t="s">
        <v>127</v>
      </c>
      <c r="AB65" s="156" t="s">
        <v>127</v>
      </c>
      <c r="AC65" s="156" t="s">
        <v>127</v>
      </c>
      <c r="AD65" s="156" t="s">
        <v>127</v>
      </c>
      <c r="AE65" s="156" t="s">
        <v>127</v>
      </c>
      <c r="AF65" s="156" t="s">
        <v>127</v>
      </c>
      <c r="AG65" s="156" t="s">
        <v>127</v>
      </c>
      <c r="AH65" s="156" t="s">
        <v>127</v>
      </c>
      <c r="AI65" s="156" t="s">
        <v>127</v>
      </c>
      <c r="AJ65" s="156" t="s">
        <v>127</v>
      </c>
      <c r="AK65" s="156" t="s">
        <v>127</v>
      </c>
      <c r="AL65" s="156" t="s">
        <v>127</v>
      </c>
      <c r="AM65" s="156" t="s">
        <v>127</v>
      </c>
      <c r="AN65" s="156" t="s">
        <v>127</v>
      </c>
      <c r="AO65" s="156" t="s">
        <v>127</v>
      </c>
      <c r="AP65" s="156" t="s">
        <v>127</v>
      </c>
      <c r="AQ65" s="156" t="s">
        <v>127</v>
      </c>
      <c r="AR65" s="156" t="s">
        <v>127</v>
      </c>
      <c r="AS65" s="156" t="s">
        <v>127</v>
      </c>
    </row>
  </sheetData>
  <mergeCells count="33">
    <mergeCell ref="N14:O14"/>
    <mergeCell ref="A11:AS11"/>
    <mergeCell ref="A12:A15"/>
    <mergeCell ref="B12:B15"/>
    <mergeCell ref="C12:C15"/>
    <mergeCell ref="D12:AS12"/>
    <mergeCell ref="D13:I13"/>
    <mergeCell ref="J13:O13"/>
    <mergeCell ref="P13:U13"/>
    <mergeCell ref="D14:E14"/>
    <mergeCell ref="F14:G14"/>
    <mergeCell ref="H14:I14"/>
    <mergeCell ref="J14:K14"/>
    <mergeCell ref="L14:M14"/>
    <mergeCell ref="Z14:AA14"/>
    <mergeCell ref="V13:AA13"/>
    <mergeCell ref="AB13:AG13"/>
    <mergeCell ref="AH13:AM13"/>
    <mergeCell ref="AN13:AS13"/>
    <mergeCell ref="AN14:AO14"/>
    <mergeCell ref="AP14:AQ14"/>
    <mergeCell ref="AR14:AS14"/>
    <mergeCell ref="AB14:AC14"/>
    <mergeCell ref="AD14:AE14"/>
    <mergeCell ref="AF14:AG14"/>
    <mergeCell ref="AH14:AI14"/>
    <mergeCell ref="AJ14:AK14"/>
    <mergeCell ref="AL14:AM14"/>
    <mergeCell ref="P14:Q14"/>
    <mergeCell ref="R14:S14"/>
    <mergeCell ref="T14:U14"/>
    <mergeCell ref="V14:W14"/>
    <mergeCell ref="X14:Y14"/>
  </mergeCells>
  <pageMargins left="0.6692913385826772" right="0.39370078740157483" top="0.31496062992125984" bottom="0.31496062992125984" header="0.15748031496062992" footer="0.15748031496062992"/>
  <pageSetup paperSize="9" scale="81" fitToWidth="3" fitToHeight="57" orientation="landscape" verticalDpi="0" r:id="rId1"/>
  <ignoredErrors>
    <ignoredError sqref="A63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89"/>
  <sheetViews>
    <sheetView workbookViewId="0">
      <selection activeCell="I17" sqref="I17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outlineLevel="1" x14ac:dyDescent="0.2">
      <c r="A6" s="396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1026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3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1002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1003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1004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1005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1006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1007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63" x14ac:dyDescent="0.2">
      <c r="A32" s="434" t="s">
        <v>20</v>
      </c>
      <c r="B32" s="435" t="s">
        <v>913</v>
      </c>
      <c r="C32" s="436" t="s">
        <v>914</v>
      </c>
      <c r="D32" s="437" t="s">
        <v>915</v>
      </c>
      <c r="E32" s="438"/>
      <c r="F32" s="439" t="s">
        <v>1008</v>
      </c>
      <c r="G32" s="440">
        <v>554.78</v>
      </c>
      <c r="H32" s="440">
        <v>5547.8</v>
      </c>
      <c r="I32" s="440">
        <v>2656.7</v>
      </c>
      <c r="J32" s="440">
        <v>2891.1</v>
      </c>
      <c r="K32" s="440">
        <v>1007.2</v>
      </c>
      <c r="L32" s="441"/>
      <c r="M32" s="440">
        <v>12.7</v>
      </c>
      <c r="N32" s="440">
        <v>4.0999999999999996</v>
      </c>
    </row>
    <row r="33" spans="1:14" ht="63" x14ac:dyDescent="0.2">
      <c r="A33" s="434" t="s">
        <v>1009</v>
      </c>
      <c r="B33" s="435" t="s">
        <v>917</v>
      </c>
      <c r="C33" s="436" t="s">
        <v>918</v>
      </c>
      <c r="D33" s="437" t="s">
        <v>915</v>
      </c>
      <c r="E33" s="438"/>
      <c r="F33" s="440">
        <v>10</v>
      </c>
      <c r="G33" s="440">
        <v>87.24</v>
      </c>
      <c r="H33" s="440">
        <v>872.4</v>
      </c>
      <c r="I33" s="440">
        <v>308.39999999999998</v>
      </c>
      <c r="J33" s="440">
        <v>564</v>
      </c>
      <c r="K33" s="440">
        <v>195.9</v>
      </c>
      <c r="L33" s="441"/>
      <c r="M33" s="440">
        <v>1.5</v>
      </c>
      <c r="N33" s="440">
        <v>0.8</v>
      </c>
    </row>
    <row r="34" spans="1:14" ht="63" x14ac:dyDescent="0.2">
      <c r="A34" s="434" t="s">
        <v>19</v>
      </c>
      <c r="B34" s="435" t="s">
        <v>919</v>
      </c>
      <c r="C34" s="436" t="s">
        <v>920</v>
      </c>
      <c r="D34" s="437" t="s">
        <v>915</v>
      </c>
      <c r="E34" s="438"/>
      <c r="F34" s="440">
        <v>7</v>
      </c>
      <c r="G34" s="440">
        <v>1527.44</v>
      </c>
      <c r="H34" s="440">
        <v>10692.08</v>
      </c>
      <c r="I34" s="440">
        <v>1966.79</v>
      </c>
      <c r="J34" s="440">
        <v>8725.2900000000009</v>
      </c>
      <c r="K34" s="440">
        <v>2127.44</v>
      </c>
      <c r="L34" s="441"/>
      <c r="M34" s="440">
        <v>8.68</v>
      </c>
      <c r="N34" s="440">
        <v>7.7</v>
      </c>
    </row>
    <row r="35" spans="1:14" ht="63" x14ac:dyDescent="0.2">
      <c r="A35" s="434" t="s">
        <v>951</v>
      </c>
      <c r="B35" s="435" t="s">
        <v>921</v>
      </c>
      <c r="C35" s="436" t="s">
        <v>922</v>
      </c>
      <c r="D35" s="437" t="s">
        <v>915</v>
      </c>
      <c r="E35" s="438"/>
      <c r="F35" s="440">
        <v>2</v>
      </c>
      <c r="G35" s="440">
        <v>2864.68</v>
      </c>
      <c r="H35" s="440">
        <v>5729.36</v>
      </c>
      <c r="I35" s="440">
        <v>1196.4000000000001</v>
      </c>
      <c r="J35" s="440">
        <v>4532.96</v>
      </c>
      <c r="K35" s="440">
        <v>1213.76</v>
      </c>
      <c r="L35" s="441"/>
      <c r="M35" s="440">
        <v>5.28</v>
      </c>
      <c r="N35" s="440">
        <v>4.58</v>
      </c>
    </row>
    <row r="36" spans="1:14" ht="63" x14ac:dyDescent="0.2">
      <c r="A36" s="434" t="s">
        <v>962</v>
      </c>
      <c r="B36" s="435" t="s">
        <v>1010</v>
      </c>
      <c r="C36" s="436" t="s">
        <v>1011</v>
      </c>
      <c r="D36" s="437" t="s">
        <v>915</v>
      </c>
      <c r="E36" s="438"/>
      <c r="F36" s="440">
        <v>1</v>
      </c>
      <c r="G36" s="440">
        <v>4404.75</v>
      </c>
      <c r="H36" s="440">
        <v>4404.75</v>
      </c>
      <c r="I36" s="440">
        <v>915.42</v>
      </c>
      <c r="J36" s="440">
        <v>3489.33</v>
      </c>
      <c r="K36" s="440">
        <v>935.12</v>
      </c>
      <c r="L36" s="441"/>
      <c r="M36" s="440">
        <v>4.04</v>
      </c>
      <c r="N36" s="440">
        <v>3.53</v>
      </c>
    </row>
    <row r="37" spans="1:14" ht="15" x14ac:dyDescent="0.2">
      <c r="A37" s="831" t="s">
        <v>923</v>
      </c>
      <c r="B37" s="832"/>
      <c r="C37" s="832"/>
      <c r="D37" s="832"/>
      <c r="E37" s="832"/>
      <c r="F37" s="832"/>
      <c r="G37" s="832"/>
      <c r="H37" s="439">
        <v>51225.55</v>
      </c>
      <c r="I37" s="441"/>
      <c r="J37" s="441"/>
      <c r="K37" s="441"/>
      <c r="L37" s="441"/>
      <c r="M37" s="439">
        <v>37.03</v>
      </c>
      <c r="N37" s="439">
        <v>23.82</v>
      </c>
    </row>
    <row r="38" spans="1:14" ht="20.25" customHeight="1" x14ac:dyDescent="0.2">
      <c r="A38" s="833" t="s">
        <v>924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 ht="63" x14ac:dyDescent="0.2">
      <c r="A39" s="434" t="s">
        <v>22</v>
      </c>
      <c r="B39" s="435" t="s">
        <v>925</v>
      </c>
      <c r="C39" s="436" t="s">
        <v>926</v>
      </c>
      <c r="D39" s="437" t="s">
        <v>915</v>
      </c>
      <c r="E39" s="438"/>
      <c r="F39" s="439" t="s">
        <v>1012</v>
      </c>
      <c r="G39" s="440">
        <v>504.29</v>
      </c>
      <c r="H39" s="440">
        <v>13615.83</v>
      </c>
      <c r="I39" s="440">
        <v>2421.36</v>
      </c>
      <c r="J39" s="440">
        <v>11194.47</v>
      </c>
      <c r="K39" s="440">
        <v>4185.54</v>
      </c>
      <c r="L39" s="441"/>
      <c r="M39" s="440">
        <v>11.88</v>
      </c>
      <c r="N39" s="440">
        <v>12.96</v>
      </c>
    </row>
    <row r="40" spans="1:14" ht="63" x14ac:dyDescent="0.2">
      <c r="A40" s="434" t="s">
        <v>23</v>
      </c>
      <c r="B40" s="435" t="s">
        <v>928</v>
      </c>
      <c r="C40" s="436" t="s">
        <v>929</v>
      </c>
      <c r="D40" s="437" t="s">
        <v>915</v>
      </c>
      <c r="E40" s="438"/>
      <c r="F40" s="440">
        <v>11</v>
      </c>
      <c r="G40" s="440">
        <v>148.88</v>
      </c>
      <c r="H40" s="440">
        <v>1637.68</v>
      </c>
      <c r="I40" s="440">
        <v>560.45000000000005</v>
      </c>
      <c r="J40" s="440">
        <v>1077.23</v>
      </c>
      <c r="K40" s="440">
        <v>497.31</v>
      </c>
      <c r="L40" s="441"/>
      <c r="M40" s="440">
        <v>2.75</v>
      </c>
      <c r="N40" s="440">
        <v>1.54</v>
      </c>
    </row>
    <row r="41" spans="1:14" ht="63" x14ac:dyDescent="0.2">
      <c r="A41" s="434" t="s">
        <v>960</v>
      </c>
      <c r="B41" s="435" t="s">
        <v>930</v>
      </c>
      <c r="C41" s="436" t="s">
        <v>931</v>
      </c>
      <c r="D41" s="437" t="s">
        <v>915</v>
      </c>
      <c r="E41" s="438"/>
      <c r="F41" s="439" t="s">
        <v>1013</v>
      </c>
      <c r="G41" s="440">
        <v>173.06</v>
      </c>
      <c r="H41" s="440">
        <v>1211.42</v>
      </c>
      <c r="I41" s="440">
        <v>427.98</v>
      </c>
      <c r="J41" s="440">
        <v>783.44</v>
      </c>
      <c r="K41" s="440">
        <v>361.69</v>
      </c>
      <c r="L41" s="441"/>
      <c r="M41" s="440">
        <v>2.1</v>
      </c>
      <c r="N41" s="440">
        <v>1.1200000000000001</v>
      </c>
    </row>
    <row r="42" spans="1:14" ht="63" x14ac:dyDescent="0.2">
      <c r="A42" s="434" t="s">
        <v>956</v>
      </c>
      <c r="B42" s="435" t="s">
        <v>933</v>
      </c>
      <c r="C42" s="436" t="s">
        <v>934</v>
      </c>
      <c r="D42" s="437" t="s">
        <v>915</v>
      </c>
      <c r="E42" s="438"/>
      <c r="F42" s="440">
        <v>11</v>
      </c>
      <c r="G42" s="440">
        <v>2346.6799999999998</v>
      </c>
      <c r="H42" s="440">
        <v>25813.48</v>
      </c>
      <c r="I42" s="440">
        <v>11548.79</v>
      </c>
      <c r="J42" s="440">
        <v>14264.69</v>
      </c>
      <c r="K42" s="440">
        <v>3685.11</v>
      </c>
      <c r="L42" s="441"/>
      <c r="M42" s="440">
        <v>52.25</v>
      </c>
      <c r="N42" s="440">
        <v>13.34</v>
      </c>
    </row>
    <row r="43" spans="1:14" ht="63" x14ac:dyDescent="0.2">
      <c r="A43" s="434" t="s">
        <v>21</v>
      </c>
      <c r="B43" s="435" t="s">
        <v>935</v>
      </c>
      <c r="C43" s="436" t="s">
        <v>936</v>
      </c>
      <c r="D43" s="437" t="s">
        <v>915</v>
      </c>
      <c r="E43" s="438"/>
      <c r="F43" s="440">
        <v>5</v>
      </c>
      <c r="G43" s="440">
        <v>5228.08</v>
      </c>
      <c r="H43" s="440">
        <v>26140.400000000001</v>
      </c>
      <c r="I43" s="440">
        <v>10913.4</v>
      </c>
      <c r="J43" s="440">
        <v>15227</v>
      </c>
      <c r="K43" s="440">
        <v>3902.65</v>
      </c>
      <c r="L43" s="441"/>
      <c r="M43" s="440">
        <v>49.38</v>
      </c>
      <c r="N43" s="440">
        <v>14.13</v>
      </c>
    </row>
    <row r="44" spans="1:14" ht="63" x14ac:dyDescent="0.2">
      <c r="A44" s="434" t="s">
        <v>1014</v>
      </c>
      <c r="B44" s="435" t="s">
        <v>937</v>
      </c>
      <c r="C44" s="436" t="s">
        <v>938</v>
      </c>
      <c r="D44" s="437" t="s">
        <v>915</v>
      </c>
      <c r="E44" s="438"/>
      <c r="F44" s="440">
        <v>2</v>
      </c>
      <c r="G44" s="440">
        <v>8241.16</v>
      </c>
      <c r="H44" s="440">
        <v>16482.32</v>
      </c>
      <c r="I44" s="440">
        <v>6691.68</v>
      </c>
      <c r="J44" s="440">
        <v>9790.64</v>
      </c>
      <c r="K44" s="440">
        <v>2500.42</v>
      </c>
      <c r="L44" s="441"/>
      <c r="M44" s="440">
        <v>30.28</v>
      </c>
      <c r="N44" s="440">
        <v>9.0500000000000007</v>
      </c>
    </row>
    <row r="45" spans="1:14" ht="72" x14ac:dyDescent="0.2">
      <c r="A45" s="434" t="s">
        <v>29</v>
      </c>
      <c r="B45" s="435" t="s">
        <v>939</v>
      </c>
      <c r="C45" s="436" t="s">
        <v>940</v>
      </c>
      <c r="D45" s="437" t="s">
        <v>941</v>
      </c>
      <c r="E45" s="438"/>
      <c r="F45" s="439" t="s">
        <v>1015</v>
      </c>
      <c r="G45" s="440">
        <v>39345.480000000003</v>
      </c>
      <c r="H45" s="440">
        <v>17902.189999999999</v>
      </c>
      <c r="I45" s="440">
        <v>7051.19</v>
      </c>
      <c r="J45" s="440">
        <v>10851</v>
      </c>
      <c r="K45" s="440">
        <v>4334.3599999999997</v>
      </c>
      <c r="L45" s="441"/>
      <c r="M45" s="440">
        <v>29.68</v>
      </c>
      <c r="N45" s="440">
        <v>17.07</v>
      </c>
    </row>
    <row r="46" spans="1:14" ht="48" x14ac:dyDescent="0.2">
      <c r="A46" s="434" t="s">
        <v>1016</v>
      </c>
      <c r="B46" s="435" t="s">
        <v>944</v>
      </c>
      <c r="C46" s="436" t="s">
        <v>945</v>
      </c>
      <c r="D46" s="437" t="s">
        <v>946</v>
      </c>
      <c r="E46" s="438"/>
      <c r="F46" s="439" t="s">
        <v>1017</v>
      </c>
      <c r="G46" s="440">
        <v>129.91</v>
      </c>
      <c r="H46" s="440">
        <v>2253.94</v>
      </c>
      <c r="I46" s="441"/>
      <c r="J46" s="440">
        <v>2253.94</v>
      </c>
      <c r="K46" s="441"/>
      <c r="L46" s="441"/>
      <c r="M46" s="441"/>
      <c r="N46" s="441"/>
    </row>
    <row r="47" spans="1:14" ht="48" x14ac:dyDescent="0.2">
      <c r="A47" s="434" t="s">
        <v>1018</v>
      </c>
      <c r="B47" s="435" t="s">
        <v>949</v>
      </c>
      <c r="C47" s="436" t="s">
        <v>950</v>
      </c>
      <c r="D47" s="437" t="s">
        <v>946</v>
      </c>
      <c r="E47" s="438"/>
      <c r="F47" s="439" t="s">
        <v>1017</v>
      </c>
      <c r="G47" s="440">
        <v>129.91</v>
      </c>
      <c r="H47" s="440">
        <v>2253.94</v>
      </c>
      <c r="I47" s="441"/>
      <c r="J47" s="440">
        <v>2253.94</v>
      </c>
      <c r="K47" s="441"/>
      <c r="L47" s="441"/>
      <c r="M47" s="441"/>
      <c r="N47" s="441"/>
    </row>
    <row r="48" spans="1:14" ht="96" x14ac:dyDescent="0.2">
      <c r="A48" s="434" t="s">
        <v>1019</v>
      </c>
      <c r="B48" s="435" t="s">
        <v>952</v>
      </c>
      <c r="C48" s="436" t="s">
        <v>953</v>
      </c>
      <c r="D48" s="437" t="s">
        <v>946</v>
      </c>
      <c r="E48" s="438"/>
      <c r="F48" s="440">
        <v>17.350000000000001</v>
      </c>
      <c r="G48" s="440">
        <v>108.9</v>
      </c>
      <c r="H48" s="440">
        <v>1889.42</v>
      </c>
      <c r="I48" s="441"/>
      <c r="J48" s="440">
        <v>1889.42</v>
      </c>
      <c r="K48" s="441"/>
      <c r="L48" s="441"/>
      <c r="M48" s="441"/>
      <c r="N48" s="441"/>
    </row>
    <row r="49" spans="1:14" ht="15" x14ac:dyDescent="0.2">
      <c r="A49" s="831" t="s">
        <v>954</v>
      </c>
      <c r="B49" s="832"/>
      <c r="C49" s="832"/>
      <c r="D49" s="832"/>
      <c r="E49" s="832"/>
      <c r="F49" s="832"/>
      <c r="G49" s="832"/>
      <c r="H49" s="439">
        <v>219575.45</v>
      </c>
      <c r="I49" s="441"/>
      <c r="J49" s="441"/>
      <c r="K49" s="441"/>
      <c r="L49" s="441"/>
      <c r="M49" s="439">
        <v>205.07</v>
      </c>
      <c r="N49" s="439">
        <v>79.59</v>
      </c>
    </row>
    <row r="50" spans="1:14" ht="20.25" customHeight="1" x14ac:dyDescent="0.2">
      <c r="A50" s="833" t="s">
        <v>955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</row>
    <row r="51" spans="1:14" x14ac:dyDescent="0.2">
      <c r="A51" s="434" t="s">
        <v>26</v>
      </c>
      <c r="B51" s="435" t="s">
        <v>957</v>
      </c>
      <c r="C51" s="436" t="s">
        <v>958</v>
      </c>
      <c r="D51" s="437" t="s">
        <v>959</v>
      </c>
      <c r="E51" s="438"/>
      <c r="F51" s="440">
        <v>455</v>
      </c>
      <c r="G51" s="440">
        <v>258</v>
      </c>
      <c r="H51" s="440">
        <v>117390</v>
      </c>
      <c r="I51" s="441"/>
      <c r="J51" s="441"/>
      <c r="K51" s="441"/>
      <c r="L51" s="440">
        <v>117390</v>
      </c>
      <c r="M51" s="441"/>
      <c r="N51" s="441"/>
    </row>
    <row r="52" spans="1:14" x14ac:dyDescent="0.2">
      <c r="A52" s="434" t="s">
        <v>1020</v>
      </c>
      <c r="B52" s="435" t="s">
        <v>957</v>
      </c>
      <c r="C52" s="436" t="s">
        <v>961</v>
      </c>
      <c r="D52" s="437" t="s">
        <v>915</v>
      </c>
      <c r="E52" s="438"/>
      <c r="F52" s="440">
        <v>11</v>
      </c>
      <c r="G52" s="440">
        <v>10648</v>
      </c>
      <c r="H52" s="440">
        <v>117128</v>
      </c>
      <c r="I52" s="441"/>
      <c r="J52" s="441"/>
      <c r="K52" s="441"/>
      <c r="L52" s="440">
        <v>117128</v>
      </c>
      <c r="M52" s="441"/>
      <c r="N52" s="441"/>
    </row>
    <row r="53" spans="1:14" ht="19.5" x14ac:dyDescent="0.2">
      <c r="A53" s="434" t="s">
        <v>1021</v>
      </c>
      <c r="B53" s="435" t="s">
        <v>957</v>
      </c>
      <c r="C53" s="436" t="s">
        <v>963</v>
      </c>
      <c r="D53" s="437" t="s">
        <v>915</v>
      </c>
      <c r="E53" s="438"/>
      <c r="F53" s="439" t="s">
        <v>1013</v>
      </c>
      <c r="G53" s="440">
        <v>9766</v>
      </c>
      <c r="H53" s="440">
        <v>68362</v>
      </c>
      <c r="I53" s="441"/>
      <c r="J53" s="441"/>
      <c r="K53" s="441"/>
      <c r="L53" s="440">
        <v>68362</v>
      </c>
      <c r="M53" s="441"/>
      <c r="N53" s="441"/>
    </row>
    <row r="54" spans="1:14" x14ac:dyDescent="0.2">
      <c r="A54" s="434" t="s">
        <v>948</v>
      </c>
      <c r="B54" s="435" t="s">
        <v>957</v>
      </c>
      <c r="C54" s="436" t="s">
        <v>965</v>
      </c>
      <c r="D54" s="437" t="s">
        <v>915</v>
      </c>
      <c r="E54" s="438"/>
      <c r="F54" s="440">
        <v>7</v>
      </c>
      <c r="G54" s="440">
        <v>2016</v>
      </c>
      <c r="H54" s="440">
        <v>14112</v>
      </c>
      <c r="I54" s="441"/>
      <c r="J54" s="441"/>
      <c r="K54" s="441"/>
      <c r="L54" s="440">
        <v>14112</v>
      </c>
      <c r="M54" s="441"/>
      <c r="N54" s="441"/>
    </row>
    <row r="55" spans="1:14" ht="19.5" x14ac:dyDescent="0.2">
      <c r="A55" s="434" t="s">
        <v>1022</v>
      </c>
      <c r="B55" s="435" t="s">
        <v>957</v>
      </c>
      <c r="C55" s="436" t="s">
        <v>967</v>
      </c>
      <c r="D55" s="437" t="s">
        <v>959</v>
      </c>
      <c r="E55" s="438"/>
      <c r="F55" s="439" t="s">
        <v>1023</v>
      </c>
      <c r="G55" s="440">
        <v>75</v>
      </c>
      <c r="H55" s="440">
        <v>4050</v>
      </c>
      <c r="I55" s="441"/>
      <c r="J55" s="441"/>
      <c r="K55" s="441"/>
      <c r="L55" s="440">
        <v>4050</v>
      </c>
      <c r="M55" s="441"/>
      <c r="N55" s="441"/>
    </row>
    <row r="56" spans="1:14" ht="19.5" x14ac:dyDescent="0.2">
      <c r="A56" s="434" t="s">
        <v>1024</v>
      </c>
      <c r="B56" s="435" t="s">
        <v>957</v>
      </c>
      <c r="C56" s="436" t="s">
        <v>970</v>
      </c>
      <c r="D56" s="437" t="s">
        <v>915</v>
      </c>
      <c r="E56" s="438"/>
      <c r="F56" s="439" t="s">
        <v>1025</v>
      </c>
      <c r="G56" s="440">
        <v>20.11</v>
      </c>
      <c r="H56" s="440">
        <v>723.96</v>
      </c>
      <c r="I56" s="441"/>
      <c r="J56" s="441"/>
      <c r="K56" s="441"/>
      <c r="L56" s="440">
        <v>723.96</v>
      </c>
      <c r="M56" s="441"/>
      <c r="N56" s="441"/>
    </row>
    <row r="57" spans="1:14" ht="15" x14ac:dyDescent="0.2">
      <c r="A57" s="831" t="s">
        <v>972</v>
      </c>
      <c r="B57" s="832"/>
      <c r="C57" s="832"/>
      <c r="D57" s="832"/>
      <c r="E57" s="832"/>
      <c r="F57" s="832"/>
      <c r="G57" s="832"/>
      <c r="H57" s="439">
        <v>294824.88</v>
      </c>
      <c r="I57" s="441"/>
      <c r="J57" s="441"/>
      <c r="K57" s="441"/>
      <c r="L57" s="441"/>
      <c r="M57" s="441"/>
      <c r="N57" s="441"/>
    </row>
    <row r="58" spans="1:14" ht="15" x14ac:dyDescent="0.2">
      <c r="A58" s="834" t="s">
        <v>973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</row>
    <row r="59" spans="1:14" ht="15" x14ac:dyDescent="0.2">
      <c r="A59" s="836" t="s">
        <v>974</v>
      </c>
      <c r="B59" s="832"/>
      <c r="C59" s="832"/>
      <c r="D59" s="832"/>
      <c r="E59" s="832"/>
      <c r="F59" s="832"/>
      <c r="G59" s="832"/>
      <c r="H59" s="442">
        <v>458212.97</v>
      </c>
      <c r="I59" s="442">
        <v>46658.559999999998</v>
      </c>
      <c r="J59" s="442">
        <v>89788.45</v>
      </c>
      <c r="K59" s="442">
        <v>24946.5</v>
      </c>
      <c r="L59" s="442">
        <v>321765.96000000002</v>
      </c>
      <c r="M59" s="442">
        <v>210.52</v>
      </c>
      <c r="N59" s="442">
        <v>89.92</v>
      </c>
    </row>
    <row r="60" spans="1:14" ht="15" x14ac:dyDescent="0.2">
      <c r="A60" s="836" t="s">
        <v>975</v>
      </c>
      <c r="B60" s="832"/>
      <c r="C60" s="832"/>
      <c r="D60" s="832"/>
      <c r="E60" s="832"/>
      <c r="F60" s="832"/>
      <c r="G60" s="832"/>
      <c r="H60" s="442">
        <v>452812.09</v>
      </c>
      <c r="I60" s="442">
        <v>53657.34</v>
      </c>
      <c r="J60" s="442">
        <v>103256.72</v>
      </c>
      <c r="K60" s="442">
        <v>28688.48</v>
      </c>
      <c r="L60" s="442">
        <v>295898.03000000003</v>
      </c>
      <c r="M60" s="442">
        <v>242.1</v>
      </c>
      <c r="N60" s="442">
        <v>103.41</v>
      </c>
    </row>
    <row r="61" spans="1:14" ht="15" x14ac:dyDescent="0.2">
      <c r="A61" s="836" t="s">
        <v>976</v>
      </c>
      <c r="B61" s="832"/>
      <c r="C61" s="832"/>
      <c r="D61" s="832"/>
      <c r="E61" s="832"/>
      <c r="F61" s="832"/>
      <c r="G61" s="832"/>
      <c r="H61" s="442">
        <v>73287.78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977</v>
      </c>
      <c r="B62" s="832"/>
      <c r="C62" s="832"/>
      <c r="D62" s="832"/>
      <c r="E62" s="832"/>
      <c r="F62" s="832"/>
      <c r="G62" s="832"/>
      <c r="H62" s="442">
        <v>39525.99</v>
      </c>
      <c r="I62" s="441"/>
      <c r="J62" s="441"/>
      <c r="K62" s="441"/>
      <c r="L62" s="441"/>
      <c r="M62" s="441"/>
      <c r="N62" s="441"/>
    </row>
    <row r="63" spans="1:14" ht="15" x14ac:dyDescent="0.2">
      <c r="A63" s="831" t="s">
        <v>978</v>
      </c>
      <c r="B63" s="832"/>
      <c r="C63" s="832"/>
      <c r="D63" s="832"/>
      <c r="E63" s="832"/>
      <c r="F63" s="832"/>
      <c r="G63" s="832"/>
      <c r="H63" s="441"/>
      <c r="I63" s="441"/>
      <c r="J63" s="441"/>
      <c r="K63" s="441"/>
      <c r="L63" s="441"/>
      <c r="M63" s="441"/>
      <c r="N63" s="441"/>
    </row>
    <row r="64" spans="1:14" ht="15" x14ac:dyDescent="0.2">
      <c r="A64" s="836" t="s">
        <v>979</v>
      </c>
      <c r="B64" s="832"/>
      <c r="C64" s="832"/>
      <c r="D64" s="832"/>
      <c r="E64" s="832"/>
      <c r="F64" s="832"/>
      <c r="G64" s="832"/>
      <c r="H64" s="442">
        <v>446333.64</v>
      </c>
      <c r="I64" s="441"/>
      <c r="J64" s="441"/>
      <c r="K64" s="441"/>
      <c r="L64" s="441"/>
      <c r="M64" s="442">
        <v>242.1</v>
      </c>
      <c r="N64" s="442">
        <v>103.41</v>
      </c>
    </row>
    <row r="65" spans="1:14" ht="15" x14ac:dyDescent="0.2">
      <c r="A65" s="836" t="s">
        <v>980</v>
      </c>
      <c r="B65" s="832"/>
      <c r="C65" s="832"/>
      <c r="D65" s="832"/>
      <c r="E65" s="832"/>
      <c r="F65" s="832"/>
      <c r="G65" s="832"/>
      <c r="H65" s="442">
        <v>119292.22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981</v>
      </c>
      <c r="B66" s="832"/>
      <c r="C66" s="832"/>
      <c r="D66" s="832"/>
      <c r="E66" s="832"/>
      <c r="F66" s="832"/>
      <c r="G66" s="832"/>
      <c r="H66" s="442">
        <v>565625.86</v>
      </c>
      <c r="I66" s="441"/>
      <c r="J66" s="441"/>
      <c r="K66" s="441"/>
      <c r="L66" s="441"/>
      <c r="M66" s="442">
        <v>242.1</v>
      </c>
      <c r="N66" s="442">
        <v>103.41</v>
      </c>
    </row>
    <row r="67" spans="1:14" ht="15" x14ac:dyDescent="0.2">
      <c r="A67" s="836" t="s">
        <v>982</v>
      </c>
      <c r="B67" s="832"/>
      <c r="C67" s="832"/>
      <c r="D67" s="832"/>
      <c r="E67" s="832"/>
      <c r="F67" s="832"/>
      <c r="G67" s="832"/>
      <c r="H67" s="441"/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983</v>
      </c>
      <c r="B68" s="832"/>
      <c r="C68" s="832"/>
      <c r="D68" s="832"/>
      <c r="E68" s="832"/>
      <c r="F68" s="832"/>
      <c r="G68" s="832"/>
      <c r="H68" s="442">
        <v>295898.03000000003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984</v>
      </c>
      <c r="B69" s="832"/>
      <c r="C69" s="832"/>
      <c r="D69" s="832"/>
      <c r="E69" s="832"/>
      <c r="F69" s="832"/>
      <c r="G69" s="832"/>
      <c r="H69" s="442">
        <v>103256.72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985</v>
      </c>
      <c r="B70" s="832"/>
      <c r="C70" s="832"/>
      <c r="D70" s="832"/>
      <c r="E70" s="832"/>
      <c r="F70" s="832"/>
      <c r="G70" s="832"/>
      <c r="H70" s="442">
        <v>82345.820000000007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986</v>
      </c>
      <c r="B71" s="832"/>
      <c r="C71" s="832"/>
      <c r="D71" s="832"/>
      <c r="E71" s="832"/>
      <c r="F71" s="832"/>
      <c r="G71" s="832"/>
      <c r="H71" s="442">
        <v>73287.78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987</v>
      </c>
      <c r="B72" s="832"/>
      <c r="C72" s="832"/>
      <c r="D72" s="832"/>
      <c r="E72" s="832"/>
      <c r="F72" s="832"/>
      <c r="G72" s="832"/>
      <c r="H72" s="442">
        <v>39525.99</v>
      </c>
      <c r="I72" s="441"/>
      <c r="J72" s="441"/>
      <c r="K72" s="441"/>
      <c r="L72" s="441"/>
      <c r="M72" s="441"/>
      <c r="N72" s="441"/>
    </row>
    <row r="73" spans="1:14" ht="15" x14ac:dyDescent="0.2">
      <c r="A73" s="836" t="s">
        <v>988</v>
      </c>
      <c r="B73" s="832"/>
      <c r="C73" s="832"/>
      <c r="D73" s="832"/>
      <c r="E73" s="832"/>
      <c r="F73" s="832"/>
      <c r="G73" s="832"/>
      <c r="H73" s="442">
        <v>16742.53</v>
      </c>
      <c r="I73" s="441"/>
      <c r="J73" s="441"/>
      <c r="K73" s="441"/>
      <c r="L73" s="441"/>
      <c r="M73" s="441"/>
      <c r="N73" s="441"/>
    </row>
    <row r="74" spans="1:14" ht="15" x14ac:dyDescent="0.2">
      <c r="A74" s="831" t="s">
        <v>981</v>
      </c>
      <c r="B74" s="832"/>
      <c r="C74" s="832"/>
      <c r="D74" s="832"/>
      <c r="E74" s="832"/>
      <c r="F74" s="832"/>
      <c r="G74" s="832"/>
      <c r="H74" s="439">
        <v>582368.39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989</v>
      </c>
      <c r="B75" s="832"/>
      <c r="C75" s="832"/>
      <c r="D75" s="832"/>
      <c r="E75" s="832"/>
      <c r="F75" s="832"/>
      <c r="G75" s="832"/>
      <c r="H75" s="442">
        <v>29118.42</v>
      </c>
      <c r="I75" s="441"/>
      <c r="J75" s="441"/>
      <c r="K75" s="441"/>
      <c r="L75" s="441"/>
      <c r="M75" s="441"/>
      <c r="N75" s="441"/>
    </row>
    <row r="76" spans="1:14" ht="15" x14ac:dyDescent="0.2">
      <c r="A76" s="836" t="s">
        <v>990</v>
      </c>
      <c r="B76" s="832"/>
      <c r="C76" s="832"/>
      <c r="D76" s="832"/>
      <c r="E76" s="832"/>
      <c r="F76" s="832"/>
      <c r="G76" s="832"/>
      <c r="H76" s="442">
        <v>29118.42</v>
      </c>
      <c r="I76" s="441"/>
      <c r="J76" s="441"/>
      <c r="K76" s="441"/>
      <c r="L76" s="441"/>
      <c r="M76" s="441"/>
      <c r="N76" s="441"/>
    </row>
    <row r="77" spans="1:14" ht="15" x14ac:dyDescent="0.2">
      <c r="A77" s="831" t="s">
        <v>981</v>
      </c>
      <c r="B77" s="832"/>
      <c r="C77" s="832"/>
      <c r="D77" s="832"/>
      <c r="E77" s="832"/>
      <c r="F77" s="832"/>
      <c r="G77" s="832"/>
      <c r="H77" s="439">
        <v>640605.23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991</v>
      </c>
      <c r="B78" s="832"/>
      <c r="C78" s="832"/>
      <c r="D78" s="832"/>
      <c r="E78" s="832"/>
      <c r="F78" s="832"/>
      <c r="G78" s="832"/>
      <c r="H78" s="442">
        <v>12812.1</v>
      </c>
      <c r="I78" s="441"/>
      <c r="J78" s="441"/>
      <c r="K78" s="441"/>
      <c r="L78" s="441"/>
      <c r="M78" s="441"/>
      <c r="N78" s="441"/>
    </row>
    <row r="79" spans="1:14" ht="15" x14ac:dyDescent="0.2">
      <c r="A79" s="831" t="s">
        <v>992</v>
      </c>
      <c r="B79" s="832"/>
      <c r="C79" s="832"/>
      <c r="D79" s="832"/>
      <c r="E79" s="832"/>
      <c r="F79" s="832"/>
      <c r="G79" s="832"/>
      <c r="H79" s="439">
        <v>653417.32999999996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993</v>
      </c>
      <c r="B80" s="832"/>
      <c r="C80" s="832"/>
      <c r="D80" s="832"/>
      <c r="E80" s="832"/>
      <c r="F80" s="832"/>
      <c r="G80" s="832"/>
      <c r="H80" s="442">
        <v>117615.12</v>
      </c>
      <c r="I80" s="441"/>
      <c r="J80" s="441"/>
      <c r="K80" s="441"/>
      <c r="L80" s="441"/>
      <c r="M80" s="441"/>
      <c r="N80" s="441"/>
    </row>
    <row r="81" spans="1:14" ht="15" x14ac:dyDescent="0.2">
      <c r="A81" s="831" t="s">
        <v>994</v>
      </c>
      <c r="B81" s="832"/>
      <c r="C81" s="832"/>
      <c r="D81" s="832"/>
      <c r="E81" s="832"/>
      <c r="F81" s="832"/>
      <c r="G81" s="832"/>
      <c r="H81" s="439">
        <v>771032.45</v>
      </c>
      <c r="I81" s="441"/>
      <c r="J81" s="441"/>
      <c r="K81" s="441"/>
      <c r="L81" s="441"/>
      <c r="M81" s="439">
        <v>242.1</v>
      </c>
      <c r="N81" s="439">
        <v>103.41</v>
      </c>
    </row>
    <row r="85" spans="1:14" ht="15" x14ac:dyDescent="0.2">
      <c r="A85" s="837" t="s">
        <v>995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6" spans="1:14" ht="15" x14ac:dyDescent="0.2">
      <c r="A86" s="839" t="s">
        <v>996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</row>
    <row r="88" spans="1:14" x14ac:dyDescent="0.2">
      <c r="A88" s="837" t="s">
        <v>997</v>
      </c>
      <c r="B88" s="840"/>
      <c r="C88" s="841"/>
      <c r="D88" s="842"/>
      <c r="E88" s="843"/>
      <c r="F88" s="844"/>
      <c r="G88" s="844"/>
      <c r="H88" s="844"/>
      <c r="I88" s="844"/>
      <c r="J88" s="844"/>
      <c r="K88" s="844"/>
      <c r="L88" s="844"/>
      <c r="M88" s="844"/>
      <c r="N88" s="844"/>
    </row>
    <row r="89" spans="1:14" ht="15" x14ac:dyDescent="0.2">
      <c r="A89" s="839" t="s">
        <v>996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</row>
  </sheetData>
  <mergeCells count="56">
    <mergeCell ref="A85:N85"/>
    <mergeCell ref="A86:N86"/>
    <mergeCell ref="A88:N88"/>
    <mergeCell ref="A89:N89"/>
    <mergeCell ref="K1:N1"/>
    <mergeCell ref="K2:N2"/>
    <mergeCell ref="K7:N7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64:G64"/>
    <mergeCell ref="A65:G65"/>
    <mergeCell ref="A66:G66"/>
    <mergeCell ref="A67:G67"/>
    <mergeCell ref="A68:G68"/>
    <mergeCell ref="A69:G69"/>
    <mergeCell ref="A63:G63"/>
    <mergeCell ref="A31:N31"/>
    <mergeCell ref="A37:G37"/>
    <mergeCell ref="A38:N38"/>
    <mergeCell ref="A49:G49"/>
    <mergeCell ref="A50:N50"/>
    <mergeCell ref="A57:G57"/>
    <mergeCell ref="A58:N58"/>
    <mergeCell ref="A59:G59"/>
    <mergeCell ref="A60:G60"/>
    <mergeCell ref="A61:G61"/>
    <mergeCell ref="A62:G62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70866141732283472" right="0.16" top="0.38" bottom="0.34" header="0.11" footer="0.15"/>
  <pageSetup paperSize="9" scale="88" fitToHeight="8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89"/>
  <sheetViews>
    <sheetView topLeftCell="A67" workbookViewId="0">
      <selection activeCell="I32" sqref="I32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402"/>
      <c r="K5" s="446"/>
    </row>
    <row r="6" spans="1:14" ht="15" outlineLevel="1" x14ac:dyDescent="0.2">
      <c r="A6" s="402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1043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1027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1028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1029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1030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1031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1032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1033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63" x14ac:dyDescent="0.2">
      <c r="A32" s="448" t="s">
        <v>19</v>
      </c>
      <c r="B32" s="435" t="s">
        <v>913</v>
      </c>
      <c r="C32" s="436" t="s">
        <v>914</v>
      </c>
      <c r="D32" s="437" t="s">
        <v>915</v>
      </c>
      <c r="E32" s="438"/>
      <c r="F32" s="439" t="s">
        <v>1034</v>
      </c>
      <c r="G32" s="440">
        <v>554.78</v>
      </c>
      <c r="H32" s="440">
        <v>8321.7000000000007</v>
      </c>
      <c r="I32" s="440">
        <v>3985.05</v>
      </c>
      <c r="J32" s="440">
        <v>4336.6499999999996</v>
      </c>
      <c r="K32" s="440">
        <v>1510.8</v>
      </c>
      <c r="L32" s="441"/>
      <c r="M32" s="440">
        <v>19.05</v>
      </c>
      <c r="N32" s="440">
        <v>6.15</v>
      </c>
    </row>
    <row r="33" spans="1:14" ht="63" x14ac:dyDescent="0.2">
      <c r="A33" s="448" t="s">
        <v>20</v>
      </c>
      <c r="B33" s="435" t="s">
        <v>917</v>
      </c>
      <c r="C33" s="436" t="s">
        <v>918</v>
      </c>
      <c r="D33" s="437" t="s">
        <v>915</v>
      </c>
      <c r="E33" s="438"/>
      <c r="F33" s="440">
        <v>15</v>
      </c>
      <c r="G33" s="440">
        <v>87.24</v>
      </c>
      <c r="H33" s="440">
        <v>1308.5999999999999</v>
      </c>
      <c r="I33" s="440">
        <v>462.6</v>
      </c>
      <c r="J33" s="440">
        <v>846</v>
      </c>
      <c r="K33" s="440">
        <v>293.85000000000002</v>
      </c>
      <c r="L33" s="441"/>
      <c r="M33" s="440">
        <v>2.25</v>
      </c>
      <c r="N33" s="440">
        <v>1.2</v>
      </c>
    </row>
    <row r="34" spans="1:14" ht="63" x14ac:dyDescent="0.2">
      <c r="A34" s="448" t="s">
        <v>21</v>
      </c>
      <c r="B34" s="435" t="s">
        <v>919</v>
      </c>
      <c r="C34" s="436" t="s">
        <v>920</v>
      </c>
      <c r="D34" s="437" t="s">
        <v>915</v>
      </c>
      <c r="E34" s="438"/>
      <c r="F34" s="440">
        <v>9</v>
      </c>
      <c r="G34" s="440">
        <v>1527.44</v>
      </c>
      <c r="H34" s="440">
        <v>13746.96</v>
      </c>
      <c r="I34" s="440">
        <v>2528.73</v>
      </c>
      <c r="J34" s="440">
        <v>11218.23</v>
      </c>
      <c r="K34" s="440">
        <v>2735.28</v>
      </c>
      <c r="L34" s="441"/>
      <c r="M34" s="440">
        <v>11.16</v>
      </c>
      <c r="N34" s="440">
        <v>9.9</v>
      </c>
    </row>
    <row r="35" spans="1:14" ht="63" x14ac:dyDescent="0.2">
      <c r="A35" s="448" t="s">
        <v>22</v>
      </c>
      <c r="B35" s="435" t="s">
        <v>921</v>
      </c>
      <c r="C35" s="436" t="s">
        <v>922</v>
      </c>
      <c r="D35" s="437" t="s">
        <v>915</v>
      </c>
      <c r="E35" s="438"/>
      <c r="F35" s="440">
        <v>4</v>
      </c>
      <c r="G35" s="440">
        <v>2864.68</v>
      </c>
      <c r="H35" s="440">
        <v>11458.72</v>
      </c>
      <c r="I35" s="440">
        <v>2392.8000000000002</v>
      </c>
      <c r="J35" s="440">
        <v>9065.92</v>
      </c>
      <c r="K35" s="440">
        <v>2427.52</v>
      </c>
      <c r="L35" s="441"/>
      <c r="M35" s="440">
        <v>10.56</v>
      </c>
      <c r="N35" s="440">
        <v>9.16</v>
      </c>
    </row>
    <row r="36" spans="1:14" ht="63" x14ac:dyDescent="0.2">
      <c r="A36" s="448" t="s">
        <v>23</v>
      </c>
      <c r="B36" s="435" t="s">
        <v>1010</v>
      </c>
      <c r="C36" s="436" t="s">
        <v>1011</v>
      </c>
      <c r="D36" s="437" t="s">
        <v>915</v>
      </c>
      <c r="E36" s="438"/>
      <c r="F36" s="440">
        <v>2</v>
      </c>
      <c r="G36" s="440">
        <v>4404.75</v>
      </c>
      <c r="H36" s="440">
        <v>8809.5</v>
      </c>
      <c r="I36" s="440">
        <v>1830.84</v>
      </c>
      <c r="J36" s="440">
        <v>6978.66</v>
      </c>
      <c r="K36" s="440">
        <v>1870.24</v>
      </c>
      <c r="L36" s="441"/>
      <c r="M36" s="440">
        <v>8.08</v>
      </c>
      <c r="N36" s="440">
        <v>7.06</v>
      </c>
    </row>
    <row r="37" spans="1:14" ht="15" x14ac:dyDescent="0.2">
      <c r="A37" s="831" t="s">
        <v>923</v>
      </c>
      <c r="B37" s="832"/>
      <c r="C37" s="832"/>
      <c r="D37" s="832"/>
      <c r="E37" s="832"/>
      <c r="F37" s="832"/>
      <c r="G37" s="832"/>
      <c r="H37" s="439">
        <v>82019.3</v>
      </c>
      <c r="I37" s="441"/>
      <c r="J37" s="441"/>
      <c r="K37" s="441"/>
      <c r="L37" s="441"/>
      <c r="M37" s="439">
        <v>58.77</v>
      </c>
      <c r="N37" s="439">
        <v>38.49</v>
      </c>
    </row>
    <row r="38" spans="1:14" ht="20.25" customHeight="1" x14ac:dyDescent="0.2">
      <c r="A38" s="833" t="s">
        <v>924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 ht="63" x14ac:dyDescent="0.2">
      <c r="A39" s="448" t="s">
        <v>29</v>
      </c>
      <c r="B39" s="435" t="s">
        <v>925</v>
      </c>
      <c r="C39" s="436" t="s">
        <v>926</v>
      </c>
      <c r="D39" s="437" t="s">
        <v>915</v>
      </c>
      <c r="E39" s="438"/>
      <c r="F39" s="439" t="s">
        <v>1035</v>
      </c>
      <c r="G39" s="440">
        <v>504.29</v>
      </c>
      <c r="H39" s="440">
        <v>17650.150000000001</v>
      </c>
      <c r="I39" s="440">
        <v>3138.8</v>
      </c>
      <c r="J39" s="440">
        <v>14511.35</v>
      </c>
      <c r="K39" s="440">
        <v>5425.7</v>
      </c>
      <c r="L39" s="441"/>
      <c r="M39" s="440">
        <v>15.4</v>
      </c>
      <c r="N39" s="440">
        <v>16.8</v>
      </c>
    </row>
    <row r="40" spans="1:14" ht="63" x14ac:dyDescent="0.2">
      <c r="A40" s="448" t="s">
        <v>24</v>
      </c>
      <c r="B40" s="435" t="s">
        <v>928</v>
      </c>
      <c r="C40" s="436" t="s">
        <v>929</v>
      </c>
      <c r="D40" s="437" t="s">
        <v>915</v>
      </c>
      <c r="E40" s="438"/>
      <c r="F40" s="440">
        <v>17</v>
      </c>
      <c r="G40" s="440">
        <v>148.88</v>
      </c>
      <c r="H40" s="440">
        <v>2530.96</v>
      </c>
      <c r="I40" s="440">
        <v>866.15</v>
      </c>
      <c r="J40" s="440">
        <v>1664.81</v>
      </c>
      <c r="K40" s="440">
        <v>768.57</v>
      </c>
      <c r="L40" s="441"/>
      <c r="M40" s="440">
        <v>4.25</v>
      </c>
      <c r="N40" s="440">
        <v>2.38</v>
      </c>
    </row>
    <row r="41" spans="1:14" ht="63" x14ac:dyDescent="0.2">
      <c r="A41" s="448" t="s">
        <v>30</v>
      </c>
      <c r="B41" s="435" t="s">
        <v>930</v>
      </c>
      <c r="C41" s="436" t="s">
        <v>931</v>
      </c>
      <c r="D41" s="437" t="s">
        <v>915</v>
      </c>
      <c r="E41" s="438"/>
      <c r="F41" s="439" t="s">
        <v>916</v>
      </c>
      <c r="G41" s="440">
        <v>173.06</v>
      </c>
      <c r="H41" s="440">
        <v>1384.48</v>
      </c>
      <c r="I41" s="440">
        <v>489.12</v>
      </c>
      <c r="J41" s="440">
        <v>895.36</v>
      </c>
      <c r="K41" s="440">
        <v>413.36</v>
      </c>
      <c r="L41" s="441"/>
      <c r="M41" s="440">
        <v>2.4</v>
      </c>
      <c r="N41" s="440">
        <v>1.28</v>
      </c>
    </row>
    <row r="42" spans="1:14" ht="63" x14ac:dyDescent="0.2">
      <c r="A42" s="448" t="s">
        <v>25</v>
      </c>
      <c r="B42" s="435" t="s">
        <v>933</v>
      </c>
      <c r="C42" s="436" t="s">
        <v>934</v>
      </c>
      <c r="D42" s="437" t="s">
        <v>915</v>
      </c>
      <c r="E42" s="438"/>
      <c r="F42" s="440">
        <v>17</v>
      </c>
      <c r="G42" s="440">
        <v>2346.6799999999998</v>
      </c>
      <c r="H42" s="440">
        <v>39893.56</v>
      </c>
      <c r="I42" s="440">
        <v>17848.13</v>
      </c>
      <c r="J42" s="440">
        <v>22045.43</v>
      </c>
      <c r="K42" s="440">
        <v>5695.17</v>
      </c>
      <c r="L42" s="441"/>
      <c r="M42" s="440">
        <v>80.75</v>
      </c>
      <c r="N42" s="440">
        <v>20.61</v>
      </c>
    </row>
    <row r="43" spans="1:14" ht="63" x14ac:dyDescent="0.2">
      <c r="A43" s="448" t="s">
        <v>26</v>
      </c>
      <c r="B43" s="435" t="s">
        <v>935</v>
      </c>
      <c r="C43" s="436" t="s">
        <v>936</v>
      </c>
      <c r="D43" s="437" t="s">
        <v>915</v>
      </c>
      <c r="E43" s="438"/>
      <c r="F43" s="440">
        <v>6</v>
      </c>
      <c r="G43" s="440">
        <v>5228.08</v>
      </c>
      <c r="H43" s="440">
        <v>31368.48</v>
      </c>
      <c r="I43" s="440">
        <v>13096.08</v>
      </c>
      <c r="J43" s="440">
        <v>18272.400000000001</v>
      </c>
      <c r="K43" s="440">
        <v>4683.18</v>
      </c>
      <c r="L43" s="441"/>
      <c r="M43" s="440">
        <v>59.25</v>
      </c>
      <c r="N43" s="440">
        <v>16.95</v>
      </c>
    </row>
    <row r="44" spans="1:14" ht="63" x14ac:dyDescent="0.2">
      <c r="A44" s="448" t="s">
        <v>27</v>
      </c>
      <c r="B44" s="435" t="s">
        <v>937</v>
      </c>
      <c r="C44" s="436" t="s">
        <v>938</v>
      </c>
      <c r="D44" s="437" t="s">
        <v>915</v>
      </c>
      <c r="E44" s="438"/>
      <c r="F44" s="440">
        <v>2</v>
      </c>
      <c r="G44" s="440">
        <v>8241.16</v>
      </c>
      <c r="H44" s="440">
        <v>16482.32</v>
      </c>
      <c r="I44" s="440">
        <v>6691.68</v>
      </c>
      <c r="J44" s="440">
        <v>9790.64</v>
      </c>
      <c r="K44" s="440">
        <v>2500.42</v>
      </c>
      <c r="L44" s="441"/>
      <c r="M44" s="440">
        <v>30.28</v>
      </c>
      <c r="N44" s="440">
        <v>9.0500000000000007</v>
      </c>
    </row>
    <row r="45" spans="1:14" ht="72" x14ac:dyDescent="0.2">
      <c r="A45" s="448" t="s">
        <v>28</v>
      </c>
      <c r="B45" s="435" t="s">
        <v>939</v>
      </c>
      <c r="C45" s="436" t="s">
        <v>940</v>
      </c>
      <c r="D45" s="437" t="s">
        <v>941</v>
      </c>
      <c r="E45" s="438"/>
      <c r="F45" s="439" t="s">
        <v>1036</v>
      </c>
      <c r="G45" s="440">
        <v>39345.480000000003</v>
      </c>
      <c r="H45" s="440">
        <v>24787.65</v>
      </c>
      <c r="I45" s="440">
        <v>9763.18</v>
      </c>
      <c r="J45" s="440">
        <v>15024.47</v>
      </c>
      <c r="K45" s="440">
        <v>6001.42</v>
      </c>
      <c r="L45" s="441"/>
      <c r="M45" s="440">
        <v>41.1</v>
      </c>
      <c r="N45" s="440">
        <v>23.63</v>
      </c>
    </row>
    <row r="46" spans="1:14" ht="48" x14ac:dyDescent="0.2">
      <c r="A46" s="448" t="s">
        <v>31</v>
      </c>
      <c r="B46" s="435" t="s">
        <v>944</v>
      </c>
      <c r="C46" s="436" t="s">
        <v>945</v>
      </c>
      <c r="D46" s="437" t="s">
        <v>946</v>
      </c>
      <c r="E46" s="438"/>
      <c r="F46" s="439" t="s">
        <v>1037</v>
      </c>
      <c r="G46" s="440">
        <v>129.91</v>
      </c>
      <c r="H46" s="440">
        <v>3208.78</v>
      </c>
      <c r="I46" s="441"/>
      <c r="J46" s="440">
        <v>3208.78</v>
      </c>
      <c r="K46" s="441"/>
      <c r="L46" s="441"/>
      <c r="M46" s="441"/>
      <c r="N46" s="441"/>
    </row>
    <row r="47" spans="1:14" ht="48" x14ac:dyDescent="0.2">
      <c r="A47" s="448" t="s">
        <v>1038</v>
      </c>
      <c r="B47" s="435" t="s">
        <v>949</v>
      </c>
      <c r="C47" s="436" t="s">
        <v>950</v>
      </c>
      <c r="D47" s="437" t="s">
        <v>946</v>
      </c>
      <c r="E47" s="438"/>
      <c r="F47" s="439" t="s">
        <v>1037</v>
      </c>
      <c r="G47" s="440">
        <v>129.91</v>
      </c>
      <c r="H47" s="440">
        <v>3208.78</v>
      </c>
      <c r="I47" s="441"/>
      <c r="J47" s="440">
        <v>3208.78</v>
      </c>
      <c r="K47" s="441"/>
      <c r="L47" s="441"/>
      <c r="M47" s="441"/>
      <c r="N47" s="441"/>
    </row>
    <row r="48" spans="1:14" ht="96" x14ac:dyDescent="0.2">
      <c r="A48" s="448" t="s">
        <v>1039</v>
      </c>
      <c r="B48" s="435" t="s">
        <v>952</v>
      </c>
      <c r="C48" s="436" t="s">
        <v>953</v>
      </c>
      <c r="D48" s="437" t="s">
        <v>946</v>
      </c>
      <c r="E48" s="438"/>
      <c r="F48" s="440">
        <v>24.7</v>
      </c>
      <c r="G48" s="440">
        <v>108.9</v>
      </c>
      <c r="H48" s="440">
        <v>2689.83</v>
      </c>
      <c r="I48" s="441"/>
      <c r="J48" s="440">
        <v>2689.83</v>
      </c>
      <c r="K48" s="441"/>
      <c r="L48" s="441"/>
      <c r="M48" s="441"/>
      <c r="N48" s="441"/>
    </row>
    <row r="49" spans="1:14" ht="15" x14ac:dyDescent="0.2">
      <c r="A49" s="831" t="s">
        <v>954</v>
      </c>
      <c r="B49" s="832"/>
      <c r="C49" s="832"/>
      <c r="D49" s="832"/>
      <c r="E49" s="832"/>
      <c r="F49" s="832"/>
      <c r="G49" s="832"/>
      <c r="H49" s="439">
        <v>287792.98</v>
      </c>
      <c r="I49" s="441"/>
      <c r="J49" s="441"/>
      <c r="K49" s="441"/>
      <c r="L49" s="441"/>
      <c r="M49" s="439">
        <v>268.44</v>
      </c>
      <c r="N49" s="439">
        <v>104.31</v>
      </c>
    </row>
    <row r="50" spans="1:14" ht="20.25" customHeight="1" x14ac:dyDescent="0.2">
      <c r="A50" s="833" t="s">
        <v>955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</row>
    <row r="51" spans="1:14" x14ac:dyDescent="0.2">
      <c r="A51" s="448" t="s">
        <v>943</v>
      </c>
      <c r="B51" s="435" t="s">
        <v>957</v>
      </c>
      <c r="C51" s="436" t="s">
        <v>958</v>
      </c>
      <c r="D51" s="437" t="s">
        <v>959</v>
      </c>
      <c r="E51" s="438"/>
      <c r="F51" s="440">
        <v>630</v>
      </c>
      <c r="G51" s="440">
        <v>258</v>
      </c>
      <c r="H51" s="440">
        <v>162540</v>
      </c>
      <c r="I51" s="441"/>
      <c r="J51" s="441"/>
      <c r="K51" s="441"/>
      <c r="L51" s="440">
        <v>162540</v>
      </c>
      <c r="M51" s="441"/>
      <c r="N51" s="441"/>
    </row>
    <row r="52" spans="1:14" x14ac:dyDescent="0.2">
      <c r="A52" s="448" t="s">
        <v>948</v>
      </c>
      <c r="B52" s="435" t="s">
        <v>957</v>
      </c>
      <c r="C52" s="436" t="s">
        <v>961</v>
      </c>
      <c r="D52" s="437" t="s">
        <v>915</v>
      </c>
      <c r="E52" s="438"/>
      <c r="F52" s="440">
        <v>17</v>
      </c>
      <c r="G52" s="440">
        <v>10648</v>
      </c>
      <c r="H52" s="440">
        <v>181016</v>
      </c>
      <c r="I52" s="441"/>
      <c r="J52" s="441"/>
      <c r="K52" s="441"/>
      <c r="L52" s="440">
        <v>181016</v>
      </c>
      <c r="M52" s="441"/>
      <c r="N52" s="441"/>
    </row>
    <row r="53" spans="1:14" ht="19.5" x14ac:dyDescent="0.2">
      <c r="A53" s="448" t="s">
        <v>1040</v>
      </c>
      <c r="B53" s="435" t="s">
        <v>957</v>
      </c>
      <c r="C53" s="436" t="s">
        <v>963</v>
      </c>
      <c r="D53" s="437" t="s">
        <v>915</v>
      </c>
      <c r="E53" s="438"/>
      <c r="F53" s="439" t="s">
        <v>916</v>
      </c>
      <c r="G53" s="440">
        <v>9766</v>
      </c>
      <c r="H53" s="440">
        <v>78128</v>
      </c>
      <c r="I53" s="441"/>
      <c r="J53" s="441"/>
      <c r="K53" s="441"/>
      <c r="L53" s="440">
        <v>78128</v>
      </c>
      <c r="M53" s="441"/>
      <c r="N53" s="441"/>
    </row>
    <row r="54" spans="1:14" x14ac:dyDescent="0.2">
      <c r="A54" s="448" t="s">
        <v>1009</v>
      </c>
      <c r="B54" s="435" t="s">
        <v>957</v>
      </c>
      <c r="C54" s="436" t="s">
        <v>965</v>
      </c>
      <c r="D54" s="437" t="s">
        <v>915</v>
      </c>
      <c r="E54" s="438"/>
      <c r="F54" s="440">
        <v>8</v>
      </c>
      <c r="G54" s="440">
        <v>2016</v>
      </c>
      <c r="H54" s="440">
        <v>16128</v>
      </c>
      <c r="I54" s="441"/>
      <c r="J54" s="441"/>
      <c r="K54" s="441"/>
      <c r="L54" s="440">
        <v>16128</v>
      </c>
      <c r="M54" s="441"/>
      <c r="N54" s="441"/>
    </row>
    <row r="55" spans="1:14" ht="19.5" x14ac:dyDescent="0.2">
      <c r="A55" s="448" t="s">
        <v>951</v>
      </c>
      <c r="B55" s="435" t="s">
        <v>957</v>
      </c>
      <c r="C55" s="436" t="s">
        <v>967</v>
      </c>
      <c r="D55" s="437" t="s">
        <v>959</v>
      </c>
      <c r="E55" s="438"/>
      <c r="F55" s="439" t="s">
        <v>1041</v>
      </c>
      <c r="G55" s="440">
        <v>75</v>
      </c>
      <c r="H55" s="440">
        <v>5625</v>
      </c>
      <c r="I55" s="441"/>
      <c r="J55" s="441"/>
      <c r="K55" s="441"/>
      <c r="L55" s="440">
        <v>5625</v>
      </c>
      <c r="M55" s="441"/>
      <c r="N55" s="441"/>
    </row>
    <row r="56" spans="1:14" ht="19.5" x14ac:dyDescent="0.2">
      <c r="A56" s="448" t="s">
        <v>956</v>
      </c>
      <c r="B56" s="435" t="s">
        <v>957</v>
      </c>
      <c r="C56" s="436" t="s">
        <v>970</v>
      </c>
      <c r="D56" s="437" t="s">
        <v>915</v>
      </c>
      <c r="E56" s="438"/>
      <c r="F56" s="439" t="s">
        <v>1042</v>
      </c>
      <c r="G56" s="440">
        <v>20.11</v>
      </c>
      <c r="H56" s="440">
        <v>1005.5</v>
      </c>
      <c r="I56" s="441"/>
      <c r="J56" s="441"/>
      <c r="K56" s="441"/>
      <c r="L56" s="440">
        <v>1005.5</v>
      </c>
      <c r="M56" s="441"/>
      <c r="N56" s="441"/>
    </row>
    <row r="57" spans="1:14" ht="15" x14ac:dyDescent="0.2">
      <c r="A57" s="831" t="s">
        <v>972</v>
      </c>
      <c r="B57" s="832"/>
      <c r="C57" s="832"/>
      <c r="D57" s="832"/>
      <c r="E57" s="832"/>
      <c r="F57" s="832"/>
      <c r="G57" s="832"/>
      <c r="H57" s="439">
        <v>407229.85</v>
      </c>
      <c r="I57" s="441"/>
      <c r="J57" s="441"/>
      <c r="K57" s="441"/>
      <c r="L57" s="441"/>
      <c r="M57" s="441"/>
      <c r="N57" s="441"/>
    </row>
    <row r="58" spans="1:14" ht="15" x14ac:dyDescent="0.2">
      <c r="A58" s="834" t="s">
        <v>973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</row>
    <row r="59" spans="1:14" ht="15" x14ac:dyDescent="0.2">
      <c r="A59" s="836" t="s">
        <v>974</v>
      </c>
      <c r="B59" s="832"/>
      <c r="C59" s="832"/>
      <c r="D59" s="832"/>
      <c r="E59" s="832"/>
      <c r="F59" s="832"/>
      <c r="G59" s="832"/>
      <c r="H59" s="442">
        <v>631292.97</v>
      </c>
      <c r="I59" s="442">
        <v>63093.16</v>
      </c>
      <c r="J59" s="442">
        <v>123757.31</v>
      </c>
      <c r="K59" s="442">
        <v>34325.51</v>
      </c>
      <c r="L59" s="442">
        <v>444442.5</v>
      </c>
      <c r="M59" s="442">
        <v>284.52999999999997</v>
      </c>
      <c r="N59" s="442">
        <v>124.17</v>
      </c>
    </row>
    <row r="60" spans="1:14" ht="15" x14ac:dyDescent="0.2">
      <c r="A60" s="836" t="s">
        <v>975</v>
      </c>
      <c r="B60" s="832"/>
      <c r="C60" s="832"/>
      <c r="D60" s="832"/>
      <c r="E60" s="832"/>
      <c r="F60" s="832"/>
      <c r="G60" s="832"/>
      <c r="H60" s="442">
        <v>623559.03</v>
      </c>
      <c r="I60" s="442">
        <v>72557.13</v>
      </c>
      <c r="J60" s="442">
        <v>142320.91</v>
      </c>
      <c r="K60" s="442">
        <v>39474.339999999997</v>
      </c>
      <c r="L60" s="442">
        <v>408680.99</v>
      </c>
      <c r="M60" s="442">
        <v>327.20999999999998</v>
      </c>
      <c r="N60" s="442">
        <v>142.80000000000001</v>
      </c>
    </row>
    <row r="61" spans="1:14" ht="15" x14ac:dyDescent="0.2">
      <c r="A61" s="836" t="s">
        <v>976</v>
      </c>
      <c r="B61" s="832"/>
      <c r="C61" s="832"/>
      <c r="D61" s="832"/>
      <c r="E61" s="832"/>
      <c r="F61" s="832"/>
      <c r="G61" s="832"/>
      <c r="H61" s="442">
        <v>99708.01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977</v>
      </c>
      <c r="B62" s="832"/>
      <c r="C62" s="832"/>
      <c r="D62" s="832"/>
      <c r="E62" s="832"/>
      <c r="F62" s="832"/>
      <c r="G62" s="832"/>
      <c r="H62" s="442">
        <v>53775.11</v>
      </c>
      <c r="I62" s="441"/>
      <c r="J62" s="441"/>
      <c r="K62" s="441"/>
      <c r="L62" s="441"/>
      <c r="M62" s="441"/>
      <c r="N62" s="441"/>
    </row>
    <row r="63" spans="1:14" ht="15" x14ac:dyDescent="0.2">
      <c r="A63" s="831" t="s">
        <v>978</v>
      </c>
      <c r="B63" s="832"/>
      <c r="C63" s="832"/>
      <c r="D63" s="832"/>
      <c r="E63" s="832"/>
      <c r="F63" s="832"/>
      <c r="G63" s="832"/>
      <c r="H63" s="441"/>
      <c r="I63" s="441"/>
      <c r="J63" s="441"/>
      <c r="K63" s="441"/>
      <c r="L63" s="441"/>
      <c r="M63" s="441"/>
      <c r="N63" s="441"/>
    </row>
    <row r="64" spans="1:14" ht="15" x14ac:dyDescent="0.2">
      <c r="A64" s="836" t="s">
        <v>979</v>
      </c>
      <c r="B64" s="832"/>
      <c r="C64" s="832"/>
      <c r="D64" s="832"/>
      <c r="E64" s="832"/>
      <c r="F64" s="832"/>
      <c r="G64" s="832"/>
      <c r="H64" s="442">
        <v>611562.6</v>
      </c>
      <c r="I64" s="441"/>
      <c r="J64" s="441"/>
      <c r="K64" s="441"/>
      <c r="L64" s="441"/>
      <c r="M64" s="442">
        <v>327.20999999999998</v>
      </c>
      <c r="N64" s="442">
        <v>142.80000000000001</v>
      </c>
    </row>
    <row r="65" spans="1:14" ht="15" x14ac:dyDescent="0.2">
      <c r="A65" s="836" t="s">
        <v>980</v>
      </c>
      <c r="B65" s="832"/>
      <c r="C65" s="832"/>
      <c r="D65" s="832"/>
      <c r="E65" s="832"/>
      <c r="F65" s="832"/>
      <c r="G65" s="832"/>
      <c r="H65" s="442">
        <v>165479.54999999999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981</v>
      </c>
      <c r="B66" s="832"/>
      <c r="C66" s="832"/>
      <c r="D66" s="832"/>
      <c r="E66" s="832"/>
      <c r="F66" s="832"/>
      <c r="G66" s="832"/>
      <c r="H66" s="442">
        <v>777042.15</v>
      </c>
      <c r="I66" s="441"/>
      <c r="J66" s="441"/>
      <c r="K66" s="441"/>
      <c r="L66" s="441"/>
      <c r="M66" s="442">
        <v>327.20999999999998</v>
      </c>
      <c r="N66" s="442">
        <v>142.80000000000001</v>
      </c>
    </row>
    <row r="67" spans="1:14" ht="15" x14ac:dyDescent="0.2">
      <c r="A67" s="836" t="s">
        <v>982</v>
      </c>
      <c r="B67" s="832"/>
      <c r="C67" s="832"/>
      <c r="D67" s="832"/>
      <c r="E67" s="832"/>
      <c r="F67" s="832"/>
      <c r="G67" s="832"/>
      <c r="H67" s="441"/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983</v>
      </c>
      <c r="B68" s="832"/>
      <c r="C68" s="832"/>
      <c r="D68" s="832"/>
      <c r="E68" s="832"/>
      <c r="F68" s="832"/>
      <c r="G68" s="832"/>
      <c r="H68" s="442">
        <v>408680.99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984</v>
      </c>
      <c r="B69" s="832"/>
      <c r="C69" s="832"/>
      <c r="D69" s="832"/>
      <c r="E69" s="832"/>
      <c r="F69" s="832"/>
      <c r="G69" s="832"/>
      <c r="H69" s="442">
        <v>142320.91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985</v>
      </c>
      <c r="B70" s="832"/>
      <c r="C70" s="832"/>
      <c r="D70" s="832"/>
      <c r="E70" s="832"/>
      <c r="F70" s="832"/>
      <c r="G70" s="832"/>
      <c r="H70" s="442">
        <v>112031.47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986</v>
      </c>
      <c r="B71" s="832"/>
      <c r="C71" s="832"/>
      <c r="D71" s="832"/>
      <c r="E71" s="832"/>
      <c r="F71" s="832"/>
      <c r="G71" s="832"/>
      <c r="H71" s="442">
        <v>99708.01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987</v>
      </c>
      <c r="B72" s="832"/>
      <c r="C72" s="832"/>
      <c r="D72" s="832"/>
      <c r="E72" s="832"/>
      <c r="F72" s="832"/>
      <c r="G72" s="832"/>
      <c r="H72" s="442">
        <v>53775.11</v>
      </c>
      <c r="I72" s="441"/>
      <c r="J72" s="441"/>
      <c r="K72" s="441"/>
      <c r="L72" s="441"/>
      <c r="M72" s="441"/>
      <c r="N72" s="441"/>
    </row>
    <row r="73" spans="1:14" ht="15" x14ac:dyDescent="0.2">
      <c r="A73" s="836" t="s">
        <v>988</v>
      </c>
      <c r="B73" s="832"/>
      <c r="C73" s="832"/>
      <c r="D73" s="832"/>
      <c r="E73" s="832"/>
      <c r="F73" s="832"/>
      <c r="G73" s="832"/>
      <c r="H73" s="442">
        <v>23000.45</v>
      </c>
      <c r="I73" s="441"/>
      <c r="J73" s="441"/>
      <c r="K73" s="441"/>
      <c r="L73" s="441"/>
      <c r="M73" s="441"/>
      <c r="N73" s="441"/>
    </row>
    <row r="74" spans="1:14" ht="15" x14ac:dyDescent="0.2">
      <c r="A74" s="831" t="s">
        <v>981</v>
      </c>
      <c r="B74" s="832"/>
      <c r="C74" s="832"/>
      <c r="D74" s="832"/>
      <c r="E74" s="832"/>
      <c r="F74" s="832"/>
      <c r="G74" s="832"/>
      <c r="H74" s="439">
        <v>800042.6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989</v>
      </c>
      <c r="B75" s="832"/>
      <c r="C75" s="832"/>
      <c r="D75" s="832"/>
      <c r="E75" s="832"/>
      <c r="F75" s="832"/>
      <c r="G75" s="832"/>
      <c r="H75" s="442">
        <v>40002.129999999997</v>
      </c>
      <c r="I75" s="441"/>
      <c r="J75" s="441"/>
      <c r="K75" s="441"/>
      <c r="L75" s="441"/>
      <c r="M75" s="441"/>
      <c r="N75" s="441"/>
    </row>
    <row r="76" spans="1:14" ht="15" x14ac:dyDescent="0.2">
      <c r="A76" s="836" t="s">
        <v>990</v>
      </c>
      <c r="B76" s="832"/>
      <c r="C76" s="832"/>
      <c r="D76" s="832"/>
      <c r="E76" s="832"/>
      <c r="F76" s="832"/>
      <c r="G76" s="832"/>
      <c r="H76" s="442">
        <v>40002.129999999997</v>
      </c>
      <c r="I76" s="441"/>
      <c r="J76" s="441"/>
      <c r="K76" s="441"/>
      <c r="L76" s="441"/>
      <c r="M76" s="441"/>
      <c r="N76" s="441"/>
    </row>
    <row r="77" spans="1:14" ht="15" x14ac:dyDescent="0.2">
      <c r="A77" s="831" t="s">
        <v>981</v>
      </c>
      <c r="B77" s="832"/>
      <c r="C77" s="832"/>
      <c r="D77" s="832"/>
      <c r="E77" s="832"/>
      <c r="F77" s="832"/>
      <c r="G77" s="832"/>
      <c r="H77" s="439">
        <v>880046.86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991</v>
      </c>
      <c r="B78" s="832"/>
      <c r="C78" s="832"/>
      <c r="D78" s="832"/>
      <c r="E78" s="832"/>
      <c r="F78" s="832"/>
      <c r="G78" s="832"/>
      <c r="H78" s="442">
        <v>17600.939999999999</v>
      </c>
      <c r="I78" s="441"/>
      <c r="J78" s="441"/>
      <c r="K78" s="441"/>
      <c r="L78" s="441"/>
      <c r="M78" s="441"/>
      <c r="N78" s="441"/>
    </row>
    <row r="79" spans="1:14" ht="15" x14ac:dyDescent="0.2">
      <c r="A79" s="831" t="s">
        <v>992</v>
      </c>
      <c r="B79" s="832"/>
      <c r="C79" s="832"/>
      <c r="D79" s="832"/>
      <c r="E79" s="832"/>
      <c r="F79" s="832"/>
      <c r="G79" s="832"/>
      <c r="H79" s="439">
        <v>897647.8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993</v>
      </c>
      <c r="B80" s="832"/>
      <c r="C80" s="832"/>
      <c r="D80" s="832"/>
      <c r="E80" s="832"/>
      <c r="F80" s="832"/>
      <c r="G80" s="832"/>
      <c r="H80" s="442">
        <v>161576.6</v>
      </c>
      <c r="I80" s="441"/>
      <c r="J80" s="441"/>
      <c r="K80" s="441"/>
      <c r="L80" s="441"/>
      <c r="M80" s="441"/>
      <c r="N80" s="441"/>
    </row>
    <row r="81" spans="1:14" ht="15" x14ac:dyDescent="0.2">
      <c r="A81" s="831" t="s">
        <v>994</v>
      </c>
      <c r="B81" s="832"/>
      <c r="C81" s="832"/>
      <c r="D81" s="832"/>
      <c r="E81" s="832"/>
      <c r="F81" s="832"/>
      <c r="G81" s="832"/>
      <c r="H81" s="439">
        <v>1059224.3999999999</v>
      </c>
      <c r="I81" s="441"/>
      <c r="J81" s="441"/>
      <c r="K81" s="441"/>
      <c r="L81" s="441"/>
      <c r="M81" s="439">
        <v>327.20999999999998</v>
      </c>
      <c r="N81" s="439">
        <v>142.80000000000001</v>
      </c>
    </row>
    <row r="85" spans="1:14" ht="15" x14ac:dyDescent="0.2">
      <c r="A85" s="837" t="s">
        <v>995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6" spans="1:14" ht="15" x14ac:dyDescent="0.2">
      <c r="A86" s="839" t="s">
        <v>996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</row>
    <row r="88" spans="1:14" x14ac:dyDescent="0.2">
      <c r="A88" s="837" t="s">
        <v>997</v>
      </c>
      <c r="B88" s="840"/>
      <c r="C88" s="841"/>
      <c r="D88" s="842"/>
      <c r="E88" s="843"/>
      <c r="F88" s="844"/>
      <c r="G88" s="844"/>
      <c r="H88" s="844"/>
      <c r="I88" s="844"/>
      <c r="J88" s="844"/>
      <c r="K88" s="844"/>
      <c r="L88" s="844"/>
      <c r="M88" s="844"/>
      <c r="N88" s="844"/>
    </row>
    <row r="89" spans="1:14" ht="15" x14ac:dyDescent="0.2">
      <c r="A89" s="839" t="s">
        <v>996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</row>
  </sheetData>
  <mergeCells count="56">
    <mergeCell ref="A85:N85"/>
    <mergeCell ref="A86:N86"/>
    <mergeCell ref="A88:N88"/>
    <mergeCell ref="A89:N89"/>
    <mergeCell ref="K1:N1"/>
    <mergeCell ref="K2:N2"/>
    <mergeCell ref="K7:N7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64:G64"/>
    <mergeCell ref="A65:G65"/>
    <mergeCell ref="A66:G66"/>
    <mergeCell ref="A67:G67"/>
    <mergeCell ref="A68:G68"/>
    <mergeCell ref="A69:G69"/>
    <mergeCell ref="A63:G63"/>
    <mergeCell ref="A31:N31"/>
    <mergeCell ref="A37:G37"/>
    <mergeCell ref="A38:N38"/>
    <mergeCell ref="A49:G49"/>
    <mergeCell ref="A50:N50"/>
    <mergeCell ref="A57:G57"/>
    <mergeCell ref="A58:N58"/>
    <mergeCell ref="A59:G59"/>
    <mergeCell ref="A60:G60"/>
    <mergeCell ref="A61:G61"/>
    <mergeCell ref="A62:G62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23" right="0.19" top="0.74803149606299213" bottom="0.28999999999999998" header="0.11" footer="0.15"/>
  <pageSetup paperSize="9" scale="91" fitToHeight="24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87"/>
  <sheetViews>
    <sheetView topLeftCell="A13" workbookViewId="0">
      <selection activeCell="J30" sqref="J30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x14ac:dyDescent="0.2">
      <c r="C6" s="404"/>
      <c r="E6" s="405"/>
      <c r="F6" s="406" t="s">
        <v>877</v>
      </c>
      <c r="G6" s="407"/>
      <c r="H6" s="408"/>
      <c r="K6" s="446"/>
    </row>
    <row r="7" spans="1:14" ht="15" x14ac:dyDescent="0.2">
      <c r="D7" s="409"/>
      <c r="F7" s="410" t="s">
        <v>878</v>
      </c>
      <c r="K7" s="847" t="s">
        <v>1000</v>
      </c>
      <c r="L7" s="847"/>
      <c r="M7" s="847"/>
      <c r="N7" s="847"/>
    </row>
    <row r="8" spans="1:14" x14ac:dyDescent="0.2">
      <c r="D8" s="400"/>
    </row>
    <row r="9" spans="1:14" ht="15.75" x14ac:dyDescent="0.2">
      <c r="D9" s="400"/>
      <c r="F9" s="412" t="s">
        <v>1056</v>
      </c>
      <c r="G9" s="413"/>
    </row>
    <row r="10" spans="1:14" ht="14.25" x14ac:dyDescent="0.2">
      <c r="D10" s="400"/>
      <c r="F10" s="406" t="s">
        <v>879</v>
      </c>
      <c r="G10" s="399"/>
    </row>
    <row r="11" spans="1:14" x14ac:dyDescent="0.2">
      <c r="C11" s="404"/>
      <c r="D11" s="400"/>
      <c r="E11" s="400"/>
    </row>
    <row r="12" spans="1:14" ht="14.25" x14ac:dyDescent="0.2">
      <c r="C12" s="414" t="s">
        <v>880</v>
      </c>
      <c r="D12" s="415" t="s">
        <v>5</v>
      </c>
      <c r="E12" s="407"/>
      <c r="F12" s="416"/>
      <c r="I12" s="408"/>
    </row>
    <row r="13" spans="1:14" ht="14.25" x14ac:dyDescent="0.2">
      <c r="C13" s="404"/>
      <c r="D13" s="409"/>
      <c r="F13" s="410" t="s">
        <v>881</v>
      </c>
      <c r="G13" s="417"/>
      <c r="H13" s="409"/>
    </row>
    <row r="14" spans="1:14" x14ac:dyDescent="0.2">
      <c r="A14" s="418"/>
      <c r="B14" s="419"/>
      <c r="C14" s="404"/>
      <c r="D14" s="400"/>
      <c r="E14" s="400"/>
    </row>
    <row r="15" spans="1:14" ht="14.25" x14ac:dyDescent="0.2">
      <c r="C15" s="420" t="s">
        <v>882</v>
      </c>
      <c r="D15" s="414"/>
      <c r="E15" s="400"/>
      <c r="F15" s="421"/>
      <c r="G15" s="422"/>
    </row>
    <row r="16" spans="1:14" s="425" customFormat="1" ht="15" x14ac:dyDescent="0.2">
      <c r="A16" s="423"/>
      <c r="B16" s="424"/>
      <c r="C16" s="420" t="s">
        <v>883</v>
      </c>
      <c r="D16" s="414"/>
      <c r="E16" s="421"/>
      <c r="F16" s="825" t="s">
        <v>1044</v>
      </c>
      <c r="G16" s="826"/>
      <c r="H16" s="415" t="s">
        <v>885</v>
      </c>
      <c r="I16" s="421"/>
      <c r="J16" s="421"/>
      <c r="K16" s="421"/>
      <c r="L16" s="421"/>
      <c r="M16" s="421"/>
      <c r="N16" s="421"/>
    </row>
    <row r="17" spans="1:14" s="425" customFormat="1" ht="15" outlineLevel="1" x14ac:dyDescent="0.2">
      <c r="A17" s="423"/>
      <c r="B17" s="424"/>
      <c r="C17" s="420" t="s">
        <v>886</v>
      </c>
      <c r="D17" s="414"/>
      <c r="E17" s="421"/>
      <c r="F17" s="825" t="s">
        <v>1045</v>
      </c>
      <c r="G17" s="826"/>
      <c r="H17" s="415" t="s">
        <v>885</v>
      </c>
      <c r="I17" s="421"/>
      <c r="J17" s="421"/>
      <c r="K17" s="421"/>
      <c r="L17" s="421"/>
      <c r="M17" s="421"/>
      <c r="N17" s="421"/>
    </row>
    <row r="18" spans="1:14" s="425" customFormat="1" ht="15" outlineLevel="1" x14ac:dyDescent="0.2">
      <c r="A18" s="423"/>
      <c r="B18" s="424"/>
      <c r="C18" s="420" t="s">
        <v>888</v>
      </c>
      <c r="D18" s="414"/>
      <c r="E18" s="421"/>
      <c r="F18" s="825" t="s">
        <v>1046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x14ac:dyDescent="0.2">
      <c r="A19" s="423"/>
      <c r="B19" s="424"/>
      <c r="C19" s="420" t="s">
        <v>890</v>
      </c>
      <c r="D19" s="414"/>
      <c r="E19" s="421"/>
      <c r="F19" s="825" t="s">
        <v>1047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892</v>
      </c>
      <c r="D20" s="414"/>
      <c r="E20" s="421"/>
      <c r="F20" s="825" t="s">
        <v>1048</v>
      </c>
      <c r="G20" s="826"/>
      <c r="H20" s="415" t="s">
        <v>894</v>
      </c>
      <c r="I20" s="421"/>
      <c r="J20" s="421"/>
      <c r="K20" s="421"/>
      <c r="L20" s="421"/>
      <c r="M20" s="421"/>
      <c r="N20" s="421"/>
    </row>
    <row r="21" spans="1:14" s="425" customFormat="1" ht="15" outlineLevel="2" x14ac:dyDescent="0.2">
      <c r="A21" s="423"/>
      <c r="B21" s="424"/>
      <c r="C21" s="420" t="s">
        <v>895</v>
      </c>
      <c r="D21" s="414"/>
      <c r="E21" s="421"/>
      <c r="F21" s="825" t="s">
        <v>1049</v>
      </c>
      <c r="G21" s="826"/>
      <c r="H21" s="415" t="s">
        <v>894</v>
      </c>
      <c r="I21" s="421"/>
      <c r="J21" s="421"/>
      <c r="K21" s="421"/>
      <c r="L21" s="421"/>
      <c r="M21" s="421"/>
      <c r="N21" s="421"/>
    </row>
    <row r="22" spans="1:14" ht="14.25" x14ac:dyDescent="0.2">
      <c r="C22" s="420" t="s">
        <v>897</v>
      </c>
      <c r="D22" s="400"/>
      <c r="E22" s="400"/>
    </row>
    <row r="25" spans="1:14" ht="12.75" customHeight="1" x14ac:dyDescent="0.2">
      <c r="A25" s="827" t="s">
        <v>898</v>
      </c>
      <c r="B25" s="827" t="s">
        <v>899</v>
      </c>
      <c r="C25" s="829" t="s">
        <v>628</v>
      </c>
      <c r="D25" s="829" t="s">
        <v>659</v>
      </c>
      <c r="E25" s="829" t="s">
        <v>900</v>
      </c>
      <c r="F25" s="829"/>
      <c r="G25" s="829" t="s">
        <v>901</v>
      </c>
      <c r="H25" s="829"/>
      <c r="I25" s="829"/>
      <c r="J25" s="829"/>
      <c r="K25" s="829"/>
      <c r="L25" s="829"/>
      <c r="M25" s="829" t="s">
        <v>902</v>
      </c>
      <c r="N25" s="829" t="s">
        <v>903</v>
      </c>
    </row>
    <row r="26" spans="1:14" ht="13.7" customHeight="1" x14ac:dyDescent="0.2">
      <c r="A26" s="827"/>
      <c r="B26" s="827"/>
      <c r="C26" s="829"/>
      <c r="D26" s="829"/>
      <c r="E26" s="829" t="s">
        <v>904</v>
      </c>
      <c r="F26" s="829" t="s">
        <v>905</v>
      </c>
      <c r="G26" s="829" t="s">
        <v>904</v>
      </c>
      <c r="H26" s="829" t="s">
        <v>906</v>
      </c>
      <c r="I26" s="829" t="s">
        <v>907</v>
      </c>
      <c r="J26" s="829"/>
      <c r="K26" s="829"/>
      <c r="L26" s="426"/>
      <c r="M26" s="829"/>
      <c r="N26" s="829"/>
    </row>
    <row r="27" spans="1:14" ht="12.75" customHeight="1" x14ac:dyDescent="0.2">
      <c r="A27" s="827"/>
      <c r="B27" s="828"/>
      <c r="C27" s="830"/>
      <c r="D27" s="829"/>
      <c r="E27" s="829"/>
      <c r="F27" s="829"/>
      <c r="G27" s="829"/>
      <c r="H27" s="829"/>
      <c r="I27" s="427" t="s">
        <v>908</v>
      </c>
      <c r="J27" s="427" t="s">
        <v>909</v>
      </c>
      <c r="K27" s="427" t="s">
        <v>910</v>
      </c>
      <c r="L27" s="427" t="s">
        <v>911</v>
      </c>
      <c r="M27" s="829"/>
      <c r="N27" s="829"/>
    </row>
    <row r="28" spans="1:14" x14ac:dyDescent="0.2">
      <c r="A28" s="428">
        <v>1</v>
      </c>
      <c r="B28" s="429">
        <v>2</v>
      </c>
      <c r="C28" s="430">
        <v>3</v>
      </c>
      <c r="D28" s="431">
        <v>4</v>
      </c>
      <c r="E28" s="432">
        <v>5</v>
      </c>
      <c r="F28" s="432">
        <v>6</v>
      </c>
      <c r="G28" s="431">
        <v>7</v>
      </c>
      <c r="H28" s="430">
        <v>8</v>
      </c>
      <c r="I28" s="433">
        <v>9</v>
      </c>
      <c r="J28" s="433">
        <v>10</v>
      </c>
      <c r="K28" s="433">
        <v>11</v>
      </c>
      <c r="L28" s="433">
        <v>12</v>
      </c>
      <c r="M28" s="433">
        <v>13</v>
      </c>
      <c r="N28" s="433">
        <v>14</v>
      </c>
    </row>
    <row r="29" spans="1:14" ht="20.25" customHeight="1" x14ac:dyDescent="0.2">
      <c r="A29" s="833" t="s">
        <v>912</v>
      </c>
      <c r="B29" s="832"/>
      <c r="C29" s="832"/>
      <c r="D29" s="832"/>
      <c r="E29" s="832"/>
      <c r="F29" s="832"/>
      <c r="G29" s="832"/>
      <c r="H29" s="832"/>
      <c r="I29" s="832"/>
      <c r="J29" s="832"/>
      <c r="K29" s="832"/>
      <c r="L29" s="832"/>
      <c r="M29" s="832"/>
      <c r="N29" s="832"/>
    </row>
    <row r="30" spans="1:14" ht="63" x14ac:dyDescent="0.2">
      <c r="A30" s="448" t="s">
        <v>19</v>
      </c>
      <c r="B30" s="435" t="s">
        <v>913</v>
      </c>
      <c r="C30" s="436" t="s">
        <v>914</v>
      </c>
      <c r="D30" s="437" t="s">
        <v>915</v>
      </c>
      <c r="E30" s="438"/>
      <c r="F30" s="439" t="s">
        <v>1050</v>
      </c>
      <c r="G30" s="440">
        <v>554.78</v>
      </c>
      <c r="H30" s="440">
        <v>7766.92</v>
      </c>
      <c r="I30" s="440">
        <v>3719.38</v>
      </c>
      <c r="J30" s="440">
        <v>4047.54</v>
      </c>
      <c r="K30" s="440">
        <v>1410.08</v>
      </c>
      <c r="L30" s="441"/>
      <c r="M30" s="440">
        <v>17.78</v>
      </c>
      <c r="N30" s="440">
        <v>5.74</v>
      </c>
    </row>
    <row r="31" spans="1:14" ht="63" x14ac:dyDescent="0.2">
      <c r="A31" s="448" t="s">
        <v>20</v>
      </c>
      <c r="B31" s="435" t="s">
        <v>917</v>
      </c>
      <c r="C31" s="436" t="s">
        <v>918</v>
      </c>
      <c r="D31" s="437" t="s">
        <v>915</v>
      </c>
      <c r="E31" s="438"/>
      <c r="F31" s="440">
        <v>14</v>
      </c>
      <c r="G31" s="440">
        <v>87.24</v>
      </c>
      <c r="H31" s="440">
        <v>1221.3599999999999</v>
      </c>
      <c r="I31" s="440">
        <v>431.76</v>
      </c>
      <c r="J31" s="440">
        <v>789.6</v>
      </c>
      <c r="K31" s="440">
        <v>274.26</v>
      </c>
      <c r="L31" s="441"/>
      <c r="M31" s="440">
        <v>2.1</v>
      </c>
      <c r="N31" s="440">
        <v>1.1200000000000001</v>
      </c>
    </row>
    <row r="32" spans="1:14" ht="63" x14ac:dyDescent="0.2">
      <c r="A32" s="448" t="s">
        <v>21</v>
      </c>
      <c r="B32" s="435" t="s">
        <v>919</v>
      </c>
      <c r="C32" s="436" t="s">
        <v>920</v>
      </c>
      <c r="D32" s="437" t="s">
        <v>915</v>
      </c>
      <c r="E32" s="438"/>
      <c r="F32" s="440">
        <v>8</v>
      </c>
      <c r="G32" s="440">
        <v>1527.44</v>
      </c>
      <c r="H32" s="440">
        <v>12219.52</v>
      </c>
      <c r="I32" s="440">
        <v>2247.7600000000002</v>
      </c>
      <c r="J32" s="440">
        <v>9971.76</v>
      </c>
      <c r="K32" s="440">
        <v>2431.36</v>
      </c>
      <c r="L32" s="441"/>
      <c r="M32" s="440">
        <v>9.92</v>
      </c>
      <c r="N32" s="440">
        <v>8.8000000000000007</v>
      </c>
    </row>
    <row r="33" spans="1:14" ht="63" x14ac:dyDescent="0.2">
      <c r="A33" s="448" t="s">
        <v>22</v>
      </c>
      <c r="B33" s="435" t="s">
        <v>921</v>
      </c>
      <c r="C33" s="436" t="s">
        <v>922</v>
      </c>
      <c r="D33" s="437" t="s">
        <v>915</v>
      </c>
      <c r="E33" s="438"/>
      <c r="F33" s="440">
        <v>3</v>
      </c>
      <c r="G33" s="440">
        <v>2864.68</v>
      </c>
      <c r="H33" s="440">
        <v>8594.0400000000009</v>
      </c>
      <c r="I33" s="440">
        <v>1794.6</v>
      </c>
      <c r="J33" s="440">
        <v>6799.44</v>
      </c>
      <c r="K33" s="440">
        <v>1820.64</v>
      </c>
      <c r="L33" s="441"/>
      <c r="M33" s="440">
        <v>7.92</v>
      </c>
      <c r="N33" s="440">
        <v>6.87</v>
      </c>
    </row>
    <row r="34" spans="1:14" ht="63" x14ac:dyDescent="0.2">
      <c r="A34" s="448" t="s">
        <v>23</v>
      </c>
      <c r="B34" s="435" t="s">
        <v>1010</v>
      </c>
      <c r="C34" s="436" t="s">
        <v>1011</v>
      </c>
      <c r="D34" s="437" t="s">
        <v>915</v>
      </c>
      <c r="E34" s="438"/>
      <c r="F34" s="440">
        <v>3</v>
      </c>
      <c r="G34" s="440">
        <v>4404.75</v>
      </c>
      <c r="H34" s="440">
        <v>13214.25</v>
      </c>
      <c r="I34" s="440">
        <v>2746.26</v>
      </c>
      <c r="J34" s="440">
        <v>10467.99</v>
      </c>
      <c r="K34" s="440">
        <v>2805.36</v>
      </c>
      <c r="L34" s="441"/>
      <c r="M34" s="440">
        <v>12.12</v>
      </c>
      <c r="N34" s="440">
        <v>10.59</v>
      </c>
    </row>
    <row r="35" spans="1:14" ht="15" x14ac:dyDescent="0.2">
      <c r="A35" s="831" t="s">
        <v>923</v>
      </c>
      <c r="B35" s="832"/>
      <c r="C35" s="832"/>
      <c r="D35" s="832"/>
      <c r="E35" s="832"/>
      <c r="F35" s="832"/>
      <c r="G35" s="832"/>
      <c r="H35" s="439">
        <v>80728.259999999995</v>
      </c>
      <c r="I35" s="441"/>
      <c r="J35" s="441"/>
      <c r="K35" s="441"/>
      <c r="L35" s="441"/>
      <c r="M35" s="439">
        <v>57.32</v>
      </c>
      <c r="N35" s="439">
        <v>38.090000000000003</v>
      </c>
    </row>
    <row r="36" spans="1:14" ht="20.25" customHeight="1" x14ac:dyDescent="0.2">
      <c r="A36" s="833" t="s">
        <v>924</v>
      </c>
      <c r="B36" s="832"/>
      <c r="C36" s="832"/>
      <c r="D36" s="832"/>
      <c r="E36" s="832"/>
      <c r="F36" s="832"/>
      <c r="G36" s="832"/>
      <c r="H36" s="832"/>
      <c r="I36" s="832"/>
      <c r="J36" s="832"/>
      <c r="K36" s="832"/>
      <c r="L36" s="832"/>
      <c r="M36" s="832"/>
      <c r="N36" s="832"/>
    </row>
    <row r="37" spans="1:14" ht="63" x14ac:dyDescent="0.2">
      <c r="A37" s="448" t="s">
        <v>29</v>
      </c>
      <c r="B37" s="435" t="s">
        <v>925</v>
      </c>
      <c r="C37" s="436" t="s">
        <v>926</v>
      </c>
      <c r="D37" s="437" t="s">
        <v>915</v>
      </c>
      <c r="E37" s="438"/>
      <c r="F37" s="439" t="s">
        <v>1051</v>
      </c>
      <c r="G37" s="440">
        <v>504.29</v>
      </c>
      <c r="H37" s="440">
        <v>16137.28</v>
      </c>
      <c r="I37" s="440">
        <v>2869.76</v>
      </c>
      <c r="J37" s="440">
        <v>13267.52</v>
      </c>
      <c r="K37" s="440">
        <v>4960.6400000000003</v>
      </c>
      <c r="L37" s="441"/>
      <c r="M37" s="440">
        <v>14.08</v>
      </c>
      <c r="N37" s="440">
        <v>15.36</v>
      </c>
    </row>
    <row r="38" spans="1:14" ht="63" x14ac:dyDescent="0.2">
      <c r="A38" s="448" t="s">
        <v>24</v>
      </c>
      <c r="B38" s="435" t="s">
        <v>928</v>
      </c>
      <c r="C38" s="436" t="s">
        <v>929</v>
      </c>
      <c r="D38" s="437" t="s">
        <v>915</v>
      </c>
      <c r="E38" s="438"/>
      <c r="F38" s="440">
        <v>16</v>
      </c>
      <c r="G38" s="440">
        <v>148.88</v>
      </c>
      <c r="H38" s="440">
        <v>2382.08</v>
      </c>
      <c r="I38" s="440">
        <v>815.2</v>
      </c>
      <c r="J38" s="440">
        <v>1566.88</v>
      </c>
      <c r="K38" s="440">
        <v>723.36</v>
      </c>
      <c r="L38" s="441"/>
      <c r="M38" s="440">
        <v>4</v>
      </c>
      <c r="N38" s="440">
        <v>2.2400000000000002</v>
      </c>
    </row>
    <row r="39" spans="1:14" ht="63" x14ac:dyDescent="0.2">
      <c r="A39" s="448" t="s">
        <v>30</v>
      </c>
      <c r="B39" s="435" t="s">
        <v>930</v>
      </c>
      <c r="C39" s="436" t="s">
        <v>931</v>
      </c>
      <c r="D39" s="437" t="s">
        <v>915</v>
      </c>
      <c r="E39" s="438"/>
      <c r="F39" s="439" t="s">
        <v>1013</v>
      </c>
      <c r="G39" s="440">
        <v>173.06</v>
      </c>
      <c r="H39" s="440">
        <v>1211.42</v>
      </c>
      <c r="I39" s="440">
        <v>427.98</v>
      </c>
      <c r="J39" s="440">
        <v>783.44</v>
      </c>
      <c r="K39" s="440">
        <v>361.69</v>
      </c>
      <c r="L39" s="441"/>
      <c r="M39" s="440">
        <v>2.1</v>
      </c>
      <c r="N39" s="440">
        <v>1.1200000000000001</v>
      </c>
    </row>
    <row r="40" spans="1:14" ht="63" x14ac:dyDescent="0.2">
      <c r="A40" s="448" t="s">
        <v>25</v>
      </c>
      <c r="B40" s="435" t="s">
        <v>933</v>
      </c>
      <c r="C40" s="436" t="s">
        <v>934</v>
      </c>
      <c r="D40" s="437" t="s">
        <v>915</v>
      </c>
      <c r="E40" s="438"/>
      <c r="F40" s="440">
        <v>16</v>
      </c>
      <c r="G40" s="440">
        <v>2346.6799999999998</v>
      </c>
      <c r="H40" s="440">
        <v>37546.879999999997</v>
      </c>
      <c r="I40" s="440">
        <v>16798.240000000002</v>
      </c>
      <c r="J40" s="440">
        <v>20748.64</v>
      </c>
      <c r="K40" s="440">
        <v>5360.16</v>
      </c>
      <c r="L40" s="441"/>
      <c r="M40" s="440">
        <v>76</v>
      </c>
      <c r="N40" s="440">
        <v>19.399999999999999</v>
      </c>
    </row>
    <row r="41" spans="1:14" ht="63" x14ac:dyDescent="0.2">
      <c r="A41" s="448" t="s">
        <v>26</v>
      </c>
      <c r="B41" s="435" t="s">
        <v>935</v>
      </c>
      <c r="C41" s="436" t="s">
        <v>936</v>
      </c>
      <c r="D41" s="437" t="s">
        <v>915</v>
      </c>
      <c r="E41" s="438"/>
      <c r="F41" s="440">
        <v>5</v>
      </c>
      <c r="G41" s="440">
        <v>5228.08</v>
      </c>
      <c r="H41" s="440">
        <v>26140.400000000001</v>
      </c>
      <c r="I41" s="440">
        <v>10913.4</v>
      </c>
      <c r="J41" s="440">
        <v>15227</v>
      </c>
      <c r="K41" s="440">
        <v>3902.65</v>
      </c>
      <c r="L41" s="441"/>
      <c r="M41" s="440">
        <v>49.38</v>
      </c>
      <c r="N41" s="440">
        <v>14.13</v>
      </c>
    </row>
    <row r="42" spans="1:14" ht="63" x14ac:dyDescent="0.2">
      <c r="A42" s="448" t="s">
        <v>27</v>
      </c>
      <c r="B42" s="435" t="s">
        <v>937</v>
      </c>
      <c r="C42" s="436" t="s">
        <v>938</v>
      </c>
      <c r="D42" s="437" t="s">
        <v>915</v>
      </c>
      <c r="E42" s="438"/>
      <c r="F42" s="440">
        <v>2</v>
      </c>
      <c r="G42" s="440">
        <v>8241.16</v>
      </c>
      <c r="H42" s="440">
        <v>16482.32</v>
      </c>
      <c r="I42" s="440">
        <v>6691.68</v>
      </c>
      <c r="J42" s="440">
        <v>9790.64</v>
      </c>
      <c r="K42" s="440">
        <v>2500.42</v>
      </c>
      <c r="L42" s="441"/>
      <c r="M42" s="440">
        <v>30.28</v>
      </c>
      <c r="N42" s="440">
        <v>9.0500000000000007</v>
      </c>
    </row>
    <row r="43" spans="1:14" ht="72" x14ac:dyDescent="0.2">
      <c r="A43" s="448" t="s">
        <v>28</v>
      </c>
      <c r="B43" s="435" t="s">
        <v>939</v>
      </c>
      <c r="C43" s="436" t="s">
        <v>940</v>
      </c>
      <c r="D43" s="437" t="s">
        <v>941</v>
      </c>
      <c r="E43" s="438"/>
      <c r="F43" s="439" t="s">
        <v>1052</v>
      </c>
      <c r="G43" s="440">
        <v>39345.480000000003</v>
      </c>
      <c r="H43" s="440">
        <v>23410.560000000001</v>
      </c>
      <c r="I43" s="440">
        <v>9220.7800000000007</v>
      </c>
      <c r="J43" s="440">
        <v>14189.78</v>
      </c>
      <c r="K43" s="440">
        <v>5668.01</v>
      </c>
      <c r="L43" s="441"/>
      <c r="M43" s="440">
        <v>38.82</v>
      </c>
      <c r="N43" s="440">
        <v>22.32</v>
      </c>
    </row>
    <row r="44" spans="1:14" ht="48" x14ac:dyDescent="0.2">
      <c r="A44" s="448" t="s">
        <v>31</v>
      </c>
      <c r="B44" s="435" t="s">
        <v>944</v>
      </c>
      <c r="C44" s="436" t="s">
        <v>945</v>
      </c>
      <c r="D44" s="437" t="s">
        <v>946</v>
      </c>
      <c r="E44" s="438"/>
      <c r="F44" s="439" t="s">
        <v>1053</v>
      </c>
      <c r="G44" s="440">
        <v>129.91</v>
      </c>
      <c r="H44" s="440">
        <v>2968.44</v>
      </c>
      <c r="I44" s="441"/>
      <c r="J44" s="440">
        <v>2968.44</v>
      </c>
      <c r="K44" s="441"/>
      <c r="L44" s="441"/>
      <c r="M44" s="441"/>
      <c r="N44" s="441"/>
    </row>
    <row r="45" spans="1:14" ht="48" x14ac:dyDescent="0.2">
      <c r="A45" s="448" t="s">
        <v>1038</v>
      </c>
      <c r="B45" s="435" t="s">
        <v>949</v>
      </c>
      <c r="C45" s="436" t="s">
        <v>950</v>
      </c>
      <c r="D45" s="437" t="s">
        <v>946</v>
      </c>
      <c r="E45" s="438"/>
      <c r="F45" s="439" t="s">
        <v>1053</v>
      </c>
      <c r="G45" s="440">
        <v>129.91</v>
      </c>
      <c r="H45" s="440">
        <v>2968.44</v>
      </c>
      <c r="I45" s="441"/>
      <c r="J45" s="440">
        <v>2968.44</v>
      </c>
      <c r="K45" s="441"/>
      <c r="L45" s="441"/>
      <c r="M45" s="441"/>
      <c r="N45" s="441"/>
    </row>
    <row r="46" spans="1:14" ht="96" x14ac:dyDescent="0.2">
      <c r="A46" s="448" t="s">
        <v>1039</v>
      </c>
      <c r="B46" s="435" t="s">
        <v>952</v>
      </c>
      <c r="C46" s="436" t="s">
        <v>953</v>
      </c>
      <c r="D46" s="437" t="s">
        <v>946</v>
      </c>
      <c r="E46" s="438"/>
      <c r="F46" s="440">
        <v>22.85</v>
      </c>
      <c r="G46" s="440">
        <v>108.9</v>
      </c>
      <c r="H46" s="440">
        <v>2488.37</v>
      </c>
      <c r="I46" s="441"/>
      <c r="J46" s="440">
        <v>2488.37</v>
      </c>
      <c r="K46" s="441"/>
      <c r="L46" s="441"/>
      <c r="M46" s="441"/>
      <c r="N46" s="441"/>
    </row>
    <row r="47" spans="1:14" ht="15" x14ac:dyDescent="0.2">
      <c r="A47" s="831" t="s">
        <v>954</v>
      </c>
      <c r="B47" s="832"/>
      <c r="C47" s="832"/>
      <c r="D47" s="832"/>
      <c r="E47" s="832"/>
      <c r="F47" s="832"/>
      <c r="G47" s="832"/>
      <c r="H47" s="439">
        <v>264792.19</v>
      </c>
      <c r="I47" s="441"/>
      <c r="J47" s="441"/>
      <c r="K47" s="441"/>
      <c r="L47" s="441"/>
      <c r="M47" s="439">
        <v>246.86</v>
      </c>
      <c r="N47" s="439">
        <v>96.16</v>
      </c>
    </row>
    <row r="48" spans="1:14" ht="20.25" customHeight="1" x14ac:dyDescent="0.2">
      <c r="A48" s="833" t="s">
        <v>955</v>
      </c>
      <c r="B48" s="832"/>
      <c r="C48" s="832"/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832"/>
    </row>
    <row r="49" spans="1:14" x14ac:dyDescent="0.2">
      <c r="A49" s="448" t="s">
        <v>943</v>
      </c>
      <c r="B49" s="435" t="s">
        <v>957</v>
      </c>
      <c r="C49" s="436" t="s">
        <v>958</v>
      </c>
      <c r="D49" s="437" t="s">
        <v>959</v>
      </c>
      <c r="E49" s="438"/>
      <c r="F49" s="440">
        <v>595</v>
      </c>
      <c r="G49" s="440">
        <v>258</v>
      </c>
      <c r="H49" s="440">
        <v>153510</v>
      </c>
      <c r="I49" s="441"/>
      <c r="J49" s="441"/>
      <c r="K49" s="441"/>
      <c r="L49" s="440">
        <v>153510</v>
      </c>
      <c r="M49" s="441"/>
      <c r="N49" s="441"/>
    </row>
    <row r="50" spans="1:14" x14ac:dyDescent="0.2">
      <c r="A50" s="448" t="s">
        <v>948</v>
      </c>
      <c r="B50" s="435" t="s">
        <v>957</v>
      </c>
      <c r="C50" s="436" t="s">
        <v>961</v>
      </c>
      <c r="D50" s="437" t="s">
        <v>915</v>
      </c>
      <c r="E50" s="438"/>
      <c r="F50" s="440">
        <v>16</v>
      </c>
      <c r="G50" s="440">
        <v>10648</v>
      </c>
      <c r="H50" s="440">
        <v>170368</v>
      </c>
      <c r="I50" s="441"/>
      <c r="J50" s="441"/>
      <c r="K50" s="441"/>
      <c r="L50" s="440">
        <v>170368</v>
      </c>
      <c r="M50" s="441"/>
      <c r="N50" s="441"/>
    </row>
    <row r="51" spans="1:14" ht="19.5" x14ac:dyDescent="0.2">
      <c r="A51" s="448" t="s">
        <v>1040</v>
      </c>
      <c r="B51" s="435" t="s">
        <v>957</v>
      </c>
      <c r="C51" s="436" t="s">
        <v>963</v>
      </c>
      <c r="D51" s="437" t="s">
        <v>915</v>
      </c>
      <c r="E51" s="438"/>
      <c r="F51" s="439" t="s">
        <v>1013</v>
      </c>
      <c r="G51" s="440">
        <v>9766</v>
      </c>
      <c r="H51" s="440">
        <v>68362</v>
      </c>
      <c r="I51" s="441"/>
      <c r="J51" s="441"/>
      <c r="K51" s="441"/>
      <c r="L51" s="440">
        <v>68362</v>
      </c>
      <c r="M51" s="441"/>
      <c r="N51" s="441"/>
    </row>
    <row r="52" spans="1:14" x14ac:dyDescent="0.2">
      <c r="A52" s="448" t="s">
        <v>1009</v>
      </c>
      <c r="B52" s="435" t="s">
        <v>957</v>
      </c>
      <c r="C52" s="436" t="s">
        <v>965</v>
      </c>
      <c r="D52" s="437" t="s">
        <v>915</v>
      </c>
      <c r="E52" s="438"/>
      <c r="F52" s="440">
        <v>7</v>
      </c>
      <c r="G52" s="440">
        <v>2016</v>
      </c>
      <c r="H52" s="440">
        <v>14112</v>
      </c>
      <c r="I52" s="441"/>
      <c r="J52" s="441"/>
      <c r="K52" s="441"/>
      <c r="L52" s="440">
        <v>14112</v>
      </c>
      <c r="M52" s="441"/>
      <c r="N52" s="441"/>
    </row>
    <row r="53" spans="1:14" ht="19.5" x14ac:dyDescent="0.2">
      <c r="A53" s="448" t="s">
        <v>951</v>
      </c>
      <c r="B53" s="435" t="s">
        <v>957</v>
      </c>
      <c r="C53" s="436" t="s">
        <v>967</v>
      </c>
      <c r="D53" s="437" t="s">
        <v>959</v>
      </c>
      <c r="E53" s="438"/>
      <c r="F53" s="439" t="s">
        <v>1054</v>
      </c>
      <c r="G53" s="440">
        <v>75</v>
      </c>
      <c r="H53" s="440">
        <v>5175</v>
      </c>
      <c r="I53" s="441"/>
      <c r="J53" s="441"/>
      <c r="K53" s="441"/>
      <c r="L53" s="440">
        <v>5175</v>
      </c>
      <c r="M53" s="441"/>
      <c r="N53" s="441"/>
    </row>
    <row r="54" spans="1:14" ht="19.5" x14ac:dyDescent="0.2">
      <c r="A54" s="448" t="s">
        <v>956</v>
      </c>
      <c r="B54" s="435" t="s">
        <v>957</v>
      </c>
      <c r="C54" s="436" t="s">
        <v>970</v>
      </c>
      <c r="D54" s="437" t="s">
        <v>915</v>
      </c>
      <c r="E54" s="438"/>
      <c r="F54" s="439" t="s">
        <v>1055</v>
      </c>
      <c r="G54" s="440">
        <v>20.11</v>
      </c>
      <c r="H54" s="440">
        <v>925.06</v>
      </c>
      <c r="I54" s="441"/>
      <c r="J54" s="441"/>
      <c r="K54" s="441"/>
      <c r="L54" s="440">
        <v>925.06</v>
      </c>
      <c r="M54" s="441"/>
      <c r="N54" s="441"/>
    </row>
    <row r="55" spans="1:14" ht="15" x14ac:dyDescent="0.2">
      <c r="A55" s="831" t="s">
        <v>972</v>
      </c>
      <c r="B55" s="832"/>
      <c r="C55" s="832"/>
      <c r="D55" s="832"/>
      <c r="E55" s="832"/>
      <c r="F55" s="832"/>
      <c r="G55" s="832"/>
      <c r="H55" s="439">
        <v>377917.94</v>
      </c>
      <c r="I55" s="441"/>
      <c r="J55" s="441"/>
      <c r="K55" s="441"/>
      <c r="L55" s="441"/>
      <c r="M55" s="441"/>
      <c r="N55" s="441"/>
    </row>
    <row r="56" spans="1:14" ht="15" x14ac:dyDescent="0.2">
      <c r="A56" s="834" t="s">
        <v>973</v>
      </c>
      <c r="B56" s="835"/>
      <c r="C56" s="835"/>
      <c r="D56" s="835"/>
      <c r="E56" s="835"/>
      <c r="F56" s="835"/>
      <c r="G56" s="835"/>
      <c r="H56" s="835"/>
      <c r="I56" s="835"/>
      <c r="J56" s="835"/>
      <c r="K56" s="835"/>
      <c r="L56" s="835"/>
      <c r="M56" s="835"/>
      <c r="N56" s="835"/>
    </row>
    <row r="57" spans="1:14" ht="15" x14ac:dyDescent="0.2">
      <c r="A57" s="836" t="s">
        <v>974</v>
      </c>
      <c r="B57" s="832"/>
      <c r="C57" s="832"/>
      <c r="D57" s="832"/>
      <c r="E57" s="832"/>
      <c r="F57" s="832"/>
      <c r="G57" s="832"/>
      <c r="H57" s="442">
        <v>587204.34</v>
      </c>
      <c r="I57" s="442">
        <v>58676.800000000003</v>
      </c>
      <c r="J57" s="442">
        <v>116075.48</v>
      </c>
      <c r="K57" s="442">
        <v>32218.63</v>
      </c>
      <c r="L57" s="442">
        <v>412452.06</v>
      </c>
      <c r="M57" s="442">
        <v>264.5</v>
      </c>
      <c r="N57" s="442">
        <v>116.74</v>
      </c>
    </row>
    <row r="58" spans="1:14" ht="15" x14ac:dyDescent="0.2">
      <c r="A58" s="836" t="s">
        <v>975</v>
      </c>
      <c r="B58" s="832"/>
      <c r="C58" s="832"/>
      <c r="D58" s="832"/>
      <c r="E58" s="832"/>
      <c r="F58" s="832"/>
      <c r="G58" s="832"/>
      <c r="H58" s="442">
        <v>580232.63</v>
      </c>
      <c r="I58" s="442">
        <v>67478.320000000007</v>
      </c>
      <c r="J58" s="442">
        <v>133486.79999999999</v>
      </c>
      <c r="K58" s="442">
        <v>37051.42</v>
      </c>
      <c r="L58" s="442">
        <v>379267.51</v>
      </c>
      <c r="M58" s="442">
        <v>304.18</v>
      </c>
      <c r="N58" s="442">
        <v>134.25</v>
      </c>
    </row>
    <row r="59" spans="1:14" ht="15" x14ac:dyDescent="0.2">
      <c r="A59" s="836" t="s">
        <v>976</v>
      </c>
      <c r="B59" s="832"/>
      <c r="C59" s="832"/>
      <c r="D59" s="832"/>
      <c r="E59" s="832"/>
      <c r="F59" s="832"/>
      <c r="G59" s="832"/>
      <c r="H59" s="442">
        <v>93031.47</v>
      </c>
      <c r="I59" s="441"/>
      <c r="J59" s="441"/>
      <c r="K59" s="441"/>
      <c r="L59" s="441"/>
      <c r="M59" s="441"/>
      <c r="N59" s="441"/>
    </row>
    <row r="60" spans="1:14" ht="15" x14ac:dyDescent="0.2">
      <c r="A60" s="836" t="s">
        <v>977</v>
      </c>
      <c r="B60" s="832"/>
      <c r="C60" s="832"/>
      <c r="D60" s="832"/>
      <c r="E60" s="832"/>
      <c r="F60" s="832"/>
      <c r="G60" s="832"/>
      <c r="H60" s="442">
        <v>50174.28</v>
      </c>
      <c r="I60" s="441"/>
      <c r="J60" s="441"/>
      <c r="K60" s="441"/>
      <c r="L60" s="441"/>
      <c r="M60" s="441"/>
      <c r="N60" s="441"/>
    </row>
    <row r="61" spans="1:14" ht="15" x14ac:dyDescent="0.2">
      <c r="A61" s="831" t="s">
        <v>978</v>
      </c>
      <c r="B61" s="832"/>
      <c r="C61" s="832"/>
      <c r="D61" s="832"/>
      <c r="E61" s="832"/>
      <c r="F61" s="832"/>
      <c r="G61" s="832"/>
      <c r="H61" s="441"/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979</v>
      </c>
      <c r="B62" s="832"/>
      <c r="C62" s="832"/>
      <c r="D62" s="832"/>
      <c r="E62" s="832"/>
      <c r="F62" s="832"/>
      <c r="G62" s="832"/>
      <c r="H62" s="442">
        <v>567503.24</v>
      </c>
      <c r="I62" s="441"/>
      <c r="J62" s="441"/>
      <c r="K62" s="441"/>
      <c r="L62" s="441"/>
      <c r="M62" s="442">
        <v>304.18</v>
      </c>
      <c r="N62" s="442">
        <v>134.25</v>
      </c>
    </row>
    <row r="63" spans="1:14" ht="15" x14ac:dyDescent="0.2">
      <c r="A63" s="836" t="s">
        <v>980</v>
      </c>
      <c r="B63" s="832"/>
      <c r="C63" s="832"/>
      <c r="D63" s="832"/>
      <c r="E63" s="832"/>
      <c r="F63" s="832"/>
      <c r="G63" s="832"/>
      <c r="H63" s="442">
        <v>155935.14000000001</v>
      </c>
      <c r="I63" s="441"/>
      <c r="J63" s="441"/>
      <c r="K63" s="441"/>
      <c r="L63" s="441"/>
      <c r="M63" s="441"/>
      <c r="N63" s="441"/>
    </row>
    <row r="64" spans="1:14" ht="15" x14ac:dyDescent="0.2">
      <c r="A64" s="836" t="s">
        <v>981</v>
      </c>
      <c r="B64" s="832"/>
      <c r="C64" s="832"/>
      <c r="D64" s="832"/>
      <c r="E64" s="832"/>
      <c r="F64" s="832"/>
      <c r="G64" s="832"/>
      <c r="H64" s="442">
        <v>723438.38</v>
      </c>
      <c r="I64" s="441"/>
      <c r="J64" s="441"/>
      <c r="K64" s="441"/>
      <c r="L64" s="441"/>
      <c r="M64" s="442">
        <v>304.18</v>
      </c>
      <c r="N64" s="442">
        <v>134.25</v>
      </c>
    </row>
    <row r="65" spans="1:14" ht="15" x14ac:dyDescent="0.2">
      <c r="A65" s="836" t="s">
        <v>982</v>
      </c>
      <c r="B65" s="832"/>
      <c r="C65" s="832"/>
      <c r="D65" s="832"/>
      <c r="E65" s="832"/>
      <c r="F65" s="832"/>
      <c r="G65" s="832"/>
      <c r="H65" s="441"/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983</v>
      </c>
      <c r="B66" s="832"/>
      <c r="C66" s="832"/>
      <c r="D66" s="832"/>
      <c r="E66" s="832"/>
      <c r="F66" s="832"/>
      <c r="G66" s="832"/>
      <c r="H66" s="442">
        <v>379267.51</v>
      </c>
      <c r="I66" s="441"/>
      <c r="J66" s="441"/>
      <c r="K66" s="441"/>
      <c r="L66" s="441"/>
      <c r="M66" s="441"/>
      <c r="N66" s="441"/>
    </row>
    <row r="67" spans="1:14" ht="15" x14ac:dyDescent="0.2">
      <c r="A67" s="836" t="s">
        <v>984</v>
      </c>
      <c r="B67" s="832"/>
      <c r="C67" s="832"/>
      <c r="D67" s="832"/>
      <c r="E67" s="832"/>
      <c r="F67" s="832"/>
      <c r="G67" s="832"/>
      <c r="H67" s="442">
        <v>133486.79999999999</v>
      </c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985</v>
      </c>
      <c r="B68" s="832"/>
      <c r="C68" s="832"/>
      <c r="D68" s="832"/>
      <c r="E68" s="832"/>
      <c r="F68" s="832"/>
      <c r="G68" s="832"/>
      <c r="H68" s="442">
        <v>104529.74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986</v>
      </c>
      <c r="B69" s="832"/>
      <c r="C69" s="832"/>
      <c r="D69" s="832"/>
      <c r="E69" s="832"/>
      <c r="F69" s="832"/>
      <c r="G69" s="832"/>
      <c r="H69" s="442">
        <v>93031.47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987</v>
      </c>
      <c r="B70" s="832"/>
      <c r="C70" s="832"/>
      <c r="D70" s="832"/>
      <c r="E70" s="832"/>
      <c r="F70" s="832"/>
      <c r="G70" s="832"/>
      <c r="H70" s="442">
        <v>50174.28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988</v>
      </c>
      <c r="B71" s="832"/>
      <c r="C71" s="832"/>
      <c r="D71" s="832"/>
      <c r="E71" s="832"/>
      <c r="F71" s="832"/>
      <c r="G71" s="832"/>
      <c r="H71" s="442">
        <v>21413.78</v>
      </c>
      <c r="I71" s="441"/>
      <c r="J71" s="441"/>
      <c r="K71" s="441"/>
      <c r="L71" s="441"/>
      <c r="M71" s="441"/>
      <c r="N71" s="441"/>
    </row>
    <row r="72" spans="1:14" ht="15" x14ac:dyDescent="0.2">
      <c r="A72" s="831" t="s">
        <v>981</v>
      </c>
      <c r="B72" s="832"/>
      <c r="C72" s="832"/>
      <c r="D72" s="832"/>
      <c r="E72" s="832"/>
      <c r="F72" s="832"/>
      <c r="G72" s="832"/>
      <c r="H72" s="439">
        <v>744852.16</v>
      </c>
      <c r="I72" s="441"/>
      <c r="J72" s="441"/>
      <c r="K72" s="441"/>
      <c r="L72" s="441"/>
      <c r="M72" s="441"/>
      <c r="N72" s="441"/>
    </row>
    <row r="73" spans="1:14" ht="15" x14ac:dyDescent="0.2">
      <c r="A73" s="836" t="s">
        <v>989</v>
      </c>
      <c r="B73" s="832"/>
      <c r="C73" s="832"/>
      <c r="D73" s="832"/>
      <c r="E73" s="832"/>
      <c r="F73" s="832"/>
      <c r="G73" s="832"/>
      <c r="H73" s="442">
        <v>37242.61</v>
      </c>
      <c r="I73" s="441"/>
      <c r="J73" s="441"/>
      <c r="K73" s="441"/>
      <c r="L73" s="441"/>
      <c r="M73" s="441"/>
      <c r="N73" s="441"/>
    </row>
    <row r="74" spans="1:14" ht="15" x14ac:dyDescent="0.2">
      <c r="A74" s="836" t="s">
        <v>990</v>
      </c>
      <c r="B74" s="832"/>
      <c r="C74" s="832"/>
      <c r="D74" s="832"/>
      <c r="E74" s="832"/>
      <c r="F74" s="832"/>
      <c r="G74" s="832"/>
      <c r="H74" s="442">
        <v>37242.61</v>
      </c>
      <c r="I74" s="441"/>
      <c r="J74" s="441"/>
      <c r="K74" s="441"/>
      <c r="L74" s="441"/>
      <c r="M74" s="441"/>
      <c r="N74" s="441"/>
    </row>
    <row r="75" spans="1:14" ht="15" x14ac:dyDescent="0.2">
      <c r="A75" s="831" t="s">
        <v>981</v>
      </c>
      <c r="B75" s="832"/>
      <c r="C75" s="832"/>
      <c r="D75" s="832"/>
      <c r="E75" s="832"/>
      <c r="F75" s="832"/>
      <c r="G75" s="832"/>
      <c r="H75" s="439">
        <v>819337.38</v>
      </c>
      <c r="I75" s="441"/>
      <c r="J75" s="441"/>
      <c r="K75" s="441"/>
      <c r="L75" s="441"/>
      <c r="M75" s="441"/>
      <c r="N75" s="441"/>
    </row>
    <row r="76" spans="1:14" ht="15" x14ac:dyDescent="0.2">
      <c r="A76" s="836" t="s">
        <v>991</v>
      </c>
      <c r="B76" s="832"/>
      <c r="C76" s="832"/>
      <c r="D76" s="832"/>
      <c r="E76" s="832"/>
      <c r="F76" s="832"/>
      <c r="G76" s="832"/>
      <c r="H76" s="442">
        <v>16386.75</v>
      </c>
      <c r="I76" s="441"/>
      <c r="J76" s="441"/>
      <c r="K76" s="441"/>
      <c r="L76" s="441"/>
      <c r="M76" s="441"/>
      <c r="N76" s="441"/>
    </row>
    <row r="77" spans="1:14" ht="15" x14ac:dyDescent="0.2">
      <c r="A77" s="831" t="s">
        <v>992</v>
      </c>
      <c r="B77" s="832"/>
      <c r="C77" s="832"/>
      <c r="D77" s="832"/>
      <c r="E77" s="832"/>
      <c r="F77" s="832"/>
      <c r="G77" s="832"/>
      <c r="H77" s="439">
        <v>835724.13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993</v>
      </c>
      <c r="B78" s="832"/>
      <c r="C78" s="832"/>
      <c r="D78" s="832"/>
      <c r="E78" s="832"/>
      <c r="F78" s="832"/>
      <c r="G78" s="832"/>
      <c r="H78" s="442">
        <v>150430.34</v>
      </c>
      <c r="I78" s="441"/>
      <c r="J78" s="441"/>
      <c r="K78" s="441"/>
      <c r="L78" s="441"/>
      <c r="M78" s="441"/>
      <c r="N78" s="441"/>
    </row>
    <row r="79" spans="1:14" ht="15" x14ac:dyDescent="0.2">
      <c r="A79" s="831" t="s">
        <v>994</v>
      </c>
      <c r="B79" s="832"/>
      <c r="C79" s="832"/>
      <c r="D79" s="832"/>
      <c r="E79" s="832"/>
      <c r="F79" s="832"/>
      <c r="G79" s="832"/>
      <c r="H79" s="439">
        <v>986154.47</v>
      </c>
      <c r="I79" s="441"/>
      <c r="J79" s="441"/>
      <c r="K79" s="441"/>
      <c r="L79" s="441"/>
      <c r="M79" s="439">
        <v>304.18</v>
      </c>
      <c r="N79" s="439">
        <v>134.25</v>
      </c>
    </row>
    <row r="83" spans="1:14" ht="15" x14ac:dyDescent="0.2">
      <c r="A83" s="837" t="s">
        <v>995</v>
      </c>
      <c r="B83" s="838"/>
      <c r="C83" s="838"/>
      <c r="D83" s="838"/>
      <c r="E83" s="838"/>
      <c r="F83" s="838"/>
      <c r="G83" s="838"/>
      <c r="H83" s="838"/>
      <c r="I83" s="838"/>
      <c r="J83" s="838"/>
      <c r="K83" s="838"/>
      <c r="L83" s="838"/>
      <c r="M83" s="838"/>
      <c r="N83" s="838"/>
    </row>
    <row r="84" spans="1:14" ht="15" x14ac:dyDescent="0.2">
      <c r="A84" s="839" t="s">
        <v>996</v>
      </c>
      <c r="B84" s="838"/>
      <c r="C84" s="838"/>
      <c r="D84" s="838"/>
      <c r="E84" s="838"/>
      <c r="F84" s="838"/>
      <c r="G84" s="838"/>
      <c r="H84" s="838"/>
      <c r="I84" s="838"/>
      <c r="J84" s="838"/>
      <c r="K84" s="838"/>
      <c r="L84" s="838"/>
      <c r="M84" s="838"/>
      <c r="N84" s="838"/>
    </row>
    <row r="86" spans="1:14" x14ac:dyDescent="0.2">
      <c r="A86" s="837" t="s">
        <v>997</v>
      </c>
      <c r="B86" s="840"/>
      <c r="C86" s="841"/>
      <c r="D86" s="842"/>
      <c r="E86" s="843"/>
      <c r="F86" s="844"/>
      <c r="G86" s="844"/>
      <c r="H86" s="844"/>
      <c r="I86" s="844"/>
      <c r="J86" s="844"/>
      <c r="K86" s="844"/>
      <c r="L86" s="844"/>
      <c r="M86" s="844"/>
      <c r="N86" s="844"/>
    </row>
    <row r="87" spans="1:14" ht="15" x14ac:dyDescent="0.2">
      <c r="A87" s="839" t="s">
        <v>996</v>
      </c>
      <c r="B87" s="838"/>
      <c r="C87" s="838"/>
      <c r="D87" s="838"/>
      <c r="E87" s="838"/>
      <c r="F87" s="838"/>
      <c r="G87" s="838"/>
      <c r="H87" s="838"/>
      <c r="I87" s="838"/>
      <c r="J87" s="838"/>
      <c r="K87" s="838"/>
      <c r="L87" s="838"/>
      <c r="M87" s="838"/>
      <c r="N87" s="838"/>
    </row>
  </sheetData>
  <mergeCells count="56">
    <mergeCell ref="A83:N83"/>
    <mergeCell ref="A84:N84"/>
    <mergeCell ref="A86:N86"/>
    <mergeCell ref="A87:N87"/>
    <mergeCell ref="K1:N1"/>
    <mergeCell ref="K2:N2"/>
    <mergeCell ref="K7:N7"/>
    <mergeCell ref="A74:G74"/>
    <mergeCell ref="A75:G75"/>
    <mergeCell ref="A76:G76"/>
    <mergeCell ref="A77:G77"/>
    <mergeCell ref="A78:G78"/>
    <mergeCell ref="A79:G79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61:G61"/>
    <mergeCell ref="A29:N29"/>
    <mergeCell ref="A35:G35"/>
    <mergeCell ref="A36:N36"/>
    <mergeCell ref="A47:G47"/>
    <mergeCell ref="A48:N48"/>
    <mergeCell ref="A55:G55"/>
    <mergeCell ref="A56:N56"/>
    <mergeCell ref="A57:G57"/>
    <mergeCell ref="A58:G58"/>
    <mergeCell ref="A59:G59"/>
    <mergeCell ref="A60:G60"/>
    <mergeCell ref="M25:M27"/>
    <mergeCell ref="N25:N27"/>
    <mergeCell ref="E26:E27"/>
    <mergeCell ref="F26:F27"/>
    <mergeCell ref="G26:G27"/>
    <mergeCell ref="H26:H27"/>
    <mergeCell ref="I26:K26"/>
    <mergeCell ref="G25:L25"/>
    <mergeCell ref="A25:A27"/>
    <mergeCell ref="B25:B27"/>
    <mergeCell ref="C25:C27"/>
    <mergeCell ref="D25:D27"/>
    <mergeCell ref="E25:F25"/>
    <mergeCell ref="F21:G21"/>
    <mergeCell ref="F16:G16"/>
    <mergeCell ref="F17:G17"/>
    <mergeCell ref="F18:G18"/>
    <mergeCell ref="F19:G19"/>
    <mergeCell ref="F20:G20"/>
  </mergeCells>
  <pageMargins left="0.16" right="0.17" top="0.74803149606299213" bottom="0.74803149606299213" header="0.31496062992125984" footer="0.31496062992125984"/>
  <pageSetup paperSize="9" scale="92" fitToHeight="14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98"/>
  <sheetViews>
    <sheetView workbookViewId="0">
      <selection activeCell="I27" sqref="I27:K27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402"/>
      <c r="K5" s="446"/>
    </row>
    <row r="6" spans="1:14" ht="15" outlineLevel="1" x14ac:dyDescent="0.2">
      <c r="A6" s="402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1077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1057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1058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1059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1060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1061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1062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ht="14.25" x14ac:dyDescent="0.2">
      <c r="C23" s="420" t="s">
        <v>897</v>
      </c>
      <c r="D23" s="400"/>
      <c r="E23" s="400"/>
    </row>
    <row r="26" spans="1:14" ht="12.75" customHeight="1" x14ac:dyDescent="0.2">
      <c r="A26" s="827" t="s">
        <v>898</v>
      </c>
      <c r="B26" s="827" t="s">
        <v>899</v>
      </c>
      <c r="C26" s="829" t="s">
        <v>628</v>
      </c>
      <c r="D26" s="829" t="s">
        <v>659</v>
      </c>
      <c r="E26" s="829" t="s">
        <v>900</v>
      </c>
      <c r="F26" s="829"/>
      <c r="G26" s="829" t="s">
        <v>901</v>
      </c>
      <c r="H26" s="829"/>
      <c r="I26" s="829"/>
      <c r="J26" s="829"/>
      <c r="K26" s="829"/>
      <c r="L26" s="829"/>
      <c r="M26" s="829" t="s">
        <v>902</v>
      </c>
      <c r="N26" s="829" t="s">
        <v>903</v>
      </c>
    </row>
    <row r="27" spans="1:14" ht="13.7" customHeight="1" x14ac:dyDescent="0.2">
      <c r="A27" s="827"/>
      <c r="B27" s="827"/>
      <c r="C27" s="829"/>
      <c r="D27" s="829"/>
      <c r="E27" s="829" t="s">
        <v>904</v>
      </c>
      <c r="F27" s="829" t="s">
        <v>905</v>
      </c>
      <c r="G27" s="829" t="s">
        <v>904</v>
      </c>
      <c r="H27" s="829" t="s">
        <v>906</v>
      </c>
      <c r="I27" s="829" t="s">
        <v>907</v>
      </c>
      <c r="J27" s="829"/>
      <c r="K27" s="829"/>
      <c r="L27" s="426"/>
      <c r="M27" s="829"/>
      <c r="N27" s="829"/>
    </row>
    <row r="28" spans="1:14" ht="12.75" customHeight="1" x14ac:dyDescent="0.2">
      <c r="A28" s="827"/>
      <c r="B28" s="828"/>
      <c r="C28" s="830"/>
      <c r="D28" s="829"/>
      <c r="E28" s="829"/>
      <c r="F28" s="829"/>
      <c r="G28" s="829"/>
      <c r="H28" s="829"/>
      <c r="I28" s="427" t="s">
        <v>908</v>
      </c>
      <c r="J28" s="427" t="s">
        <v>909</v>
      </c>
      <c r="K28" s="427" t="s">
        <v>910</v>
      </c>
      <c r="L28" s="427" t="s">
        <v>911</v>
      </c>
      <c r="M28" s="829"/>
      <c r="N28" s="829"/>
    </row>
    <row r="29" spans="1:14" x14ac:dyDescent="0.2">
      <c r="A29" s="428">
        <v>1</v>
      </c>
      <c r="B29" s="429">
        <v>2</v>
      </c>
      <c r="C29" s="430">
        <v>3</v>
      </c>
      <c r="D29" s="431">
        <v>4</v>
      </c>
      <c r="E29" s="432">
        <v>5</v>
      </c>
      <c r="F29" s="432">
        <v>6</v>
      </c>
      <c r="G29" s="431">
        <v>7</v>
      </c>
      <c r="H29" s="430">
        <v>8</v>
      </c>
      <c r="I29" s="433">
        <v>9</v>
      </c>
      <c r="J29" s="433">
        <v>10</v>
      </c>
      <c r="K29" s="433">
        <v>11</v>
      </c>
      <c r="L29" s="433">
        <v>12</v>
      </c>
      <c r="M29" s="433">
        <v>13</v>
      </c>
      <c r="N29" s="433">
        <v>14</v>
      </c>
    </row>
    <row r="30" spans="1:14" ht="20.25" customHeight="1" x14ac:dyDescent="0.2">
      <c r="A30" s="833" t="s">
        <v>912</v>
      </c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</row>
    <row r="31" spans="1:14" ht="24" x14ac:dyDescent="0.2">
      <c r="A31" s="449" t="s">
        <v>19</v>
      </c>
      <c r="B31" s="435" t="s">
        <v>1063</v>
      </c>
      <c r="C31" s="450" t="s">
        <v>914</v>
      </c>
      <c r="D31" s="437" t="s">
        <v>915</v>
      </c>
      <c r="E31" s="438"/>
      <c r="F31" s="441">
        <v>10</v>
      </c>
      <c r="G31" s="441">
        <v>554.78</v>
      </c>
      <c r="H31" s="441">
        <v>5547.8</v>
      </c>
      <c r="I31" s="441">
        <v>2656.7</v>
      </c>
      <c r="J31" s="441">
        <v>2891.1</v>
      </c>
      <c r="K31" s="441">
        <v>1007.2</v>
      </c>
      <c r="L31" s="441"/>
      <c r="M31" s="441">
        <v>12.7</v>
      </c>
      <c r="N31" s="441">
        <v>4.0999999999999996</v>
      </c>
    </row>
    <row r="32" spans="1:14" ht="24" x14ac:dyDescent="0.2">
      <c r="A32" s="449" t="s">
        <v>20</v>
      </c>
      <c r="B32" s="435" t="s">
        <v>1064</v>
      </c>
      <c r="C32" s="450" t="s">
        <v>918</v>
      </c>
      <c r="D32" s="437" t="s">
        <v>915</v>
      </c>
      <c r="E32" s="438"/>
      <c r="F32" s="441">
        <v>10</v>
      </c>
      <c r="G32" s="441">
        <v>87.24</v>
      </c>
      <c r="H32" s="441">
        <v>872.4</v>
      </c>
      <c r="I32" s="441">
        <v>308.39999999999998</v>
      </c>
      <c r="J32" s="441">
        <v>564</v>
      </c>
      <c r="K32" s="441">
        <v>195.9</v>
      </c>
      <c r="L32" s="441"/>
      <c r="M32" s="441">
        <v>1.5</v>
      </c>
      <c r="N32" s="441">
        <v>0.8</v>
      </c>
    </row>
    <row r="33" spans="1:14" ht="24" x14ac:dyDescent="0.2">
      <c r="A33" s="449" t="s">
        <v>21</v>
      </c>
      <c r="B33" s="435" t="s">
        <v>1065</v>
      </c>
      <c r="C33" s="450" t="s">
        <v>920</v>
      </c>
      <c r="D33" s="437" t="s">
        <v>915</v>
      </c>
      <c r="E33" s="438"/>
      <c r="F33" s="441">
        <v>7</v>
      </c>
      <c r="G33" s="441">
        <v>1527.44</v>
      </c>
      <c r="H33" s="441">
        <v>10692.08</v>
      </c>
      <c r="I33" s="441">
        <v>1966.79</v>
      </c>
      <c r="J33" s="441">
        <v>8725.2900000000009</v>
      </c>
      <c r="K33" s="441">
        <v>2127.44</v>
      </c>
      <c r="L33" s="441"/>
      <c r="M33" s="441">
        <v>8.68</v>
      </c>
      <c r="N33" s="441">
        <v>7.7</v>
      </c>
    </row>
    <row r="34" spans="1:14" ht="24" x14ac:dyDescent="0.2">
      <c r="A34" s="449" t="s">
        <v>22</v>
      </c>
      <c r="B34" s="435" t="s">
        <v>1066</v>
      </c>
      <c r="C34" s="450" t="s">
        <v>922</v>
      </c>
      <c r="D34" s="437" t="s">
        <v>915</v>
      </c>
      <c r="E34" s="438"/>
      <c r="F34" s="441">
        <v>2</v>
      </c>
      <c r="G34" s="441">
        <v>2864.68</v>
      </c>
      <c r="H34" s="441">
        <v>5729.36</v>
      </c>
      <c r="I34" s="441">
        <v>1196.4000000000001</v>
      </c>
      <c r="J34" s="441">
        <v>4532.96</v>
      </c>
      <c r="K34" s="441">
        <v>1213.76</v>
      </c>
      <c r="L34" s="441"/>
      <c r="M34" s="441">
        <v>5.28</v>
      </c>
      <c r="N34" s="441">
        <v>4.58</v>
      </c>
    </row>
    <row r="35" spans="1:14" ht="36" x14ac:dyDescent="0.2">
      <c r="A35" s="449" t="s">
        <v>23</v>
      </c>
      <c r="B35" s="435" t="s">
        <v>1067</v>
      </c>
      <c r="C35" s="450" t="s">
        <v>1011</v>
      </c>
      <c r="D35" s="437" t="s">
        <v>915</v>
      </c>
      <c r="E35" s="438"/>
      <c r="F35" s="441">
        <v>1</v>
      </c>
      <c r="G35" s="441">
        <v>4404.75</v>
      </c>
      <c r="H35" s="441">
        <v>4404.75</v>
      </c>
      <c r="I35" s="441">
        <v>915.42</v>
      </c>
      <c r="J35" s="441">
        <v>3489.33</v>
      </c>
      <c r="K35" s="441">
        <v>935.12</v>
      </c>
      <c r="L35" s="441"/>
      <c r="M35" s="441">
        <v>4.04</v>
      </c>
      <c r="N35" s="441">
        <v>3.53</v>
      </c>
    </row>
    <row r="36" spans="1:14" ht="15" x14ac:dyDescent="0.2">
      <c r="A36" s="836" t="s">
        <v>1068</v>
      </c>
      <c r="B36" s="832"/>
      <c r="C36" s="832"/>
      <c r="D36" s="832"/>
      <c r="E36" s="832"/>
      <c r="F36" s="832"/>
      <c r="G36" s="832"/>
      <c r="H36" s="442">
        <v>27246.39</v>
      </c>
      <c r="I36" s="442">
        <v>7043.71</v>
      </c>
      <c r="J36" s="442">
        <v>20202.68</v>
      </c>
      <c r="K36" s="442">
        <v>5479.42</v>
      </c>
      <c r="L36" s="441"/>
      <c r="M36" s="442">
        <v>32.200000000000003</v>
      </c>
      <c r="N36" s="442">
        <v>20.71</v>
      </c>
    </row>
    <row r="37" spans="1:14" ht="15" x14ac:dyDescent="0.2">
      <c r="A37" s="836" t="s">
        <v>1069</v>
      </c>
      <c r="B37" s="832"/>
      <c r="C37" s="832"/>
      <c r="D37" s="832"/>
      <c r="E37" s="832"/>
      <c r="F37" s="832"/>
      <c r="G37" s="832"/>
      <c r="H37" s="442">
        <v>31495.360000000001</v>
      </c>
      <c r="I37" s="442">
        <v>8100.27</v>
      </c>
      <c r="J37" s="442">
        <v>23233.08</v>
      </c>
      <c r="K37" s="442">
        <v>6301.33</v>
      </c>
      <c r="L37" s="442">
        <v>162.01</v>
      </c>
      <c r="M37" s="442">
        <v>37.03</v>
      </c>
      <c r="N37" s="442">
        <v>23.82</v>
      </c>
    </row>
    <row r="38" spans="1:14" ht="15" x14ac:dyDescent="0.2">
      <c r="A38" s="836" t="s">
        <v>976</v>
      </c>
      <c r="B38" s="832"/>
      <c r="C38" s="832"/>
      <c r="D38" s="832"/>
      <c r="E38" s="832"/>
      <c r="F38" s="832"/>
      <c r="G38" s="832"/>
      <c r="H38" s="442">
        <v>12817.42</v>
      </c>
      <c r="I38" s="441"/>
      <c r="J38" s="441"/>
      <c r="K38" s="441"/>
      <c r="L38" s="441"/>
      <c r="M38" s="441"/>
      <c r="N38" s="441"/>
    </row>
    <row r="39" spans="1:14" ht="15" x14ac:dyDescent="0.2">
      <c r="A39" s="836" t="s">
        <v>977</v>
      </c>
      <c r="B39" s="832"/>
      <c r="C39" s="832"/>
      <c r="D39" s="832"/>
      <c r="E39" s="832"/>
      <c r="F39" s="832"/>
      <c r="G39" s="832"/>
      <c r="H39" s="442">
        <v>6912.77</v>
      </c>
      <c r="I39" s="441"/>
      <c r="J39" s="441"/>
      <c r="K39" s="441"/>
      <c r="L39" s="441"/>
      <c r="M39" s="441"/>
      <c r="N39" s="441"/>
    </row>
    <row r="40" spans="1:14" ht="15" x14ac:dyDescent="0.2">
      <c r="A40" s="831" t="s">
        <v>923</v>
      </c>
      <c r="B40" s="832"/>
      <c r="C40" s="832"/>
      <c r="D40" s="832"/>
      <c r="E40" s="832"/>
      <c r="F40" s="832"/>
      <c r="G40" s="832"/>
      <c r="H40" s="439">
        <v>51225.55</v>
      </c>
      <c r="I40" s="441"/>
      <c r="J40" s="441"/>
      <c r="K40" s="441"/>
      <c r="L40" s="441"/>
      <c r="M40" s="439">
        <v>37.03</v>
      </c>
      <c r="N40" s="439">
        <v>23.82</v>
      </c>
    </row>
    <row r="41" spans="1:14" ht="20.25" customHeight="1" x14ac:dyDescent="0.2">
      <c r="A41" s="833" t="s">
        <v>924</v>
      </c>
      <c r="B41" s="832"/>
      <c r="C41" s="832"/>
      <c r="D41" s="832"/>
      <c r="E41" s="832"/>
      <c r="F41" s="832"/>
      <c r="G41" s="832"/>
      <c r="H41" s="832"/>
      <c r="I41" s="832"/>
      <c r="J41" s="832"/>
      <c r="K41" s="832"/>
      <c r="L41" s="832"/>
      <c r="M41" s="832"/>
      <c r="N41" s="832"/>
    </row>
    <row r="42" spans="1:14" ht="36" x14ac:dyDescent="0.2">
      <c r="A42" s="449" t="s">
        <v>29</v>
      </c>
      <c r="B42" s="435" t="s">
        <v>1070</v>
      </c>
      <c r="C42" s="450" t="s">
        <v>926</v>
      </c>
      <c r="D42" s="437" t="s">
        <v>915</v>
      </c>
      <c r="E42" s="438"/>
      <c r="F42" s="442">
        <v>22</v>
      </c>
      <c r="G42" s="441">
        <v>504.29</v>
      </c>
      <c r="H42" s="441">
        <v>11094.38</v>
      </c>
      <c r="I42" s="441">
        <v>1972.96</v>
      </c>
      <c r="J42" s="441">
        <v>9121.42</v>
      </c>
      <c r="K42" s="441">
        <v>3410.44</v>
      </c>
      <c r="L42" s="441"/>
      <c r="M42" s="441">
        <v>9.68</v>
      </c>
      <c r="N42" s="441">
        <v>10.56</v>
      </c>
    </row>
    <row r="43" spans="1:14" ht="48" x14ac:dyDescent="0.2">
      <c r="A43" s="449" t="s">
        <v>24</v>
      </c>
      <c r="B43" s="435" t="s">
        <v>1071</v>
      </c>
      <c r="C43" s="450" t="s">
        <v>929</v>
      </c>
      <c r="D43" s="437" t="s">
        <v>915</v>
      </c>
      <c r="E43" s="438"/>
      <c r="F43" s="441">
        <v>10</v>
      </c>
      <c r="G43" s="441">
        <v>148.88</v>
      </c>
      <c r="H43" s="441">
        <v>1488.8</v>
      </c>
      <c r="I43" s="441">
        <v>509.5</v>
      </c>
      <c r="J43" s="441">
        <v>979.3</v>
      </c>
      <c r="K43" s="441">
        <v>452.1</v>
      </c>
      <c r="L43" s="441"/>
      <c r="M43" s="441">
        <v>2.5</v>
      </c>
      <c r="N43" s="441">
        <v>1.4</v>
      </c>
    </row>
    <row r="44" spans="1:14" ht="36" x14ac:dyDescent="0.2">
      <c r="A44" s="449" t="s">
        <v>30</v>
      </c>
      <c r="B44" s="435" t="s">
        <v>1072</v>
      </c>
      <c r="C44" s="450" t="s">
        <v>931</v>
      </c>
      <c r="D44" s="437" t="s">
        <v>915</v>
      </c>
      <c r="E44" s="438"/>
      <c r="F44" s="442">
        <v>5</v>
      </c>
      <c r="G44" s="441">
        <v>173.06</v>
      </c>
      <c r="H44" s="441">
        <v>865.3</v>
      </c>
      <c r="I44" s="441">
        <v>305.7</v>
      </c>
      <c r="J44" s="441">
        <v>559.6</v>
      </c>
      <c r="K44" s="441">
        <v>258.35000000000002</v>
      </c>
      <c r="L44" s="441"/>
      <c r="M44" s="441">
        <v>1.5</v>
      </c>
      <c r="N44" s="441">
        <v>0.8</v>
      </c>
    </row>
    <row r="45" spans="1:14" ht="36" x14ac:dyDescent="0.2">
      <c r="A45" s="449" t="s">
        <v>25</v>
      </c>
      <c r="B45" s="435" t="s">
        <v>1073</v>
      </c>
      <c r="C45" s="450" t="s">
        <v>934</v>
      </c>
      <c r="D45" s="437" t="s">
        <v>915</v>
      </c>
      <c r="E45" s="438"/>
      <c r="F45" s="441">
        <v>10</v>
      </c>
      <c r="G45" s="441">
        <v>2346.6799999999998</v>
      </c>
      <c r="H45" s="441">
        <v>23466.799999999999</v>
      </c>
      <c r="I45" s="441">
        <v>10498.9</v>
      </c>
      <c r="J45" s="441">
        <v>12967.9</v>
      </c>
      <c r="K45" s="441">
        <v>3350.1</v>
      </c>
      <c r="L45" s="441"/>
      <c r="M45" s="441">
        <v>47.5</v>
      </c>
      <c r="N45" s="441">
        <v>12.13</v>
      </c>
    </row>
    <row r="46" spans="1:14" ht="48" x14ac:dyDescent="0.2">
      <c r="A46" s="449" t="s">
        <v>26</v>
      </c>
      <c r="B46" s="435" t="s">
        <v>1074</v>
      </c>
      <c r="C46" s="450" t="s">
        <v>936</v>
      </c>
      <c r="D46" s="437" t="s">
        <v>915</v>
      </c>
      <c r="E46" s="438"/>
      <c r="F46" s="441">
        <v>3</v>
      </c>
      <c r="G46" s="441">
        <v>5228.08</v>
      </c>
      <c r="H46" s="441">
        <v>15684.24</v>
      </c>
      <c r="I46" s="441">
        <v>6548.04</v>
      </c>
      <c r="J46" s="441">
        <v>9136.2000000000007</v>
      </c>
      <c r="K46" s="441">
        <v>2341.59</v>
      </c>
      <c r="L46" s="441"/>
      <c r="M46" s="441">
        <v>29.63</v>
      </c>
      <c r="N46" s="441">
        <v>8.48</v>
      </c>
    </row>
    <row r="47" spans="1:14" ht="48" x14ac:dyDescent="0.2">
      <c r="A47" s="449" t="s">
        <v>27</v>
      </c>
      <c r="B47" s="435" t="s">
        <v>1075</v>
      </c>
      <c r="C47" s="450" t="s">
        <v>938</v>
      </c>
      <c r="D47" s="437" t="s">
        <v>915</v>
      </c>
      <c r="E47" s="438"/>
      <c r="F47" s="441">
        <v>2</v>
      </c>
      <c r="G47" s="441">
        <v>8241.16</v>
      </c>
      <c r="H47" s="441">
        <v>16482.32</v>
      </c>
      <c r="I47" s="441">
        <v>6691.68</v>
      </c>
      <c r="J47" s="441">
        <v>9790.64</v>
      </c>
      <c r="K47" s="441">
        <v>2500.42</v>
      </c>
      <c r="L47" s="441"/>
      <c r="M47" s="441">
        <v>30.28</v>
      </c>
      <c r="N47" s="441">
        <v>9.0500000000000007</v>
      </c>
    </row>
    <row r="48" spans="1:14" ht="72" x14ac:dyDescent="0.2">
      <c r="A48" s="449" t="s">
        <v>28</v>
      </c>
      <c r="B48" s="435" t="s">
        <v>1076</v>
      </c>
      <c r="C48" s="450" t="s">
        <v>940</v>
      </c>
      <c r="D48" s="437" t="s">
        <v>941</v>
      </c>
      <c r="E48" s="438"/>
      <c r="F48" s="442">
        <v>0.38500000000000001</v>
      </c>
      <c r="G48" s="441">
        <v>39345.480000000003</v>
      </c>
      <c r="H48" s="441">
        <v>15148.01</v>
      </c>
      <c r="I48" s="441">
        <v>5966.39</v>
      </c>
      <c r="J48" s="441">
        <v>9181.6200000000008</v>
      </c>
      <c r="K48" s="441">
        <v>3667.54</v>
      </c>
      <c r="L48" s="441"/>
      <c r="M48" s="441">
        <v>25.12</v>
      </c>
      <c r="N48" s="441">
        <v>14.44</v>
      </c>
    </row>
    <row r="49" spans="1:14" ht="48" x14ac:dyDescent="0.2">
      <c r="A49" s="449" t="s">
        <v>31</v>
      </c>
      <c r="B49" s="435" t="s">
        <v>944</v>
      </c>
      <c r="C49" s="450" t="s">
        <v>945</v>
      </c>
      <c r="D49" s="437" t="s">
        <v>946</v>
      </c>
      <c r="E49" s="438"/>
      <c r="F49" s="442">
        <v>14.75</v>
      </c>
      <c r="G49" s="441">
        <v>129.91</v>
      </c>
      <c r="H49" s="441">
        <v>1916.17</v>
      </c>
      <c r="I49" s="441"/>
      <c r="J49" s="441">
        <v>1916.17</v>
      </c>
      <c r="K49" s="441"/>
      <c r="L49" s="441"/>
      <c r="M49" s="441"/>
      <c r="N49" s="441"/>
    </row>
    <row r="50" spans="1:14" ht="48" x14ac:dyDescent="0.2">
      <c r="A50" s="449" t="s">
        <v>1038</v>
      </c>
      <c r="B50" s="435" t="s">
        <v>949</v>
      </c>
      <c r="C50" s="450" t="s">
        <v>950</v>
      </c>
      <c r="D50" s="437" t="s">
        <v>946</v>
      </c>
      <c r="E50" s="438"/>
      <c r="F50" s="442">
        <v>14.75</v>
      </c>
      <c r="G50" s="441">
        <v>129.91</v>
      </c>
      <c r="H50" s="441">
        <v>1916.17</v>
      </c>
      <c r="I50" s="441"/>
      <c r="J50" s="441">
        <v>1916.17</v>
      </c>
      <c r="K50" s="441"/>
      <c r="L50" s="441"/>
      <c r="M50" s="441"/>
      <c r="N50" s="441"/>
    </row>
    <row r="51" spans="1:14" ht="96" x14ac:dyDescent="0.2">
      <c r="A51" s="449" t="s">
        <v>1039</v>
      </c>
      <c r="B51" s="435" t="s">
        <v>952</v>
      </c>
      <c r="C51" s="450" t="s">
        <v>953</v>
      </c>
      <c r="D51" s="437" t="s">
        <v>946</v>
      </c>
      <c r="E51" s="438"/>
      <c r="F51" s="441">
        <v>14.75</v>
      </c>
      <c r="G51" s="441">
        <v>108.9</v>
      </c>
      <c r="H51" s="441">
        <v>1606.28</v>
      </c>
      <c r="I51" s="441"/>
      <c r="J51" s="441">
        <v>1606.28</v>
      </c>
      <c r="K51" s="441"/>
      <c r="L51" s="441"/>
      <c r="M51" s="441"/>
      <c r="N51" s="441"/>
    </row>
    <row r="52" spans="1:14" ht="15" x14ac:dyDescent="0.2">
      <c r="A52" s="836" t="s">
        <v>1068</v>
      </c>
      <c r="B52" s="832"/>
      <c r="C52" s="832"/>
      <c r="D52" s="832"/>
      <c r="E52" s="832"/>
      <c r="F52" s="832"/>
      <c r="G52" s="832"/>
      <c r="H52" s="442">
        <v>89668.47</v>
      </c>
      <c r="I52" s="442">
        <v>32493.17</v>
      </c>
      <c r="J52" s="442">
        <v>57175.3</v>
      </c>
      <c r="K52" s="442">
        <v>15980.54</v>
      </c>
      <c r="L52" s="441"/>
      <c r="M52" s="442">
        <v>146.21</v>
      </c>
      <c r="N52" s="442">
        <v>56.86</v>
      </c>
    </row>
    <row r="53" spans="1:14" ht="15" x14ac:dyDescent="0.2">
      <c r="A53" s="836" t="s">
        <v>1069</v>
      </c>
      <c r="B53" s="832"/>
      <c r="C53" s="832"/>
      <c r="D53" s="832"/>
      <c r="E53" s="832"/>
      <c r="F53" s="832"/>
      <c r="G53" s="832"/>
      <c r="H53" s="442">
        <v>103866.08</v>
      </c>
      <c r="I53" s="442">
        <v>37367.15</v>
      </c>
      <c r="J53" s="442">
        <v>65751.59</v>
      </c>
      <c r="K53" s="442">
        <v>18377.62</v>
      </c>
      <c r="L53" s="442">
        <v>747.34</v>
      </c>
      <c r="M53" s="442">
        <v>168.14</v>
      </c>
      <c r="N53" s="442">
        <v>65.39</v>
      </c>
    </row>
    <row r="54" spans="1:14" ht="15" x14ac:dyDescent="0.2">
      <c r="A54" s="836" t="s">
        <v>976</v>
      </c>
      <c r="B54" s="832"/>
      <c r="C54" s="832"/>
      <c r="D54" s="832"/>
      <c r="E54" s="832"/>
      <c r="F54" s="832"/>
      <c r="G54" s="832"/>
      <c r="H54" s="442">
        <v>49612.85</v>
      </c>
      <c r="I54" s="441"/>
      <c r="J54" s="441"/>
      <c r="K54" s="441"/>
      <c r="L54" s="441"/>
      <c r="M54" s="441"/>
      <c r="N54" s="441"/>
    </row>
    <row r="55" spans="1:14" ht="15" x14ac:dyDescent="0.2">
      <c r="A55" s="836" t="s">
        <v>977</v>
      </c>
      <c r="B55" s="832"/>
      <c r="C55" s="832"/>
      <c r="D55" s="832"/>
      <c r="E55" s="832"/>
      <c r="F55" s="832"/>
      <c r="G55" s="832"/>
      <c r="H55" s="442">
        <v>26757.49</v>
      </c>
      <c r="I55" s="441"/>
      <c r="J55" s="441"/>
      <c r="K55" s="441"/>
      <c r="L55" s="441"/>
      <c r="M55" s="441"/>
      <c r="N55" s="441"/>
    </row>
    <row r="56" spans="1:14" ht="15" x14ac:dyDescent="0.2">
      <c r="A56" s="831" t="s">
        <v>954</v>
      </c>
      <c r="B56" s="832"/>
      <c r="C56" s="832"/>
      <c r="D56" s="832"/>
      <c r="E56" s="832"/>
      <c r="F56" s="832"/>
      <c r="G56" s="832"/>
      <c r="H56" s="439">
        <v>180236.42</v>
      </c>
      <c r="I56" s="441"/>
      <c r="J56" s="441"/>
      <c r="K56" s="441"/>
      <c r="L56" s="441"/>
      <c r="M56" s="439">
        <v>168.14</v>
      </c>
      <c r="N56" s="439">
        <v>65.39</v>
      </c>
    </row>
    <row r="57" spans="1:14" ht="20.25" customHeight="1" x14ac:dyDescent="0.2">
      <c r="A57" s="833" t="s">
        <v>955</v>
      </c>
      <c r="B57" s="832"/>
      <c r="C57" s="832"/>
      <c r="D57" s="832"/>
      <c r="E57" s="832"/>
      <c r="F57" s="832"/>
      <c r="G57" s="832"/>
      <c r="H57" s="832"/>
      <c r="I57" s="832"/>
      <c r="J57" s="832"/>
      <c r="K57" s="832"/>
      <c r="L57" s="832"/>
      <c r="M57" s="832"/>
      <c r="N57" s="832"/>
    </row>
    <row r="58" spans="1:14" x14ac:dyDescent="0.2">
      <c r="A58" s="449" t="s">
        <v>943</v>
      </c>
      <c r="B58" s="435" t="s">
        <v>957</v>
      </c>
      <c r="C58" s="450" t="s">
        <v>958</v>
      </c>
      <c r="D58" s="437" t="s">
        <v>959</v>
      </c>
      <c r="E58" s="438"/>
      <c r="F58" s="441">
        <v>385</v>
      </c>
      <c r="G58" s="441">
        <v>258</v>
      </c>
      <c r="H58" s="441">
        <v>99330</v>
      </c>
      <c r="I58" s="441"/>
      <c r="J58" s="441"/>
      <c r="K58" s="441"/>
      <c r="L58" s="441">
        <v>99330</v>
      </c>
      <c r="M58" s="441"/>
      <c r="N58" s="441"/>
    </row>
    <row r="59" spans="1:14" x14ac:dyDescent="0.2">
      <c r="A59" s="449" t="s">
        <v>948</v>
      </c>
      <c r="B59" s="435" t="s">
        <v>957</v>
      </c>
      <c r="C59" s="450" t="s">
        <v>961</v>
      </c>
      <c r="D59" s="437" t="s">
        <v>915</v>
      </c>
      <c r="E59" s="438"/>
      <c r="F59" s="441">
        <v>10</v>
      </c>
      <c r="G59" s="441">
        <v>10648</v>
      </c>
      <c r="H59" s="441">
        <v>106480</v>
      </c>
      <c r="I59" s="441"/>
      <c r="J59" s="441"/>
      <c r="K59" s="441"/>
      <c r="L59" s="441">
        <v>106480</v>
      </c>
      <c r="M59" s="441"/>
      <c r="N59" s="441"/>
    </row>
    <row r="60" spans="1:14" x14ac:dyDescent="0.2">
      <c r="A60" s="449" t="s">
        <v>1040</v>
      </c>
      <c r="B60" s="435" t="s">
        <v>957</v>
      </c>
      <c r="C60" s="450" t="s">
        <v>963</v>
      </c>
      <c r="D60" s="437" t="s">
        <v>915</v>
      </c>
      <c r="E60" s="438"/>
      <c r="F60" s="442">
        <v>5</v>
      </c>
      <c r="G60" s="441">
        <v>9766</v>
      </c>
      <c r="H60" s="441">
        <v>48830</v>
      </c>
      <c r="I60" s="441"/>
      <c r="J60" s="441"/>
      <c r="K60" s="441"/>
      <c r="L60" s="441">
        <v>48830</v>
      </c>
      <c r="M60" s="441"/>
      <c r="N60" s="441"/>
    </row>
    <row r="61" spans="1:14" x14ac:dyDescent="0.2">
      <c r="A61" s="449" t="s">
        <v>1009</v>
      </c>
      <c r="B61" s="435" t="s">
        <v>957</v>
      </c>
      <c r="C61" s="450" t="s">
        <v>965</v>
      </c>
      <c r="D61" s="437" t="s">
        <v>915</v>
      </c>
      <c r="E61" s="438"/>
      <c r="F61" s="441">
        <v>5</v>
      </c>
      <c r="G61" s="441">
        <v>2016</v>
      </c>
      <c r="H61" s="441">
        <v>10080</v>
      </c>
      <c r="I61" s="441"/>
      <c r="J61" s="441"/>
      <c r="K61" s="441"/>
      <c r="L61" s="441">
        <v>10080</v>
      </c>
      <c r="M61" s="441"/>
      <c r="N61" s="441"/>
    </row>
    <row r="62" spans="1:14" x14ac:dyDescent="0.2">
      <c r="A62" s="449" t="s">
        <v>951</v>
      </c>
      <c r="B62" s="435" t="s">
        <v>957</v>
      </c>
      <c r="C62" s="450" t="s">
        <v>967</v>
      </c>
      <c r="D62" s="437" t="s">
        <v>959</v>
      </c>
      <c r="E62" s="438"/>
      <c r="F62" s="442">
        <v>45</v>
      </c>
      <c r="G62" s="441">
        <v>75</v>
      </c>
      <c r="H62" s="441">
        <v>3375</v>
      </c>
      <c r="I62" s="441"/>
      <c r="J62" s="441"/>
      <c r="K62" s="441"/>
      <c r="L62" s="441">
        <v>3375</v>
      </c>
      <c r="M62" s="441"/>
      <c r="N62" s="441"/>
    </row>
    <row r="63" spans="1:14" x14ac:dyDescent="0.2">
      <c r="A63" s="449" t="s">
        <v>956</v>
      </c>
      <c r="B63" s="435" t="s">
        <v>957</v>
      </c>
      <c r="C63" s="450" t="s">
        <v>970</v>
      </c>
      <c r="D63" s="437" t="s">
        <v>915</v>
      </c>
      <c r="E63" s="438"/>
      <c r="F63" s="442">
        <v>30</v>
      </c>
      <c r="G63" s="441">
        <v>20.11</v>
      </c>
      <c r="H63" s="441">
        <v>603.29999999999995</v>
      </c>
      <c r="I63" s="441"/>
      <c r="J63" s="441"/>
      <c r="K63" s="441"/>
      <c r="L63" s="441">
        <v>603.29999999999995</v>
      </c>
      <c r="M63" s="441"/>
      <c r="N63" s="441"/>
    </row>
    <row r="64" spans="1:14" ht="15" x14ac:dyDescent="0.2">
      <c r="A64" s="836" t="s">
        <v>1068</v>
      </c>
      <c r="B64" s="832"/>
      <c r="C64" s="832"/>
      <c r="D64" s="832"/>
      <c r="E64" s="832"/>
      <c r="F64" s="832"/>
      <c r="G64" s="832"/>
      <c r="H64" s="442">
        <v>268698.3</v>
      </c>
      <c r="I64" s="441"/>
      <c r="J64" s="441"/>
      <c r="K64" s="441"/>
      <c r="L64" s="442">
        <v>268698.3</v>
      </c>
      <c r="M64" s="441"/>
      <c r="N64" s="441"/>
    </row>
    <row r="65" spans="1:14" ht="15" x14ac:dyDescent="0.2">
      <c r="A65" s="836" t="s">
        <v>1069</v>
      </c>
      <c r="B65" s="832"/>
      <c r="C65" s="832"/>
      <c r="D65" s="832"/>
      <c r="E65" s="832"/>
      <c r="F65" s="832"/>
      <c r="G65" s="832"/>
      <c r="H65" s="442">
        <v>246200.51</v>
      </c>
      <c r="I65" s="441"/>
      <c r="J65" s="441"/>
      <c r="K65" s="441"/>
      <c r="L65" s="442">
        <v>246200.51</v>
      </c>
      <c r="M65" s="441"/>
      <c r="N65" s="441"/>
    </row>
    <row r="66" spans="1:14" ht="15" x14ac:dyDescent="0.2">
      <c r="A66" s="831" t="s">
        <v>972</v>
      </c>
      <c r="B66" s="832"/>
      <c r="C66" s="832"/>
      <c r="D66" s="832"/>
      <c r="E66" s="832"/>
      <c r="F66" s="832"/>
      <c r="G66" s="832"/>
      <c r="H66" s="439">
        <v>246200.51</v>
      </c>
      <c r="I66" s="441"/>
      <c r="J66" s="441"/>
      <c r="K66" s="441"/>
      <c r="L66" s="441"/>
      <c r="M66" s="441"/>
      <c r="N66" s="441"/>
    </row>
    <row r="67" spans="1:14" ht="15" x14ac:dyDescent="0.2">
      <c r="A67" s="834" t="s">
        <v>973</v>
      </c>
      <c r="B67" s="835"/>
      <c r="C67" s="835"/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5"/>
    </row>
    <row r="68" spans="1:14" ht="15" x14ac:dyDescent="0.2">
      <c r="A68" s="836" t="s">
        <v>974</v>
      </c>
      <c r="B68" s="832"/>
      <c r="C68" s="832"/>
      <c r="D68" s="832"/>
      <c r="E68" s="832"/>
      <c r="F68" s="832"/>
      <c r="G68" s="832"/>
      <c r="H68" s="442">
        <v>385613.16</v>
      </c>
      <c r="I68" s="442">
        <v>39536.879999999997</v>
      </c>
      <c r="J68" s="442">
        <v>77377.98</v>
      </c>
      <c r="K68" s="442">
        <v>21459.96</v>
      </c>
      <c r="L68" s="442">
        <v>268698.3</v>
      </c>
      <c r="M68" s="442">
        <v>178.41</v>
      </c>
      <c r="N68" s="442">
        <v>77.569999999999993</v>
      </c>
    </row>
    <row r="69" spans="1:14" ht="15" x14ac:dyDescent="0.2">
      <c r="A69" s="836" t="s">
        <v>975</v>
      </c>
      <c r="B69" s="832"/>
      <c r="C69" s="832"/>
      <c r="D69" s="832"/>
      <c r="E69" s="832"/>
      <c r="F69" s="832"/>
      <c r="G69" s="832"/>
      <c r="H69" s="442">
        <v>381561.94</v>
      </c>
      <c r="I69" s="442">
        <v>45467.41</v>
      </c>
      <c r="J69" s="442">
        <v>88984.67</v>
      </c>
      <c r="K69" s="442">
        <v>24678.95</v>
      </c>
      <c r="L69" s="442">
        <v>247109.86</v>
      </c>
      <c r="M69" s="442">
        <v>205.17</v>
      </c>
      <c r="N69" s="442">
        <v>89.21</v>
      </c>
    </row>
    <row r="70" spans="1:14" ht="15" x14ac:dyDescent="0.2">
      <c r="A70" s="836" t="s">
        <v>976</v>
      </c>
      <c r="B70" s="832"/>
      <c r="C70" s="832"/>
      <c r="D70" s="832"/>
      <c r="E70" s="832"/>
      <c r="F70" s="832"/>
      <c r="G70" s="832"/>
      <c r="H70" s="442">
        <v>62430.26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977</v>
      </c>
      <c r="B71" s="832"/>
      <c r="C71" s="832"/>
      <c r="D71" s="832"/>
      <c r="E71" s="832"/>
      <c r="F71" s="832"/>
      <c r="G71" s="832"/>
      <c r="H71" s="442">
        <v>33670.25</v>
      </c>
      <c r="I71" s="441"/>
      <c r="J71" s="441"/>
      <c r="K71" s="441"/>
      <c r="L71" s="441"/>
      <c r="M71" s="441"/>
      <c r="N71" s="441"/>
    </row>
    <row r="72" spans="1:14" ht="15" x14ac:dyDescent="0.2">
      <c r="A72" s="831" t="s">
        <v>978</v>
      </c>
      <c r="B72" s="832"/>
      <c r="C72" s="832"/>
      <c r="D72" s="832"/>
      <c r="E72" s="832"/>
      <c r="F72" s="832"/>
      <c r="G72" s="832"/>
      <c r="H72" s="441"/>
      <c r="I72" s="441"/>
      <c r="J72" s="441"/>
      <c r="K72" s="441"/>
      <c r="L72" s="441"/>
      <c r="M72" s="441"/>
      <c r="N72" s="441"/>
    </row>
    <row r="73" spans="1:14" ht="15" x14ac:dyDescent="0.2">
      <c r="A73" s="836" t="s">
        <v>979</v>
      </c>
      <c r="B73" s="832"/>
      <c r="C73" s="832"/>
      <c r="D73" s="832"/>
      <c r="E73" s="832"/>
      <c r="F73" s="832"/>
      <c r="G73" s="832"/>
      <c r="H73" s="442">
        <v>376749.62</v>
      </c>
      <c r="I73" s="441"/>
      <c r="J73" s="441"/>
      <c r="K73" s="441"/>
      <c r="L73" s="441"/>
      <c r="M73" s="442">
        <v>205.17</v>
      </c>
      <c r="N73" s="442">
        <v>89.21</v>
      </c>
    </row>
    <row r="74" spans="1:14" ht="15" x14ac:dyDescent="0.2">
      <c r="A74" s="836" t="s">
        <v>980</v>
      </c>
      <c r="B74" s="832"/>
      <c r="C74" s="832"/>
      <c r="D74" s="832"/>
      <c r="E74" s="832"/>
      <c r="F74" s="832"/>
      <c r="G74" s="832"/>
      <c r="H74" s="442">
        <v>100912.83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981</v>
      </c>
      <c r="B75" s="832"/>
      <c r="C75" s="832"/>
      <c r="D75" s="832"/>
      <c r="E75" s="832"/>
      <c r="F75" s="832"/>
      <c r="G75" s="832"/>
      <c r="H75" s="442">
        <v>477662.45</v>
      </c>
      <c r="I75" s="441"/>
      <c r="J75" s="441"/>
      <c r="K75" s="441"/>
      <c r="L75" s="441"/>
      <c r="M75" s="442">
        <v>205.17</v>
      </c>
      <c r="N75" s="442">
        <v>89.21</v>
      </c>
    </row>
    <row r="76" spans="1:14" ht="15" x14ac:dyDescent="0.2">
      <c r="A76" s="836" t="s">
        <v>982</v>
      </c>
      <c r="B76" s="832"/>
      <c r="C76" s="832"/>
      <c r="D76" s="832"/>
      <c r="E76" s="832"/>
      <c r="F76" s="832"/>
      <c r="G76" s="832"/>
      <c r="H76" s="441"/>
      <c r="I76" s="441"/>
      <c r="J76" s="441"/>
      <c r="K76" s="441"/>
      <c r="L76" s="441"/>
      <c r="M76" s="441"/>
      <c r="N76" s="441"/>
    </row>
    <row r="77" spans="1:14" ht="15" x14ac:dyDescent="0.2">
      <c r="A77" s="836" t="s">
        <v>983</v>
      </c>
      <c r="B77" s="832"/>
      <c r="C77" s="832"/>
      <c r="D77" s="832"/>
      <c r="E77" s="832"/>
      <c r="F77" s="832"/>
      <c r="G77" s="832"/>
      <c r="H77" s="442">
        <v>247109.86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984</v>
      </c>
      <c r="B78" s="832"/>
      <c r="C78" s="832"/>
      <c r="D78" s="832"/>
      <c r="E78" s="832"/>
      <c r="F78" s="832"/>
      <c r="G78" s="832"/>
      <c r="H78" s="442">
        <v>88984.67</v>
      </c>
      <c r="I78" s="441"/>
      <c r="J78" s="441"/>
      <c r="K78" s="441"/>
      <c r="L78" s="441"/>
      <c r="M78" s="441"/>
      <c r="N78" s="441"/>
    </row>
    <row r="79" spans="1:14" ht="15" x14ac:dyDescent="0.2">
      <c r="A79" s="836" t="s">
        <v>985</v>
      </c>
      <c r="B79" s="832"/>
      <c r="C79" s="832"/>
      <c r="D79" s="832"/>
      <c r="E79" s="832"/>
      <c r="F79" s="832"/>
      <c r="G79" s="832"/>
      <c r="H79" s="442">
        <v>70146.36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986</v>
      </c>
      <c r="B80" s="832"/>
      <c r="C80" s="832"/>
      <c r="D80" s="832"/>
      <c r="E80" s="832"/>
      <c r="F80" s="832"/>
      <c r="G80" s="832"/>
      <c r="H80" s="442">
        <v>62430.26</v>
      </c>
      <c r="I80" s="441"/>
      <c r="J80" s="441"/>
      <c r="K80" s="441"/>
      <c r="L80" s="441"/>
      <c r="M80" s="441"/>
      <c r="N80" s="441"/>
    </row>
    <row r="81" spans="1:14" ht="15" x14ac:dyDescent="0.2">
      <c r="A81" s="836" t="s">
        <v>987</v>
      </c>
      <c r="B81" s="832"/>
      <c r="C81" s="832"/>
      <c r="D81" s="832"/>
      <c r="E81" s="832"/>
      <c r="F81" s="832"/>
      <c r="G81" s="832"/>
      <c r="H81" s="442">
        <v>33670.25</v>
      </c>
      <c r="I81" s="441"/>
      <c r="J81" s="441"/>
      <c r="K81" s="441"/>
      <c r="L81" s="441"/>
      <c r="M81" s="441"/>
      <c r="N81" s="441"/>
    </row>
    <row r="82" spans="1:14" ht="15" x14ac:dyDescent="0.2">
      <c r="A82" s="836" t="s">
        <v>988</v>
      </c>
      <c r="B82" s="832"/>
      <c r="C82" s="832"/>
      <c r="D82" s="832"/>
      <c r="E82" s="832"/>
      <c r="F82" s="832"/>
      <c r="G82" s="832"/>
      <c r="H82" s="442">
        <v>14138.81</v>
      </c>
      <c r="I82" s="441"/>
      <c r="J82" s="441"/>
      <c r="K82" s="441"/>
      <c r="L82" s="441"/>
      <c r="M82" s="441"/>
      <c r="N82" s="441"/>
    </row>
    <row r="83" spans="1:14" ht="15" x14ac:dyDescent="0.2">
      <c r="A83" s="831" t="s">
        <v>981</v>
      </c>
      <c r="B83" s="832"/>
      <c r="C83" s="832"/>
      <c r="D83" s="832"/>
      <c r="E83" s="832"/>
      <c r="F83" s="832"/>
      <c r="G83" s="832"/>
      <c r="H83" s="439">
        <v>491801.26</v>
      </c>
      <c r="I83" s="441"/>
      <c r="J83" s="441"/>
      <c r="K83" s="441"/>
      <c r="L83" s="441"/>
      <c r="M83" s="441"/>
      <c r="N83" s="441"/>
    </row>
    <row r="84" spans="1:14" ht="15" x14ac:dyDescent="0.2">
      <c r="A84" s="836" t="s">
        <v>989</v>
      </c>
      <c r="B84" s="832"/>
      <c r="C84" s="832"/>
      <c r="D84" s="832"/>
      <c r="E84" s="832"/>
      <c r="F84" s="832"/>
      <c r="G84" s="832"/>
      <c r="H84" s="442">
        <v>24590.06</v>
      </c>
      <c r="I84" s="441"/>
      <c r="J84" s="441"/>
      <c r="K84" s="441"/>
      <c r="L84" s="441"/>
      <c r="M84" s="441"/>
      <c r="N84" s="441"/>
    </row>
    <row r="85" spans="1:14" ht="15" x14ac:dyDescent="0.2">
      <c r="A85" s="836" t="s">
        <v>990</v>
      </c>
      <c r="B85" s="832"/>
      <c r="C85" s="832"/>
      <c r="D85" s="832"/>
      <c r="E85" s="832"/>
      <c r="F85" s="832"/>
      <c r="G85" s="832"/>
      <c r="H85" s="442">
        <v>24590.06</v>
      </c>
      <c r="I85" s="441"/>
      <c r="J85" s="441"/>
      <c r="K85" s="441"/>
      <c r="L85" s="441"/>
      <c r="M85" s="441"/>
      <c r="N85" s="441"/>
    </row>
    <row r="86" spans="1:14" ht="15" x14ac:dyDescent="0.2">
      <c r="A86" s="831" t="s">
        <v>981</v>
      </c>
      <c r="B86" s="832"/>
      <c r="C86" s="832"/>
      <c r="D86" s="832"/>
      <c r="E86" s="832"/>
      <c r="F86" s="832"/>
      <c r="G86" s="832"/>
      <c r="H86" s="439">
        <v>540981.38</v>
      </c>
      <c r="I86" s="441"/>
      <c r="J86" s="441"/>
      <c r="K86" s="441"/>
      <c r="L86" s="441"/>
      <c r="M86" s="441"/>
      <c r="N86" s="441"/>
    </row>
    <row r="87" spans="1:14" ht="15" x14ac:dyDescent="0.2">
      <c r="A87" s="836" t="s">
        <v>991</v>
      </c>
      <c r="B87" s="832"/>
      <c r="C87" s="832"/>
      <c r="D87" s="832"/>
      <c r="E87" s="832"/>
      <c r="F87" s="832"/>
      <c r="G87" s="832"/>
      <c r="H87" s="442">
        <v>10819.63</v>
      </c>
      <c r="I87" s="441"/>
      <c r="J87" s="441"/>
      <c r="K87" s="441"/>
      <c r="L87" s="441"/>
      <c r="M87" s="441"/>
      <c r="N87" s="441"/>
    </row>
    <row r="88" spans="1:14" ht="15" x14ac:dyDescent="0.2">
      <c r="A88" s="831" t="s">
        <v>992</v>
      </c>
      <c r="B88" s="832"/>
      <c r="C88" s="832"/>
      <c r="D88" s="832"/>
      <c r="E88" s="832"/>
      <c r="F88" s="832"/>
      <c r="G88" s="832"/>
      <c r="H88" s="439">
        <v>551801.01</v>
      </c>
      <c r="I88" s="441"/>
      <c r="J88" s="441"/>
      <c r="K88" s="441"/>
      <c r="L88" s="441"/>
      <c r="M88" s="441"/>
      <c r="N88" s="441"/>
    </row>
    <row r="89" spans="1:14" ht="15" x14ac:dyDescent="0.2">
      <c r="A89" s="836" t="s">
        <v>993</v>
      </c>
      <c r="B89" s="832"/>
      <c r="C89" s="832"/>
      <c r="D89" s="832"/>
      <c r="E89" s="832"/>
      <c r="F89" s="832"/>
      <c r="G89" s="832"/>
      <c r="H89" s="442">
        <v>99324.18</v>
      </c>
      <c r="I89" s="441"/>
      <c r="J89" s="441"/>
      <c r="K89" s="441"/>
      <c r="L89" s="441"/>
      <c r="M89" s="441"/>
      <c r="N89" s="441"/>
    </row>
    <row r="90" spans="1:14" ht="15" x14ac:dyDescent="0.2">
      <c r="A90" s="831" t="s">
        <v>994</v>
      </c>
      <c r="B90" s="832"/>
      <c r="C90" s="832"/>
      <c r="D90" s="832"/>
      <c r="E90" s="832"/>
      <c r="F90" s="832"/>
      <c r="G90" s="832"/>
      <c r="H90" s="439">
        <v>651125.18999999994</v>
      </c>
      <c r="I90" s="441"/>
      <c r="J90" s="441"/>
      <c r="K90" s="441"/>
      <c r="L90" s="441"/>
      <c r="M90" s="439">
        <v>205.17</v>
      </c>
      <c r="N90" s="439">
        <v>89.21</v>
      </c>
    </row>
    <row r="94" spans="1:14" ht="15" x14ac:dyDescent="0.2">
      <c r="A94" s="837" t="s">
        <v>995</v>
      </c>
      <c r="B94" s="838"/>
      <c r="C94" s="838"/>
      <c r="D94" s="838"/>
      <c r="E94" s="838"/>
      <c r="F94" s="838"/>
      <c r="G94" s="838"/>
      <c r="H94" s="838"/>
      <c r="I94" s="838"/>
      <c r="J94" s="838"/>
      <c r="K94" s="838"/>
      <c r="L94" s="838"/>
      <c r="M94" s="838"/>
      <c r="N94" s="838"/>
    </row>
    <row r="95" spans="1:14" ht="15" x14ac:dyDescent="0.2">
      <c r="A95" s="839" t="s">
        <v>996</v>
      </c>
      <c r="B95" s="838"/>
      <c r="C95" s="838"/>
      <c r="D95" s="838"/>
      <c r="E95" s="838"/>
      <c r="F95" s="838"/>
      <c r="G95" s="838"/>
      <c r="H95" s="838"/>
      <c r="I95" s="838"/>
      <c r="J95" s="838"/>
      <c r="K95" s="838"/>
      <c r="L95" s="838"/>
      <c r="M95" s="838"/>
      <c r="N95" s="838"/>
    </row>
    <row r="97" spans="1:14" ht="15" x14ac:dyDescent="0.2">
      <c r="A97" s="837" t="s">
        <v>997</v>
      </c>
      <c r="B97" s="838"/>
      <c r="C97" s="838"/>
      <c r="D97" s="838"/>
      <c r="E97" s="838"/>
      <c r="F97" s="838"/>
      <c r="G97" s="838"/>
      <c r="H97" s="838"/>
      <c r="I97" s="838"/>
      <c r="J97" s="838"/>
      <c r="K97" s="838"/>
      <c r="L97" s="838"/>
      <c r="M97" s="838"/>
      <c r="N97" s="838"/>
    </row>
    <row r="98" spans="1:14" ht="15" x14ac:dyDescent="0.2">
      <c r="A98" s="839" t="s">
        <v>996</v>
      </c>
      <c r="B98" s="838"/>
      <c r="C98" s="838"/>
      <c r="D98" s="838"/>
      <c r="E98" s="838"/>
      <c r="F98" s="838"/>
      <c r="G98" s="838"/>
      <c r="H98" s="838"/>
      <c r="I98" s="838"/>
      <c r="J98" s="838"/>
      <c r="K98" s="838"/>
      <c r="L98" s="838"/>
      <c r="M98" s="838"/>
      <c r="N98" s="838"/>
    </row>
  </sheetData>
  <mergeCells count="65">
    <mergeCell ref="A97:N97"/>
    <mergeCell ref="A98:N98"/>
    <mergeCell ref="K1:N1"/>
    <mergeCell ref="K2:N2"/>
    <mergeCell ref="K7:N7"/>
    <mergeCell ref="A87:G87"/>
    <mergeCell ref="A88:G88"/>
    <mergeCell ref="A89:G89"/>
    <mergeCell ref="A90:G90"/>
    <mergeCell ref="A94:N94"/>
    <mergeCell ref="A95:N95"/>
    <mergeCell ref="A81:G81"/>
    <mergeCell ref="A82:G82"/>
    <mergeCell ref="A83:G83"/>
    <mergeCell ref="A84:G84"/>
    <mergeCell ref="A85:G85"/>
    <mergeCell ref="A86:G86"/>
    <mergeCell ref="A75:G75"/>
    <mergeCell ref="A76:G76"/>
    <mergeCell ref="A77:G77"/>
    <mergeCell ref="A78:G78"/>
    <mergeCell ref="A79:G79"/>
    <mergeCell ref="A80:G80"/>
    <mergeCell ref="A74:G74"/>
    <mergeCell ref="A57:N57"/>
    <mergeCell ref="A64:G64"/>
    <mergeCell ref="A65:G65"/>
    <mergeCell ref="A66:G66"/>
    <mergeCell ref="A67:N67"/>
    <mergeCell ref="A68:G68"/>
    <mergeCell ref="A69:G69"/>
    <mergeCell ref="A70:G70"/>
    <mergeCell ref="A71:G71"/>
    <mergeCell ref="A72:G72"/>
    <mergeCell ref="A73:G73"/>
    <mergeCell ref="A56:G56"/>
    <mergeCell ref="A30:N30"/>
    <mergeCell ref="A36:G36"/>
    <mergeCell ref="A37:G37"/>
    <mergeCell ref="A38:G38"/>
    <mergeCell ref="A39:G39"/>
    <mergeCell ref="A40:G40"/>
    <mergeCell ref="A41:N41"/>
    <mergeCell ref="A52:G52"/>
    <mergeCell ref="A53:G53"/>
    <mergeCell ref="A54:G54"/>
    <mergeCell ref="A55:G55"/>
    <mergeCell ref="G26:L26"/>
    <mergeCell ref="M26:M28"/>
    <mergeCell ref="N26:N28"/>
    <mergeCell ref="E27:E28"/>
    <mergeCell ref="F27:F28"/>
    <mergeCell ref="G27:G28"/>
    <mergeCell ref="H27:H28"/>
    <mergeCell ref="I27:K27"/>
    <mergeCell ref="F18:G18"/>
    <mergeCell ref="F19:G19"/>
    <mergeCell ref="F20:G20"/>
    <mergeCell ref="F21:G21"/>
    <mergeCell ref="F22:G22"/>
    <mergeCell ref="A26:A28"/>
    <mergeCell ref="B26:B28"/>
    <mergeCell ref="C26:C28"/>
    <mergeCell ref="D26:D28"/>
    <mergeCell ref="E26:F26"/>
  </mergeCells>
  <pageMargins left="0.24" right="0.16" top="0.74803149606299213" bottom="0.5" header="0.31496062992125984" footer="0.15"/>
  <pageSetup paperSize="9" scale="92" fitToHeight="6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98"/>
  <sheetViews>
    <sheetView workbookViewId="0">
      <selection activeCell="K25" sqref="K25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3" ht="15.75" outlineLevel="2" x14ac:dyDescent="0.2">
      <c r="A1" s="395"/>
      <c r="J1" s="845" t="s">
        <v>876</v>
      </c>
      <c r="K1" s="845"/>
      <c r="L1" s="845"/>
      <c r="M1" s="845"/>
    </row>
    <row r="2" spans="1:13" ht="15" outlineLevel="1" x14ac:dyDescent="0.2">
      <c r="A2" s="402"/>
      <c r="J2" s="846" t="s">
        <v>998</v>
      </c>
      <c r="K2" s="846"/>
      <c r="L2" s="846"/>
      <c r="M2" s="846"/>
    </row>
    <row r="3" spans="1:13" ht="15" outlineLevel="1" x14ac:dyDescent="0.2">
      <c r="A3" s="402"/>
      <c r="J3" s="446"/>
    </row>
    <row r="4" spans="1:13" ht="15" outlineLevel="1" x14ac:dyDescent="0.2">
      <c r="A4" s="402"/>
      <c r="J4" s="401"/>
      <c r="M4" s="447" t="s">
        <v>999</v>
      </c>
    </row>
    <row r="5" spans="1:13" ht="15" outlineLevel="1" x14ac:dyDescent="0.2">
      <c r="A5" s="396"/>
      <c r="J5" s="446"/>
    </row>
    <row r="6" spans="1:13" ht="15" outlineLevel="1" x14ac:dyDescent="0.2">
      <c r="A6" s="396"/>
      <c r="J6" s="446"/>
    </row>
    <row r="7" spans="1:13" ht="15" outlineLevel="1" x14ac:dyDescent="0.2">
      <c r="A7" s="396"/>
      <c r="J7" s="847" t="s">
        <v>1000</v>
      </c>
      <c r="K7" s="847"/>
      <c r="L7" s="847"/>
      <c r="M7" s="847"/>
    </row>
    <row r="8" spans="1:13" ht="14.25" x14ac:dyDescent="0.2">
      <c r="C8" s="404"/>
      <c r="E8" s="405"/>
      <c r="F8" s="406" t="s">
        <v>877</v>
      </c>
      <c r="G8" s="407"/>
      <c r="H8" s="408"/>
    </row>
    <row r="9" spans="1:13" ht="14.25" x14ac:dyDescent="0.2">
      <c r="D9" s="409"/>
      <c r="F9" s="410" t="s">
        <v>878</v>
      </c>
      <c r="M9" s="411"/>
    </row>
    <row r="10" spans="1:13" x14ac:dyDescent="0.2">
      <c r="D10" s="400"/>
    </row>
    <row r="11" spans="1:13" ht="15.75" x14ac:dyDescent="0.2">
      <c r="D11" s="400"/>
      <c r="F11" s="412" t="s">
        <v>1084</v>
      </c>
      <c r="G11" s="413"/>
    </row>
    <row r="12" spans="1:13" ht="14.25" x14ac:dyDescent="0.2">
      <c r="D12" s="400"/>
      <c r="F12" s="406" t="s">
        <v>879</v>
      </c>
      <c r="G12" s="399"/>
    </row>
    <row r="13" spans="1:13" x14ac:dyDescent="0.2">
      <c r="C13" s="404"/>
      <c r="D13" s="400"/>
      <c r="E13" s="400"/>
    </row>
    <row r="14" spans="1:13" ht="14.25" x14ac:dyDescent="0.2">
      <c r="C14" s="414" t="s">
        <v>880</v>
      </c>
      <c r="D14" s="415" t="s">
        <v>1078</v>
      </c>
      <c r="E14" s="407"/>
      <c r="F14" s="416"/>
      <c r="I14" s="408"/>
    </row>
    <row r="15" spans="1:13" ht="14.25" x14ac:dyDescent="0.2">
      <c r="C15" s="404"/>
      <c r="D15" s="409"/>
      <c r="F15" s="410" t="s">
        <v>881</v>
      </c>
      <c r="G15" s="417"/>
      <c r="H15" s="409"/>
    </row>
    <row r="16" spans="1:13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1079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1080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1081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1082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1083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ht="14.25" x14ac:dyDescent="0.2">
      <c r="C23" s="420" t="s">
        <v>897</v>
      </c>
      <c r="D23" s="400"/>
      <c r="E23" s="400"/>
    </row>
    <row r="26" spans="1:14" ht="12.75" customHeight="1" x14ac:dyDescent="0.2">
      <c r="A26" s="827" t="s">
        <v>898</v>
      </c>
      <c r="B26" s="827" t="s">
        <v>899</v>
      </c>
      <c r="C26" s="829" t="s">
        <v>628</v>
      </c>
      <c r="D26" s="829" t="s">
        <v>659</v>
      </c>
      <c r="E26" s="829" t="s">
        <v>900</v>
      </c>
      <c r="F26" s="829"/>
      <c r="G26" s="829" t="s">
        <v>901</v>
      </c>
      <c r="H26" s="829"/>
      <c r="I26" s="829"/>
      <c r="J26" s="829"/>
      <c r="K26" s="829"/>
      <c r="L26" s="829"/>
      <c r="M26" s="829" t="s">
        <v>902</v>
      </c>
      <c r="N26" s="829" t="s">
        <v>903</v>
      </c>
    </row>
    <row r="27" spans="1:14" ht="13.7" customHeight="1" x14ac:dyDescent="0.2">
      <c r="A27" s="827"/>
      <c r="B27" s="827"/>
      <c r="C27" s="829"/>
      <c r="D27" s="829"/>
      <c r="E27" s="829" t="s">
        <v>904</v>
      </c>
      <c r="F27" s="829" t="s">
        <v>905</v>
      </c>
      <c r="G27" s="829" t="s">
        <v>904</v>
      </c>
      <c r="H27" s="829" t="s">
        <v>906</v>
      </c>
      <c r="I27" s="829" t="s">
        <v>907</v>
      </c>
      <c r="J27" s="829"/>
      <c r="K27" s="829"/>
      <c r="L27" s="426"/>
      <c r="M27" s="829"/>
      <c r="N27" s="829"/>
    </row>
    <row r="28" spans="1:14" ht="12.75" customHeight="1" x14ac:dyDescent="0.2">
      <c r="A28" s="827"/>
      <c r="B28" s="828"/>
      <c r="C28" s="830"/>
      <c r="D28" s="829"/>
      <c r="E28" s="829"/>
      <c r="F28" s="829"/>
      <c r="G28" s="829"/>
      <c r="H28" s="829"/>
      <c r="I28" s="427" t="s">
        <v>908</v>
      </c>
      <c r="J28" s="427" t="s">
        <v>909</v>
      </c>
      <c r="K28" s="427" t="s">
        <v>910</v>
      </c>
      <c r="L28" s="427" t="s">
        <v>911</v>
      </c>
      <c r="M28" s="829"/>
      <c r="N28" s="829"/>
    </row>
    <row r="29" spans="1:14" x14ac:dyDescent="0.2">
      <c r="A29" s="428">
        <v>1</v>
      </c>
      <c r="B29" s="429">
        <v>2</v>
      </c>
      <c r="C29" s="430">
        <v>3</v>
      </c>
      <c r="D29" s="431">
        <v>4</v>
      </c>
      <c r="E29" s="432">
        <v>5</v>
      </c>
      <c r="F29" s="432">
        <v>6</v>
      </c>
      <c r="G29" s="431">
        <v>7</v>
      </c>
      <c r="H29" s="430">
        <v>8</v>
      </c>
      <c r="I29" s="433">
        <v>9</v>
      </c>
      <c r="J29" s="433">
        <v>10</v>
      </c>
      <c r="K29" s="433">
        <v>11</v>
      </c>
      <c r="L29" s="433">
        <v>12</v>
      </c>
      <c r="M29" s="433">
        <v>13</v>
      </c>
      <c r="N29" s="433">
        <v>14</v>
      </c>
    </row>
    <row r="30" spans="1:14" ht="20.25" customHeight="1" x14ac:dyDescent="0.2">
      <c r="A30" s="833" t="s">
        <v>912</v>
      </c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</row>
    <row r="31" spans="1:14" ht="24" x14ac:dyDescent="0.2">
      <c r="A31" s="449" t="s">
        <v>19</v>
      </c>
      <c r="B31" s="435" t="s">
        <v>1063</v>
      </c>
      <c r="C31" s="450" t="s">
        <v>914</v>
      </c>
      <c r="D31" s="437" t="s">
        <v>915</v>
      </c>
      <c r="E31" s="438"/>
      <c r="F31" s="442">
        <v>13</v>
      </c>
      <c r="G31" s="441">
        <v>554.78</v>
      </c>
      <c r="H31" s="441">
        <v>7212.14</v>
      </c>
      <c r="I31" s="441">
        <v>3453.71</v>
      </c>
      <c r="J31" s="441">
        <v>3758.43</v>
      </c>
      <c r="K31" s="441">
        <v>1309.3599999999999</v>
      </c>
      <c r="L31" s="441"/>
      <c r="M31" s="441">
        <v>16.510000000000002</v>
      </c>
      <c r="N31" s="441">
        <v>5.33</v>
      </c>
    </row>
    <row r="32" spans="1:14" ht="24" x14ac:dyDescent="0.2">
      <c r="A32" s="449" t="s">
        <v>20</v>
      </c>
      <c r="B32" s="435" t="s">
        <v>1064</v>
      </c>
      <c r="C32" s="450" t="s">
        <v>918</v>
      </c>
      <c r="D32" s="437" t="s">
        <v>915</v>
      </c>
      <c r="E32" s="438"/>
      <c r="F32" s="441">
        <v>13</v>
      </c>
      <c r="G32" s="441">
        <v>87.24</v>
      </c>
      <c r="H32" s="441">
        <v>1134.1199999999999</v>
      </c>
      <c r="I32" s="441">
        <v>400.92</v>
      </c>
      <c r="J32" s="441">
        <v>733.2</v>
      </c>
      <c r="K32" s="441">
        <v>254.67</v>
      </c>
      <c r="L32" s="441"/>
      <c r="M32" s="441">
        <v>1.95</v>
      </c>
      <c r="N32" s="441">
        <v>1.04</v>
      </c>
    </row>
    <row r="33" spans="1:14" ht="24" x14ac:dyDescent="0.2">
      <c r="A33" s="449" t="s">
        <v>21</v>
      </c>
      <c r="B33" s="435" t="s">
        <v>1065</v>
      </c>
      <c r="C33" s="450" t="s">
        <v>920</v>
      </c>
      <c r="D33" s="437" t="s">
        <v>915</v>
      </c>
      <c r="E33" s="438"/>
      <c r="F33" s="441">
        <v>8</v>
      </c>
      <c r="G33" s="441">
        <v>1527.44</v>
      </c>
      <c r="H33" s="441">
        <v>12219.52</v>
      </c>
      <c r="I33" s="441">
        <v>2247.7600000000002</v>
      </c>
      <c r="J33" s="441">
        <v>9971.76</v>
      </c>
      <c r="K33" s="441">
        <v>2431.36</v>
      </c>
      <c r="L33" s="441"/>
      <c r="M33" s="441">
        <v>9.92</v>
      </c>
      <c r="N33" s="441">
        <v>8.8000000000000007</v>
      </c>
    </row>
    <row r="34" spans="1:14" ht="24" x14ac:dyDescent="0.2">
      <c r="A34" s="449" t="s">
        <v>22</v>
      </c>
      <c r="B34" s="435" t="s">
        <v>1066</v>
      </c>
      <c r="C34" s="450" t="s">
        <v>922</v>
      </c>
      <c r="D34" s="437" t="s">
        <v>915</v>
      </c>
      <c r="E34" s="438"/>
      <c r="F34" s="441">
        <v>3</v>
      </c>
      <c r="G34" s="441">
        <v>2864.68</v>
      </c>
      <c r="H34" s="441">
        <v>8594.0400000000009</v>
      </c>
      <c r="I34" s="441">
        <v>1794.6</v>
      </c>
      <c r="J34" s="441">
        <v>6799.44</v>
      </c>
      <c r="K34" s="441">
        <v>1820.64</v>
      </c>
      <c r="L34" s="441"/>
      <c r="M34" s="441">
        <v>7.92</v>
      </c>
      <c r="N34" s="441">
        <v>6.87</v>
      </c>
    </row>
    <row r="35" spans="1:14" ht="36" x14ac:dyDescent="0.2">
      <c r="A35" s="449" t="s">
        <v>23</v>
      </c>
      <c r="B35" s="435" t="s">
        <v>1067</v>
      </c>
      <c r="C35" s="450" t="s">
        <v>1011</v>
      </c>
      <c r="D35" s="437" t="s">
        <v>915</v>
      </c>
      <c r="E35" s="438"/>
      <c r="F35" s="441">
        <v>2</v>
      </c>
      <c r="G35" s="441">
        <v>4404.75</v>
      </c>
      <c r="H35" s="441">
        <v>8809.5</v>
      </c>
      <c r="I35" s="441">
        <v>1830.84</v>
      </c>
      <c r="J35" s="441">
        <v>6978.66</v>
      </c>
      <c r="K35" s="441">
        <v>1870.24</v>
      </c>
      <c r="L35" s="441"/>
      <c r="M35" s="441">
        <v>8.08</v>
      </c>
      <c r="N35" s="441">
        <v>7.06</v>
      </c>
    </row>
    <row r="36" spans="1:14" ht="15" x14ac:dyDescent="0.2">
      <c r="A36" s="836" t="s">
        <v>1068</v>
      </c>
      <c r="B36" s="832"/>
      <c r="C36" s="832"/>
      <c r="D36" s="832"/>
      <c r="E36" s="832"/>
      <c r="F36" s="832"/>
      <c r="G36" s="832"/>
      <c r="H36" s="442">
        <v>37969.32</v>
      </c>
      <c r="I36" s="442">
        <v>9727.83</v>
      </c>
      <c r="J36" s="442">
        <v>28241.49</v>
      </c>
      <c r="K36" s="442">
        <v>7686.27</v>
      </c>
      <c r="L36" s="441"/>
      <c r="M36" s="442">
        <v>44.38</v>
      </c>
      <c r="N36" s="442">
        <v>29.1</v>
      </c>
    </row>
    <row r="37" spans="1:14" ht="15" x14ac:dyDescent="0.2">
      <c r="A37" s="836" t="s">
        <v>1069</v>
      </c>
      <c r="B37" s="832"/>
      <c r="C37" s="832"/>
      <c r="D37" s="832"/>
      <c r="E37" s="832"/>
      <c r="F37" s="832"/>
      <c r="G37" s="832"/>
      <c r="H37" s="442">
        <v>43888.45</v>
      </c>
      <c r="I37" s="442">
        <v>11187</v>
      </c>
      <c r="J37" s="442">
        <v>32477.71</v>
      </c>
      <c r="K37" s="442">
        <v>8839.2099999999991</v>
      </c>
      <c r="L37" s="442">
        <v>223.74</v>
      </c>
      <c r="M37" s="442">
        <v>51.04</v>
      </c>
      <c r="N37" s="442">
        <v>33.47</v>
      </c>
    </row>
    <row r="38" spans="1:14" ht="15" x14ac:dyDescent="0.2">
      <c r="A38" s="836" t="s">
        <v>976</v>
      </c>
      <c r="B38" s="832"/>
      <c r="C38" s="832"/>
      <c r="D38" s="832"/>
      <c r="E38" s="832"/>
      <c r="F38" s="832"/>
      <c r="G38" s="832"/>
      <c r="H38" s="442">
        <v>17823.330000000002</v>
      </c>
      <c r="I38" s="441"/>
      <c r="J38" s="441"/>
      <c r="K38" s="441"/>
      <c r="L38" s="441"/>
      <c r="M38" s="441"/>
      <c r="N38" s="441"/>
    </row>
    <row r="39" spans="1:14" ht="15" x14ac:dyDescent="0.2">
      <c r="A39" s="836" t="s">
        <v>977</v>
      </c>
      <c r="B39" s="832"/>
      <c r="C39" s="832"/>
      <c r="D39" s="832"/>
      <c r="E39" s="832"/>
      <c r="F39" s="832"/>
      <c r="G39" s="832"/>
      <c r="H39" s="442">
        <v>9612.58</v>
      </c>
      <c r="I39" s="441"/>
      <c r="J39" s="441"/>
      <c r="K39" s="441"/>
      <c r="L39" s="441"/>
      <c r="M39" s="441"/>
      <c r="N39" s="441"/>
    </row>
    <row r="40" spans="1:14" ht="15" x14ac:dyDescent="0.2">
      <c r="A40" s="831" t="s">
        <v>923</v>
      </c>
      <c r="B40" s="832"/>
      <c r="C40" s="832"/>
      <c r="D40" s="832"/>
      <c r="E40" s="832"/>
      <c r="F40" s="832"/>
      <c r="G40" s="832"/>
      <c r="H40" s="439">
        <v>71324.36</v>
      </c>
      <c r="I40" s="441"/>
      <c r="J40" s="441"/>
      <c r="K40" s="441"/>
      <c r="L40" s="441"/>
      <c r="M40" s="439">
        <v>51.04</v>
      </c>
      <c r="N40" s="439">
        <v>33.47</v>
      </c>
    </row>
    <row r="41" spans="1:14" ht="20.25" customHeight="1" x14ac:dyDescent="0.2">
      <c r="A41" s="833" t="s">
        <v>924</v>
      </c>
      <c r="B41" s="832"/>
      <c r="C41" s="832"/>
      <c r="D41" s="832"/>
      <c r="E41" s="832"/>
      <c r="F41" s="832"/>
      <c r="G41" s="832"/>
      <c r="H41" s="832"/>
      <c r="I41" s="832"/>
      <c r="J41" s="832"/>
      <c r="K41" s="832"/>
      <c r="L41" s="832"/>
      <c r="M41" s="832"/>
      <c r="N41" s="832"/>
    </row>
    <row r="42" spans="1:14" ht="36" x14ac:dyDescent="0.2">
      <c r="A42" s="449" t="s">
        <v>29</v>
      </c>
      <c r="B42" s="435" t="s">
        <v>1070</v>
      </c>
      <c r="C42" s="450" t="s">
        <v>926</v>
      </c>
      <c r="D42" s="437" t="s">
        <v>915</v>
      </c>
      <c r="E42" s="438"/>
      <c r="F42" s="442">
        <v>32</v>
      </c>
      <c r="G42" s="441">
        <v>504.29</v>
      </c>
      <c r="H42" s="441">
        <v>16137.28</v>
      </c>
      <c r="I42" s="441">
        <v>2869.76</v>
      </c>
      <c r="J42" s="441">
        <v>13267.52</v>
      </c>
      <c r="K42" s="441">
        <v>4960.6400000000003</v>
      </c>
      <c r="L42" s="441"/>
      <c r="M42" s="441">
        <v>14.08</v>
      </c>
      <c r="N42" s="441">
        <v>15.36</v>
      </c>
    </row>
    <row r="43" spans="1:14" ht="48" x14ac:dyDescent="0.2">
      <c r="A43" s="449" t="s">
        <v>24</v>
      </c>
      <c r="B43" s="435" t="s">
        <v>1071</v>
      </c>
      <c r="C43" s="450" t="s">
        <v>929</v>
      </c>
      <c r="D43" s="437" t="s">
        <v>915</v>
      </c>
      <c r="E43" s="438"/>
      <c r="F43" s="441">
        <v>13</v>
      </c>
      <c r="G43" s="441">
        <v>148.88</v>
      </c>
      <c r="H43" s="441">
        <v>1935.44</v>
      </c>
      <c r="I43" s="441">
        <v>662.35</v>
      </c>
      <c r="J43" s="441">
        <v>1273.0899999999999</v>
      </c>
      <c r="K43" s="441">
        <v>587.73</v>
      </c>
      <c r="L43" s="441"/>
      <c r="M43" s="441">
        <v>3.25</v>
      </c>
      <c r="N43" s="441">
        <v>1.82</v>
      </c>
    </row>
    <row r="44" spans="1:14" ht="36" x14ac:dyDescent="0.2">
      <c r="A44" s="449" t="s">
        <v>30</v>
      </c>
      <c r="B44" s="435" t="s">
        <v>1072</v>
      </c>
      <c r="C44" s="450" t="s">
        <v>931</v>
      </c>
      <c r="D44" s="437" t="s">
        <v>915</v>
      </c>
      <c r="E44" s="438"/>
      <c r="F44" s="442">
        <v>8</v>
      </c>
      <c r="G44" s="441">
        <v>173.06</v>
      </c>
      <c r="H44" s="441">
        <v>1384.48</v>
      </c>
      <c r="I44" s="441">
        <v>489.12</v>
      </c>
      <c r="J44" s="441">
        <v>895.36</v>
      </c>
      <c r="K44" s="441">
        <v>413.36</v>
      </c>
      <c r="L44" s="441"/>
      <c r="M44" s="441">
        <v>2.4</v>
      </c>
      <c r="N44" s="441">
        <v>1.28</v>
      </c>
    </row>
    <row r="45" spans="1:14" ht="36" x14ac:dyDescent="0.2">
      <c r="A45" s="449" t="s">
        <v>25</v>
      </c>
      <c r="B45" s="435" t="s">
        <v>1073</v>
      </c>
      <c r="C45" s="450" t="s">
        <v>934</v>
      </c>
      <c r="D45" s="437" t="s">
        <v>915</v>
      </c>
      <c r="E45" s="438"/>
      <c r="F45" s="441">
        <v>13</v>
      </c>
      <c r="G45" s="441">
        <v>2346.6799999999998</v>
      </c>
      <c r="H45" s="441">
        <v>30506.84</v>
      </c>
      <c r="I45" s="441">
        <v>13648.57</v>
      </c>
      <c r="J45" s="441">
        <v>16858.27</v>
      </c>
      <c r="K45" s="441">
        <v>4355.13</v>
      </c>
      <c r="L45" s="441"/>
      <c r="M45" s="441">
        <v>61.75</v>
      </c>
      <c r="N45" s="441">
        <v>15.76</v>
      </c>
    </row>
    <row r="46" spans="1:14" ht="48" x14ac:dyDescent="0.2">
      <c r="A46" s="449" t="s">
        <v>26</v>
      </c>
      <c r="B46" s="435" t="s">
        <v>1074</v>
      </c>
      <c r="C46" s="450" t="s">
        <v>936</v>
      </c>
      <c r="D46" s="437" t="s">
        <v>915</v>
      </c>
      <c r="E46" s="438"/>
      <c r="F46" s="441">
        <v>5</v>
      </c>
      <c r="G46" s="441">
        <v>5228.08</v>
      </c>
      <c r="H46" s="441">
        <v>26140.400000000001</v>
      </c>
      <c r="I46" s="441">
        <v>10913.4</v>
      </c>
      <c r="J46" s="441">
        <v>15227</v>
      </c>
      <c r="K46" s="441">
        <v>3902.65</v>
      </c>
      <c r="L46" s="441"/>
      <c r="M46" s="441">
        <v>49.38</v>
      </c>
      <c r="N46" s="441">
        <v>14.13</v>
      </c>
    </row>
    <row r="47" spans="1:14" ht="48" x14ac:dyDescent="0.2">
      <c r="A47" s="449" t="s">
        <v>27</v>
      </c>
      <c r="B47" s="435" t="s">
        <v>1075</v>
      </c>
      <c r="C47" s="450" t="s">
        <v>938</v>
      </c>
      <c r="D47" s="437" t="s">
        <v>915</v>
      </c>
      <c r="E47" s="438"/>
      <c r="F47" s="441">
        <v>3</v>
      </c>
      <c r="G47" s="441">
        <v>8241.16</v>
      </c>
      <c r="H47" s="441">
        <v>24723.48</v>
      </c>
      <c r="I47" s="441">
        <v>10037.52</v>
      </c>
      <c r="J47" s="441">
        <v>14685.96</v>
      </c>
      <c r="K47" s="441">
        <v>3750.63</v>
      </c>
      <c r="L47" s="441"/>
      <c r="M47" s="441">
        <v>45.41</v>
      </c>
      <c r="N47" s="441">
        <v>13.58</v>
      </c>
    </row>
    <row r="48" spans="1:14" ht="72" x14ac:dyDescent="0.2">
      <c r="A48" s="449" t="s">
        <v>28</v>
      </c>
      <c r="B48" s="435" t="s">
        <v>1076</v>
      </c>
      <c r="C48" s="450" t="s">
        <v>940</v>
      </c>
      <c r="D48" s="437" t="s">
        <v>941</v>
      </c>
      <c r="E48" s="438"/>
      <c r="F48" s="442">
        <v>0.52500000000000002</v>
      </c>
      <c r="G48" s="441">
        <v>39345.480000000003</v>
      </c>
      <c r="H48" s="441">
        <v>20656.38</v>
      </c>
      <c r="I48" s="441">
        <v>8135.98</v>
      </c>
      <c r="J48" s="441">
        <v>12520.4</v>
      </c>
      <c r="K48" s="441">
        <v>5001.1899999999996</v>
      </c>
      <c r="L48" s="441"/>
      <c r="M48" s="441">
        <v>34.25</v>
      </c>
      <c r="N48" s="441">
        <v>19.690000000000001</v>
      </c>
    </row>
    <row r="49" spans="1:14" ht="48" x14ac:dyDescent="0.2">
      <c r="A49" s="449" t="s">
        <v>31</v>
      </c>
      <c r="B49" s="435" t="s">
        <v>944</v>
      </c>
      <c r="C49" s="450" t="s">
        <v>945</v>
      </c>
      <c r="D49" s="437" t="s">
        <v>946</v>
      </c>
      <c r="E49" s="438"/>
      <c r="F49" s="442">
        <v>20.3</v>
      </c>
      <c r="G49" s="441">
        <v>129.91</v>
      </c>
      <c r="H49" s="441">
        <v>2637.17</v>
      </c>
      <c r="I49" s="441"/>
      <c r="J49" s="441">
        <v>2637.17</v>
      </c>
      <c r="K49" s="441"/>
      <c r="L49" s="441"/>
      <c r="M49" s="441"/>
      <c r="N49" s="441"/>
    </row>
    <row r="50" spans="1:14" ht="48" x14ac:dyDescent="0.2">
      <c r="A50" s="449" t="s">
        <v>1038</v>
      </c>
      <c r="B50" s="435" t="s">
        <v>949</v>
      </c>
      <c r="C50" s="450" t="s">
        <v>950</v>
      </c>
      <c r="D50" s="437" t="s">
        <v>946</v>
      </c>
      <c r="E50" s="438"/>
      <c r="F50" s="442">
        <v>20.3</v>
      </c>
      <c r="G50" s="441">
        <v>129.91</v>
      </c>
      <c r="H50" s="441">
        <v>2637.17</v>
      </c>
      <c r="I50" s="441"/>
      <c r="J50" s="441">
        <v>2637.17</v>
      </c>
      <c r="K50" s="441"/>
      <c r="L50" s="441"/>
      <c r="M50" s="441"/>
      <c r="N50" s="441"/>
    </row>
    <row r="51" spans="1:14" ht="96" x14ac:dyDescent="0.2">
      <c r="A51" s="449" t="s">
        <v>1039</v>
      </c>
      <c r="B51" s="435" t="s">
        <v>952</v>
      </c>
      <c r="C51" s="450" t="s">
        <v>953</v>
      </c>
      <c r="D51" s="437" t="s">
        <v>946</v>
      </c>
      <c r="E51" s="438"/>
      <c r="F51" s="441">
        <v>20.3</v>
      </c>
      <c r="G51" s="441">
        <v>108.9</v>
      </c>
      <c r="H51" s="441">
        <v>2210.67</v>
      </c>
      <c r="I51" s="441"/>
      <c r="J51" s="441">
        <v>2210.67</v>
      </c>
      <c r="K51" s="441"/>
      <c r="L51" s="441"/>
      <c r="M51" s="441"/>
      <c r="N51" s="441"/>
    </row>
    <row r="52" spans="1:14" ht="15" x14ac:dyDescent="0.2">
      <c r="A52" s="836" t="s">
        <v>1068</v>
      </c>
      <c r="B52" s="832"/>
      <c r="C52" s="832"/>
      <c r="D52" s="832"/>
      <c r="E52" s="832"/>
      <c r="F52" s="832"/>
      <c r="G52" s="832"/>
      <c r="H52" s="442">
        <v>128969.31</v>
      </c>
      <c r="I52" s="442">
        <v>46756.7</v>
      </c>
      <c r="J52" s="442">
        <v>82212.61</v>
      </c>
      <c r="K52" s="442">
        <v>22971.33</v>
      </c>
      <c r="L52" s="441"/>
      <c r="M52" s="442">
        <v>210.52</v>
      </c>
      <c r="N52" s="442">
        <v>81.62</v>
      </c>
    </row>
    <row r="53" spans="1:14" ht="15" x14ac:dyDescent="0.2">
      <c r="A53" s="836" t="s">
        <v>1069</v>
      </c>
      <c r="B53" s="832"/>
      <c r="C53" s="832"/>
      <c r="D53" s="832"/>
      <c r="E53" s="832"/>
      <c r="F53" s="832"/>
      <c r="G53" s="832"/>
      <c r="H53" s="442">
        <v>149390.10999999999</v>
      </c>
      <c r="I53" s="442">
        <v>53770.21</v>
      </c>
      <c r="J53" s="442">
        <v>94544.5</v>
      </c>
      <c r="K53" s="442">
        <v>26417.03</v>
      </c>
      <c r="L53" s="442">
        <v>1075.4000000000001</v>
      </c>
      <c r="M53" s="442">
        <v>242.1</v>
      </c>
      <c r="N53" s="442">
        <v>93.86</v>
      </c>
    </row>
    <row r="54" spans="1:14" ht="15" x14ac:dyDescent="0.2">
      <c r="A54" s="836" t="s">
        <v>976</v>
      </c>
      <c r="B54" s="832"/>
      <c r="C54" s="832"/>
      <c r="D54" s="832"/>
      <c r="E54" s="832"/>
      <c r="F54" s="832"/>
      <c r="G54" s="832"/>
      <c r="H54" s="442">
        <v>71366.64</v>
      </c>
      <c r="I54" s="441"/>
      <c r="J54" s="441"/>
      <c r="K54" s="441"/>
      <c r="L54" s="441"/>
      <c r="M54" s="441"/>
      <c r="N54" s="441"/>
    </row>
    <row r="55" spans="1:14" ht="15" x14ac:dyDescent="0.2">
      <c r="A55" s="836" t="s">
        <v>977</v>
      </c>
      <c r="B55" s="832"/>
      <c r="C55" s="832"/>
      <c r="D55" s="832"/>
      <c r="E55" s="832"/>
      <c r="F55" s="832"/>
      <c r="G55" s="832"/>
      <c r="H55" s="442">
        <v>38489.879999999997</v>
      </c>
      <c r="I55" s="441"/>
      <c r="J55" s="441"/>
      <c r="K55" s="441"/>
      <c r="L55" s="441"/>
      <c r="M55" s="441"/>
      <c r="N55" s="441"/>
    </row>
    <row r="56" spans="1:14" ht="15" x14ac:dyDescent="0.2">
      <c r="A56" s="831" t="s">
        <v>954</v>
      </c>
      <c r="B56" s="832"/>
      <c r="C56" s="832"/>
      <c r="D56" s="832"/>
      <c r="E56" s="832"/>
      <c r="F56" s="832"/>
      <c r="G56" s="832"/>
      <c r="H56" s="439">
        <v>259246.63</v>
      </c>
      <c r="I56" s="441"/>
      <c r="J56" s="441"/>
      <c r="K56" s="441"/>
      <c r="L56" s="441"/>
      <c r="M56" s="439">
        <v>242.1</v>
      </c>
      <c r="N56" s="439">
        <v>93.86</v>
      </c>
    </row>
    <row r="57" spans="1:14" ht="20.25" customHeight="1" x14ac:dyDescent="0.2">
      <c r="A57" s="833" t="s">
        <v>955</v>
      </c>
      <c r="B57" s="832"/>
      <c r="C57" s="832"/>
      <c r="D57" s="832"/>
      <c r="E57" s="832"/>
      <c r="F57" s="832"/>
      <c r="G57" s="832"/>
      <c r="H57" s="832"/>
      <c r="I57" s="832"/>
      <c r="J57" s="832"/>
      <c r="K57" s="832"/>
      <c r="L57" s="832"/>
      <c r="M57" s="832"/>
      <c r="N57" s="832"/>
    </row>
    <row r="58" spans="1:14" x14ac:dyDescent="0.2">
      <c r="A58" s="449" t="s">
        <v>943</v>
      </c>
      <c r="B58" s="435" t="s">
        <v>957</v>
      </c>
      <c r="C58" s="450" t="s">
        <v>958</v>
      </c>
      <c r="D58" s="437" t="s">
        <v>959</v>
      </c>
      <c r="E58" s="438"/>
      <c r="F58" s="441">
        <v>525</v>
      </c>
      <c r="G58" s="441">
        <v>258</v>
      </c>
      <c r="H58" s="441">
        <v>135450</v>
      </c>
      <c r="I58" s="441"/>
      <c r="J58" s="441"/>
      <c r="K58" s="441"/>
      <c r="L58" s="441">
        <v>135450</v>
      </c>
      <c r="M58" s="441"/>
      <c r="N58" s="441"/>
    </row>
    <row r="59" spans="1:14" x14ac:dyDescent="0.2">
      <c r="A59" s="449" t="s">
        <v>948</v>
      </c>
      <c r="B59" s="435" t="s">
        <v>957</v>
      </c>
      <c r="C59" s="450" t="s">
        <v>961</v>
      </c>
      <c r="D59" s="437" t="s">
        <v>915</v>
      </c>
      <c r="E59" s="438"/>
      <c r="F59" s="441">
        <v>13</v>
      </c>
      <c r="G59" s="441">
        <v>10648</v>
      </c>
      <c r="H59" s="441">
        <v>138424</v>
      </c>
      <c r="I59" s="441"/>
      <c r="J59" s="441"/>
      <c r="K59" s="441"/>
      <c r="L59" s="441">
        <v>138424</v>
      </c>
      <c r="M59" s="441"/>
      <c r="N59" s="441"/>
    </row>
    <row r="60" spans="1:14" x14ac:dyDescent="0.2">
      <c r="A60" s="449" t="s">
        <v>1040</v>
      </c>
      <c r="B60" s="435" t="s">
        <v>957</v>
      </c>
      <c r="C60" s="450" t="s">
        <v>963</v>
      </c>
      <c r="D60" s="437" t="s">
        <v>915</v>
      </c>
      <c r="E60" s="438"/>
      <c r="F60" s="442">
        <v>8</v>
      </c>
      <c r="G60" s="441">
        <v>9766</v>
      </c>
      <c r="H60" s="441">
        <v>78128</v>
      </c>
      <c r="I60" s="441"/>
      <c r="J60" s="441"/>
      <c r="K60" s="441"/>
      <c r="L60" s="441">
        <v>78128</v>
      </c>
      <c r="M60" s="441"/>
      <c r="N60" s="441"/>
    </row>
    <row r="61" spans="1:14" x14ac:dyDescent="0.2">
      <c r="A61" s="449" t="s">
        <v>1009</v>
      </c>
      <c r="B61" s="435" t="s">
        <v>957</v>
      </c>
      <c r="C61" s="450" t="s">
        <v>965</v>
      </c>
      <c r="D61" s="437" t="s">
        <v>915</v>
      </c>
      <c r="E61" s="438"/>
      <c r="F61" s="441">
        <v>8</v>
      </c>
      <c r="G61" s="441">
        <v>2016</v>
      </c>
      <c r="H61" s="441">
        <v>16128</v>
      </c>
      <c r="I61" s="441"/>
      <c r="J61" s="441"/>
      <c r="K61" s="441"/>
      <c r="L61" s="441">
        <v>16128</v>
      </c>
      <c r="M61" s="441"/>
      <c r="N61" s="441"/>
    </row>
    <row r="62" spans="1:14" x14ac:dyDescent="0.2">
      <c r="A62" s="449" t="s">
        <v>951</v>
      </c>
      <c r="B62" s="435" t="s">
        <v>957</v>
      </c>
      <c r="C62" s="450" t="s">
        <v>967</v>
      </c>
      <c r="D62" s="437" t="s">
        <v>959</v>
      </c>
      <c r="E62" s="438"/>
      <c r="F62" s="442">
        <v>63</v>
      </c>
      <c r="G62" s="441">
        <v>75</v>
      </c>
      <c r="H62" s="441">
        <v>4725</v>
      </c>
      <c r="I62" s="441"/>
      <c r="J62" s="441"/>
      <c r="K62" s="441"/>
      <c r="L62" s="441">
        <v>4725</v>
      </c>
      <c r="M62" s="441"/>
      <c r="N62" s="441"/>
    </row>
    <row r="63" spans="1:14" x14ac:dyDescent="0.2">
      <c r="A63" s="449" t="s">
        <v>956</v>
      </c>
      <c r="B63" s="435" t="s">
        <v>957</v>
      </c>
      <c r="C63" s="450" t="s">
        <v>970</v>
      </c>
      <c r="D63" s="437" t="s">
        <v>915</v>
      </c>
      <c r="E63" s="438"/>
      <c r="F63" s="442">
        <v>42</v>
      </c>
      <c r="G63" s="441">
        <v>20.11</v>
      </c>
      <c r="H63" s="441">
        <v>844.62</v>
      </c>
      <c r="I63" s="441"/>
      <c r="J63" s="441"/>
      <c r="K63" s="441"/>
      <c r="L63" s="441">
        <v>844.62</v>
      </c>
      <c r="M63" s="441"/>
      <c r="N63" s="441"/>
    </row>
    <row r="64" spans="1:14" ht="15" x14ac:dyDescent="0.2">
      <c r="A64" s="836" t="s">
        <v>1068</v>
      </c>
      <c r="B64" s="832"/>
      <c r="C64" s="832"/>
      <c r="D64" s="832"/>
      <c r="E64" s="832"/>
      <c r="F64" s="832"/>
      <c r="G64" s="832"/>
      <c r="H64" s="442">
        <v>373699.62</v>
      </c>
      <c r="I64" s="441"/>
      <c r="J64" s="441"/>
      <c r="K64" s="441"/>
      <c r="L64" s="442">
        <v>373699.62</v>
      </c>
      <c r="M64" s="441"/>
      <c r="N64" s="441"/>
    </row>
    <row r="65" spans="1:14" ht="15" x14ac:dyDescent="0.2">
      <c r="A65" s="836" t="s">
        <v>1069</v>
      </c>
      <c r="B65" s="832"/>
      <c r="C65" s="832"/>
      <c r="D65" s="832"/>
      <c r="E65" s="832"/>
      <c r="F65" s="832"/>
      <c r="G65" s="832"/>
      <c r="H65" s="442">
        <v>342410.19</v>
      </c>
      <c r="I65" s="441"/>
      <c r="J65" s="441"/>
      <c r="K65" s="441"/>
      <c r="L65" s="442">
        <v>342410.19</v>
      </c>
      <c r="M65" s="441"/>
      <c r="N65" s="441"/>
    </row>
    <row r="66" spans="1:14" ht="15" x14ac:dyDescent="0.2">
      <c r="A66" s="831" t="s">
        <v>972</v>
      </c>
      <c r="B66" s="832"/>
      <c r="C66" s="832"/>
      <c r="D66" s="832"/>
      <c r="E66" s="832"/>
      <c r="F66" s="832"/>
      <c r="G66" s="832"/>
      <c r="H66" s="439">
        <v>342410.19</v>
      </c>
      <c r="I66" s="441"/>
      <c r="J66" s="441"/>
      <c r="K66" s="441"/>
      <c r="L66" s="441"/>
      <c r="M66" s="441"/>
      <c r="N66" s="441"/>
    </row>
    <row r="67" spans="1:14" ht="15" x14ac:dyDescent="0.2">
      <c r="A67" s="834" t="s">
        <v>973</v>
      </c>
      <c r="B67" s="835"/>
      <c r="C67" s="835"/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5"/>
    </row>
    <row r="68" spans="1:14" ht="15" x14ac:dyDescent="0.2">
      <c r="A68" s="836" t="s">
        <v>974</v>
      </c>
      <c r="B68" s="832"/>
      <c r="C68" s="832"/>
      <c r="D68" s="832"/>
      <c r="E68" s="832"/>
      <c r="F68" s="832"/>
      <c r="G68" s="832"/>
      <c r="H68" s="442">
        <v>540638.25</v>
      </c>
      <c r="I68" s="442">
        <v>56484.53</v>
      </c>
      <c r="J68" s="442">
        <v>110454.1</v>
      </c>
      <c r="K68" s="442">
        <v>30657.599999999999</v>
      </c>
      <c r="L68" s="442">
        <v>373699.62</v>
      </c>
      <c r="M68" s="442">
        <v>254.9</v>
      </c>
      <c r="N68" s="442">
        <v>110.72</v>
      </c>
    </row>
    <row r="69" spans="1:14" ht="15" x14ac:dyDescent="0.2">
      <c r="A69" s="836" t="s">
        <v>975</v>
      </c>
      <c r="B69" s="832"/>
      <c r="C69" s="832"/>
      <c r="D69" s="832"/>
      <c r="E69" s="832"/>
      <c r="F69" s="832"/>
      <c r="G69" s="832"/>
      <c r="H69" s="442">
        <v>535688.75</v>
      </c>
      <c r="I69" s="442">
        <v>64957.21</v>
      </c>
      <c r="J69" s="442">
        <v>127022.21</v>
      </c>
      <c r="K69" s="442">
        <v>35256.239999999998</v>
      </c>
      <c r="L69" s="442">
        <v>343709.33</v>
      </c>
      <c r="M69" s="442">
        <v>293.14</v>
      </c>
      <c r="N69" s="442">
        <v>127.33</v>
      </c>
    </row>
    <row r="70" spans="1:14" ht="15" x14ac:dyDescent="0.2">
      <c r="A70" s="836" t="s">
        <v>976</v>
      </c>
      <c r="B70" s="832"/>
      <c r="C70" s="832"/>
      <c r="D70" s="832"/>
      <c r="E70" s="832"/>
      <c r="F70" s="832"/>
      <c r="G70" s="832"/>
      <c r="H70" s="442">
        <v>89189.97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977</v>
      </c>
      <c r="B71" s="832"/>
      <c r="C71" s="832"/>
      <c r="D71" s="832"/>
      <c r="E71" s="832"/>
      <c r="F71" s="832"/>
      <c r="G71" s="832"/>
      <c r="H71" s="442">
        <v>48102.46</v>
      </c>
      <c r="I71" s="441"/>
      <c r="J71" s="441"/>
      <c r="K71" s="441"/>
      <c r="L71" s="441"/>
      <c r="M71" s="441"/>
      <c r="N71" s="441"/>
    </row>
    <row r="72" spans="1:14" ht="15" x14ac:dyDescent="0.2">
      <c r="A72" s="831" t="s">
        <v>978</v>
      </c>
      <c r="B72" s="832"/>
      <c r="C72" s="832"/>
      <c r="D72" s="832"/>
      <c r="E72" s="832"/>
      <c r="F72" s="832"/>
      <c r="G72" s="832"/>
      <c r="H72" s="441"/>
      <c r="I72" s="441"/>
      <c r="J72" s="441"/>
      <c r="K72" s="441"/>
      <c r="L72" s="441"/>
      <c r="M72" s="441"/>
      <c r="N72" s="441"/>
    </row>
    <row r="73" spans="1:14" ht="15" x14ac:dyDescent="0.2">
      <c r="A73" s="836" t="s">
        <v>979</v>
      </c>
      <c r="B73" s="832"/>
      <c r="C73" s="832"/>
      <c r="D73" s="832"/>
      <c r="E73" s="832"/>
      <c r="F73" s="832"/>
      <c r="G73" s="832"/>
      <c r="H73" s="442">
        <v>535161.21</v>
      </c>
      <c r="I73" s="441"/>
      <c r="J73" s="441"/>
      <c r="K73" s="441"/>
      <c r="L73" s="441"/>
      <c r="M73" s="442">
        <v>293.14</v>
      </c>
      <c r="N73" s="442">
        <v>127.33</v>
      </c>
    </row>
    <row r="74" spans="1:14" ht="15" x14ac:dyDescent="0.2">
      <c r="A74" s="836" t="s">
        <v>980</v>
      </c>
      <c r="B74" s="832"/>
      <c r="C74" s="832"/>
      <c r="D74" s="832"/>
      <c r="E74" s="832"/>
      <c r="F74" s="832"/>
      <c r="G74" s="832"/>
      <c r="H74" s="442">
        <v>137819.97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981</v>
      </c>
      <c r="B75" s="832"/>
      <c r="C75" s="832"/>
      <c r="D75" s="832"/>
      <c r="E75" s="832"/>
      <c r="F75" s="832"/>
      <c r="G75" s="832"/>
      <c r="H75" s="442">
        <v>672981.18</v>
      </c>
      <c r="I75" s="441"/>
      <c r="J75" s="441"/>
      <c r="K75" s="441"/>
      <c r="L75" s="441"/>
      <c r="M75" s="442">
        <v>293.14</v>
      </c>
      <c r="N75" s="442">
        <v>127.33</v>
      </c>
    </row>
    <row r="76" spans="1:14" ht="15" x14ac:dyDescent="0.2">
      <c r="A76" s="836" t="s">
        <v>982</v>
      </c>
      <c r="B76" s="832"/>
      <c r="C76" s="832"/>
      <c r="D76" s="832"/>
      <c r="E76" s="832"/>
      <c r="F76" s="832"/>
      <c r="G76" s="832"/>
      <c r="H76" s="441"/>
      <c r="I76" s="441"/>
      <c r="J76" s="441"/>
      <c r="K76" s="441"/>
      <c r="L76" s="441"/>
      <c r="M76" s="441"/>
      <c r="N76" s="441"/>
    </row>
    <row r="77" spans="1:14" ht="15" x14ac:dyDescent="0.2">
      <c r="A77" s="836" t="s">
        <v>983</v>
      </c>
      <c r="B77" s="832"/>
      <c r="C77" s="832"/>
      <c r="D77" s="832"/>
      <c r="E77" s="832"/>
      <c r="F77" s="832"/>
      <c r="G77" s="832"/>
      <c r="H77" s="442">
        <v>343709.33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984</v>
      </c>
      <c r="B78" s="832"/>
      <c r="C78" s="832"/>
      <c r="D78" s="832"/>
      <c r="E78" s="832"/>
      <c r="F78" s="832"/>
      <c r="G78" s="832"/>
      <c r="H78" s="442">
        <v>127022.21</v>
      </c>
      <c r="I78" s="441"/>
      <c r="J78" s="441"/>
      <c r="K78" s="441"/>
      <c r="L78" s="441"/>
      <c r="M78" s="441"/>
      <c r="N78" s="441"/>
    </row>
    <row r="79" spans="1:14" ht="15" x14ac:dyDescent="0.2">
      <c r="A79" s="836" t="s">
        <v>985</v>
      </c>
      <c r="B79" s="832"/>
      <c r="C79" s="832"/>
      <c r="D79" s="832"/>
      <c r="E79" s="832"/>
      <c r="F79" s="832"/>
      <c r="G79" s="832"/>
      <c r="H79" s="442">
        <v>100213.45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986</v>
      </c>
      <c r="B80" s="832"/>
      <c r="C80" s="832"/>
      <c r="D80" s="832"/>
      <c r="E80" s="832"/>
      <c r="F80" s="832"/>
      <c r="G80" s="832"/>
      <c r="H80" s="442">
        <v>89189.97</v>
      </c>
      <c r="I80" s="441"/>
      <c r="J80" s="441"/>
      <c r="K80" s="441"/>
      <c r="L80" s="441"/>
      <c r="M80" s="441"/>
      <c r="N80" s="441"/>
    </row>
    <row r="81" spans="1:14" ht="15" x14ac:dyDescent="0.2">
      <c r="A81" s="836" t="s">
        <v>987</v>
      </c>
      <c r="B81" s="832"/>
      <c r="C81" s="832"/>
      <c r="D81" s="832"/>
      <c r="E81" s="832"/>
      <c r="F81" s="832"/>
      <c r="G81" s="832"/>
      <c r="H81" s="442">
        <v>48102.46</v>
      </c>
      <c r="I81" s="441"/>
      <c r="J81" s="441"/>
      <c r="K81" s="441"/>
      <c r="L81" s="441"/>
      <c r="M81" s="441"/>
      <c r="N81" s="441"/>
    </row>
    <row r="82" spans="1:14" ht="15" x14ac:dyDescent="0.2">
      <c r="A82" s="836" t="s">
        <v>988</v>
      </c>
      <c r="B82" s="832"/>
      <c r="C82" s="832"/>
      <c r="D82" s="832"/>
      <c r="E82" s="832"/>
      <c r="F82" s="832"/>
      <c r="G82" s="832"/>
      <c r="H82" s="442">
        <v>19920.240000000002</v>
      </c>
      <c r="I82" s="441"/>
      <c r="J82" s="441"/>
      <c r="K82" s="441"/>
      <c r="L82" s="441"/>
      <c r="M82" s="441"/>
      <c r="N82" s="441"/>
    </row>
    <row r="83" spans="1:14" ht="15" x14ac:dyDescent="0.2">
      <c r="A83" s="831" t="s">
        <v>981</v>
      </c>
      <c r="B83" s="832"/>
      <c r="C83" s="832"/>
      <c r="D83" s="832"/>
      <c r="E83" s="832"/>
      <c r="F83" s="832"/>
      <c r="G83" s="832"/>
      <c r="H83" s="439">
        <v>692901.42</v>
      </c>
      <c r="I83" s="441"/>
      <c r="J83" s="441"/>
      <c r="K83" s="441"/>
      <c r="L83" s="441"/>
      <c r="M83" s="441"/>
      <c r="N83" s="441"/>
    </row>
    <row r="84" spans="1:14" ht="15" x14ac:dyDescent="0.2">
      <c r="A84" s="836" t="s">
        <v>989</v>
      </c>
      <c r="B84" s="832"/>
      <c r="C84" s="832"/>
      <c r="D84" s="832"/>
      <c r="E84" s="832"/>
      <c r="F84" s="832"/>
      <c r="G84" s="832"/>
      <c r="H84" s="442">
        <v>34645.07</v>
      </c>
      <c r="I84" s="441"/>
      <c r="J84" s="441"/>
      <c r="K84" s="441"/>
      <c r="L84" s="441"/>
      <c r="M84" s="441"/>
      <c r="N84" s="441"/>
    </row>
    <row r="85" spans="1:14" ht="15" x14ac:dyDescent="0.2">
      <c r="A85" s="836" t="s">
        <v>990</v>
      </c>
      <c r="B85" s="832"/>
      <c r="C85" s="832"/>
      <c r="D85" s="832"/>
      <c r="E85" s="832"/>
      <c r="F85" s="832"/>
      <c r="G85" s="832"/>
      <c r="H85" s="442">
        <v>34645.07</v>
      </c>
      <c r="I85" s="441"/>
      <c r="J85" s="441"/>
      <c r="K85" s="441"/>
      <c r="L85" s="441"/>
      <c r="M85" s="441"/>
      <c r="N85" s="441"/>
    </row>
    <row r="86" spans="1:14" ht="15" x14ac:dyDescent="0.2">
      <c r="A86" s="831" t="s">
        <v>981</v>
      </c>
      <c r="B86" s="832"/>
      <c r="C86" s="832"/>
      <c r="D86" s="832"/>
      <c r="E86" s="832"/>
      <c r="F86" s="832"/>
      <c r="G86" s="832"/>
      <c r="H86" s="439">
        <v>762191.56</v>
      </c>
      <c r="I86" s="441"/>
      <c r="J86" s="441"/>
      <c r="K86" s="441"/>
      <c r="L86" s="441"/>
      <c r="M86" s="441"/>
      <c r="N86" s="441"/>
    </row>
    <row r="87" spans="1:14" ht="15" x14ac:dyDescent="0.2">
      <c r="A87" s="836" t="s">
        <v>991</v>
      </c>
      <c r="B87" s="832"/>
      <c r="C87" s="832"/>
      <c r="D87" s="832"/>
      <c r="E87" s="832"/>
      <c r="F87" s="832"/>
      <c r="G87" s="832"/>
      <c r="H87" s="442">
        <v>15243.83</v>
      </c>
      <c r="I87" s="441"/>
      <c r="J87" s="441"/>
      <c r="K87" s="441"/>
      <c r="L87" s="441"/>
      <c r="M87" s="441"/>
      <c r="N87" s="441"/>
    </row>
    <row r="88" spans="1:14" ht="15" x14ac:dyDescent="0.2">
      <c r="A88" s="831" t="s">
        <v>992</v>
      </c>
      <c r="B88" s="832"/>
      <c r="C88" s="832"/>
      <c r="D88" s="832"/>
      <c r="E88" s="832"/>
      <c r="F88" s="832"/>
      <c r="G88" s="832"/>
      <c r="H88" s="439">
        <v>777435.39</v>
      </c>
      <c r="I88" s="441"/>
      <c r="J88" s="441"/>
      <c r="K88" s="441"/>
      <c r="L88" s="441"/>
      <c r="M88" s="441"/>
      <c r="N88" s="441"/>
    </row>
    <row r="89" spans="1:14" ht="15" x14ac:dyDescent="0.2">
      <c r="A89" s="836" t="s">
        <v>993</v>
      </c>
      <c r="B89" s="832"/>
      <c r="C89" s="832"/>
      <c r="D89" s="832"/>
      <c r="E89" s="832"/>
      <c r="F89" s="832"/>
      <c r="G89" s="832"/>
      <c r="H89" s="442">
        <v>139938.37</v>
      </c>
      <c r="I89" s="441"/>
      <c r="J89" s="441"/>
      <c r="K89" s="441"/>
      <c r="L89" s="441"/>
      <c r="M89" s="441"/>
      <c r="N89" s="441"/>
    </row>
    <row r="90" spans="1:14" ht="15" x14ac:dyDescent="0.2">
      <c r="A90" s="831" t="s">
        <v>994</v>
      </c>
      <c r="B90" s="832"/>
      <c r="C90" s="832"/>
      <c r="D90" s="832"/>
      <c r="E90" s="832"/>
      <c r="F90" s="832"/>
      <c r="G90" s="832"/>
      <c r="H90" s="439">
        <v>917373.76</v>
      </c>
      <c r="I90" s="441"/>
      <c r="J90" s="441"/>
      <c r="K90" s="441"/>
      <c r="L90" s="441"/>
      <c r="M90" s="439">
        <v>293.14</v>
      </c>
      <c r="N90" s="439">
        <v>127.33</v>
      </c>
    </row>
    <row r="94" spans="1:14" ht="15" x14ac:dyDescent="0.2">
      <c r="A94" s="837" t="s">
        <v>995</v>
      </c>
      <c r="B94" s="838"/>
      <c r="C94" s="838"/>
      <c r="D94" s="838"/>
      <c r="E94" s="838"/>
      <c r="F94" s="838"/>
      <c r="G94" s="838"/>
      <c r="H94" s="838"/>
      <c r="I94" s="838"/>
      <c r="J94" s="838"/>
      <c r="K94" s="838"/>
      <c r="L94" s="838"/>
      <c r="M94" s="838"/>
      <c r="N94" s="838"/>
    </row>
    <row r="95" spans="1:14" ht="15" x14ac:dyDescent="0.2">
      <c r="A95" s="839" t="s">
        <v>996</v>
      </c>
      <c r="B95" s="838"/>
      <c r="C95" s="838"/>
      <c r="D95" s="838"/>
      <c r="E95" s="838"/>
      <c r="F95" s="838"/>
      <c r="G95" s="838"/>
      <c r="H95" s="838"/>
      <c r="I95" s="838"/>
      <c r="J95" s="838"/>
      <c r="K95" s="838"/>
      <c r="L95" s="838"/>
      <c r="M95" s="838"/>
      <c r="N95" s="838"/>
    </row>
    <row r="97" spans="1:14" ht="15" x14ac:dyDescent="0.2">
      <c r="A97" s="837" t="s">
        <v>997</v>
      </c>
      <c r="B97" s="838"/>
      <c r="C97" s="838"/>
      <c r="D97" s="838"/>
      <c r="E97" s="838"/>
      <c r="F97" s="838"/>
      <c r="G97" s="838"/>
      <c r="H97" s="838"/>
      <c r="I97" s="838"/>
      <c r="J97" s="838"/>
      <c r="K97" s="838"/>
      <c r="L97" s="838"/>
      <c r="M97" s="838"/>
      <c r="N97" s="838"/>
    </row>
    <row r="98" spans="1:14" ht="15" x14ac:dyDescent="0.2">
      <c r="A98" s="839" t="s">
        <v>996</v>
      </c>
      <c r="B98" s="838"/>
      <c r="C98" s="838"/>
      <c r="D98" s="838"/>
      <c r="E98" s="838"/>
      <c r="F98" s="838"/>
      <c r="G98" s="838"/>
      <c r="H98" s="838"/>
      <c r="I98" s="838"/>
      <c r="J98" s="838"/>
      <c r="K98" s="838"/>
      <c r="L98" s="838"/>
      <c r="M98" s="838"/>
      <c r="N98" s="838"/>
    </row>
  </sheetData>
  <mergeCells count="65">
    <mergeCell ref="A97:N97"/>
    <mergeCell ref="A98:N98"/>
    <mergeCell ref="J1:M1"/>
    <mergeCell ref="J2:M2"/>
    <mergeCell ref="J7:M7"/>
    <mergeCell ref="A87:G87"/>
    <mergeCell ref="A88:G88"/>
    <mergeCell ref="A89:G89"/>
    <mergeCell ref="A90:G90"/>
    <mergeCell ref="A94:N94"/>
    <mergeCell ref="A95:N95"/>
    <mergeCell ref="A81:G81"/>
    <mergeCell ref="A82:G82"/>
    <mergeCell ref="A83:G83"/>
    <mergeCell ref="A84:G84"/>
    <mergeCell ref="A85:G85"/>
    <mergeCell ref="A86:G86"/>
    <mergeCell ref="A75:G75"/>
    <mergeCell ref="A76:G76"/>
    <mergeCell ref="A77:G77"/>
    <mergeCell ref="A78:G78"/>
    <mergeCell ref="A79:G79"/>
    <mergeCell ref="A80:G80"/>
    <mergeCell ref="A74:G74"/>
    <mergeCell ref="A57:N57"/>
    <mergeCell ref="A64:G64"/>
    <mergeCell ref="A65:G65"/>
    <mergeCell ref="A66:G66"/>
    <mergeCell ref="A67:N67"/>
    <mergeCell ref="A68:G68"/>
    <mergeCell ref="A69:G69"/>
    <mergeCell ref="A70:G70"/>
    <mergeCell ref="A71:G71"/>
    <mergeCell ref="A72:G72"/>
    <mergeCell ref="A73:G73"/>
    <mergeCell ref="A56:G56"/>
    <mergeCell ref="A30:N30"/>
    <mergeCell ref="A36:G36"/>
    <mergeCell ref="A37:G37"/>
    <mergeCell ref="A38:G38"/>
    <mergeCell ref="A39:G39"/>
    <mergeCell ref="A40:G40"/>
    <mergeCell ref="A41:N41"/>
    <mergeCell ref="A52:G52"/>
    <mergeCell ref="A53:G53"/>
    <mergeCell ref="A54:G54"/>
    <mergeCell ref="A55:G55"/>
    <mergeCell ref="G26:L26"/>
    <mergeCell ref="M26:M28"/>
    <mergeCell ref="N26:N28"/>
    <mergeCell ref="E27:E28"/>
    <mergeCell ref="F27:F28"/>
    <mergeCell ref="G27:G28"/>
    <mergeCell ref="H27:H28"/>
    <mergeCell ref="I27:K27"/>
    <mergeCell ref="F18:G18"/>
    <mergeCell ref="F19:G19"/>
    <mergeCell ref="F20:G20"/>
    <mergeCell ref="F21:G21"/>
    <mergeCell ref="F22:G22"/>
    <mergeCell ref="A26:A28"/>
    <mergeCell ref="B26:B28"/>
    <mergeCell ref="C26:C28"/>
    <mergeCell ref="D26:D28"/>
    <mergeCell ref="E26:F26"/>
  </mergeCells>
  <pageMargins left="0.19" right="0.16" top="0.74803149606299213" bottom="0.74803149606299213" header="0.31496062992125984" footer="0.31496062992125984"/>
  <pageSetup paperSize="9" scale="92" fitToHeight="14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89"/>
  <sheetViews>
    <sheetView workbookViewId="0">
      <selection activeCell="L32" sqref="L32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402"/>
      <c r="K5" s="446"/>
    </row>
    <row r="6" spans="1:14" ht="15" outlineLevel="1" x14ac:dyDescent="0.2">
      <c r="A6" s="402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1098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8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1085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1086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1087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1088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1089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1090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63" x14ac:dyDescent="0.2">
      <c r="A32" s="448" t="s">
        <v>19</v>
      </c>
      <c r="B32" s="435" t="s">
        <v>913</v>
      </c>
      <c r="C32" s="436" t="s">
        <v>914</v>
      </c>
      <c r="D32" s="437" t="s">
        <v>915</v>
      </c>
      <c r="E32" s="438"/>
      <c r="F32" s="439" t="s">
        <v>1091</v>
      </c>
      <c r="G32" s="440">
        <v>554.78</v>
      </c>
      <c r="H32" s="440">
        <v>19417.3</v>
      </c>
      <c r="I32" s="440">
        <v>9298.4500000000007</v>
      </c>
      <c r="J32" s="440">
        <v>10118.85</v>
      </c>
      <c r="K32" s="440">
        <v>3525.2</v>
      </c>
      <c r="L32" s="441"/>
      <c r="M32" s="440">
        <v>44.45</v>
      </c>
      <c r="N32" s="440">
        <v>14.35</v>
      </c>
    </row>
    <row r="33" spans="1:14" ht="63" x14ac:dyDescent="0.2">
      <c r="A33" s="448" t="s">
        <v>20</v>
      </c>
      <c r="B33" s="435" t="s">
        <v>917</v>
      </c>
      <c r="C33" s="436" t="s">
        <v>918</v>
      </c>
      <c r="D33" s="437" t="s">
        <v>915</v>
      </c>
      <c r="E33" s="438"/>
      <c r="F33" s="440">
        <v>35</v>
      </c>
      <c r="G33" s="440">
        <v>87.24</v>
      </c>
      <c r="H33" s="440">
        <v>3053.4</v>
      </c>
      <c r="I33" s="440">
        <v>1079.4000000000001</v>
      </c>
      <c r="J33" s="440">
        <v>1974</v>
      </c>
      <c r="K33" s="440">
        <v>685.65</v>
      </c>
      <c r="L33" s="441"/>
      <c r="M33" s="440">
        <v>5.25</v>
      </c>
      <c r="N33" s="440">
        <v>2.8</v>
      </c>
    </row>
    <row r="34" spans="1:14" ht="63" x14ac:dyDescent="0.2">
      <c r="A34" s="448" t="s">
        <v>21</v>
      </c>
      <c r="B34" s="435" t="s">
        <v>919</v>
      </c>
      <c r="C34" s="436" t="s">
        <v>920</v>
      </c>
      <c r="D34" s="437" t="s">
        <v>915</v>
      </c>
      <c r="E34" s="438"/>
      <c r="F34" s="440">
        <v>22</v>
      </c>
      <c r="G34" s="440">
        <v>1527.44</v>
      </c>
      <c r="H34" s="440">
        <v>33603.68</v>
      </c>
      <c r="I34" s="440">
        <v>6181.34</v>
      </c>
      <c r="J34" s="440">
        <v>27422.34</v>
      </c>
      <c r="K34" s="440">
        <v>6686.24</v>
      </c>
      <c r="L34" s="441"/>
      <c r="M34" s="440">
        <v>27.28</v>
      </c>
      <c r="N34" s="440">
        <v>24.2</v>
      </c>
    </row>
    <row r="35" spans="1:14" ht="63" x14ac:dyDescent="0.2">
      <c r="A35" s="448" t="s">
        <v>22</v>
      </c>
      <c r="B35" s="435" t="s">
        <v>921</v>
      </c>
      <c r="C35" s="436" t="s">
        <v>922</v>
      </c>
      <c r="D35" s="437" t="s">
        <v>915</v>
      </c>
      <c r="E35" s="438"/>
      <c r="F35" s="440">
        <v>9</v>
      </c>
      <c r="G35" s="440">
        <v>2864.68</v>
      </c>
      <c r="H35" s="440">
        <v>25782.12</v>
      </c>
      <c r="I35" s="440">
        <v>5383.8</v>
      </c>
      <c r="J35" s="440">
        <v>20398.32</v>
      </c>
      <c r="K35" s="440">
        <v>5461.92</v>
      </c>
      <c r="L35" s="441"/>
      <c r="M35" s="440">
        <v>23.76</v>
      </c>
      <c r="N35" s="440">
        <v>20.61</v>
      </c>
    </row>
    <row r="36" spans="1:14" ht="63" x14ac:dyDescent="0.2">
      <c r="A36" s="448" t="s">
        <v>23</v>
      </c>
      <c r="B36" s="435" t="s">
        <v>1010</v>
      </c>
      <c r="C36" s="436" t="s">
        <v>1011</v>
      </c>
      <c r="D36" s="437" t="s">
        <v>915</v>
      </c>
      <c r="E36" s="438"/>
      <c r="F36" s="440">
        <v>4</v>
      </c>
      <c r="G36" s="440">
        <v>4404.75</v>
      </c>
      <c r="H36" s="440">
        <v>17619</v>
      </c>
      <c r="I36" s="440">
        <v>3661.68</v>
      </c>
      <c r="J36" s="440">
        <v>13957.32</v>
      </c>
      <c r="K36" s="440">
        <v>3740.48</v>
      </c>
      <c r="L36" s="441"/>
      <c r="M36" s="440">
        <v>16.16</v>
      </c>
      <c r="N36" s="440">
        <v>14.12</v>
      </c>
    </row>
    <row r="37" spans="1:14" ht="15" x14ac:dyDescent="0.2">
      <c r="A37" s="831" t="s">
        <v>923</v>
      </c>
      <c r="B37" s="832"/>
      <c r="C37" s="832"/>
      <c r="D37" s="832"/>
      <c r="E37" s="832"/>
      <c r="F37" s="832"/>
      <c r="G37" s="832"/>
      <c r="H37" s="439">
        <v>186992.62</v>
      </c>
      <c r="I37" s="441"/>
      <c r="J37" s="441"/>
      <c r="K37" s="441"/>
      <c r="L37" s="441"/>
      <c r="M37" s="439">
        <v>134.44</v>
      </c>
      <c r="N37" s="439">
        <v>87.49</v>
      </c>
    </row>
    <row r="38" spans="1:14" ht="20.25" customHeight="1" x14ac:dyDescent="0.2">
      <c r="A38" s="833" t="s">
        <v>924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 ht="63" x14ac:dyDescent="0.2">
      <c r="A39" s="448" t="s">
        <v>29</v>
      </c>
      <c r="B39" s="435" t="s">
        <v>925</v>
      </c>
      <c r="C39" s="436" t="s">
        <v>926</v>
      </c>
      <c r="D39" s="437" t="s">
        <v>915</v>
      </c>
      <c r="E39" s="438"/>
      <c r="F39" s="439" t="s">
        <v>1092</v>
      </c>
      <c r="G39" s="440">
        <v>504.29</v>
      </c>
      <c r="H39" s="440">
        <v>41351.78</v>
      </c>
      <c r="I39" s="440">
        <v>7353.76</v>
      </c>
      <c r="J39" s="440">
        <v>33998.019999999997</v>
      </c>
      <c r="K39" s="440">
        <v>12711.64</v>
      </c>
      <c r="L39" s="441"/>
      <c r="M39" s="440">
        <v>36.08</v>
      </c>
      <c r="N39" s="440">
        <v>39.36</v>
      </c>
    </row>
    <row r="40" spans="1:14" ht="63" x14ac:dyDescent="0.2">
      <c r="A40" s="448" t="s">
        <v>24</v>
      </c>
      <c r="B40" s="435" t="s">
        <v>928</v>
      </c>
      <c r="C40" s="436" t="s">
        <v>929</v>
      </c>
      <c r="D40" s="437" t="s">
        <v>915</v>
      </c>
      <c r="E40" s="438"/>
      <c r="F40" s="440">
        <v>37</v>
      </c>
      <c r="G40" s="440">
        <v>148.88</v>
      </c>
      <c r="H40" s="440">
        <v>5508.56</v>
      </c>
      <c r="I40" s="440">
        <v>1885.15</v>
      </c>
      <c r="J40" s="440">
        <v>3623.41</v>
      </c>
      <c r="K40" s="440">
        <v>1672.77</v>
      </c>
      <c r="L40" s="441"/>
      <c r="M40" s="440">
        <v>9.25</v>
      </c>
      <c r="N40" s="440">
        <v>5.18</v>
      </c>
    </row>
    <row r="41" spans="1:14" ht="63" x14ac:dyDescent="0.2">
      <c r="A41" s="448" t="s">
        <v>30</v>
      </c>
      <c r="B41" s="435" t="s">
        <v>930</v>
      </c>
      <c r="C41" s="436" t="s">
        <v>931</v>
      </c>
      <c r="D41" s="437" t="s">
        <v>915</v>
      </c>
      <c r="E41" s="438"/>
      <c r="F41" s="439" t="s">
        <v>1093</v>
      </c>
      <c r="G41" s="440">
        <v>173.06</v>
      </c>
      <c r="H41" s="440">
        <v>3461.2</v>
      </c>
      <c r="I41" s="440">
        <v>1222.8</v>
      </c>
      <c r="J41" s="440">
        <v>2238.4</v>
      </c>
      <c r="K41" s="440">
        <v>1033.4000000000001</v>
      </c>
      <c r="L41" s="441"/>
      <c r="M41" s="440">
        <v>6</v>
      </c>
      <c r="N41" s="440">
        <v>3.2</v>
      </c>
    </row>
    <row r="42" spans="1:14" ht="63" x14ac:dyDescent="0.2">
      <c r="A42" s="448" t="s">
        <v>25</v>
      </c>
      <c r="B42" s="435" t="s">
        <v>933</v>
      </c>
      <c r="C42" s="436" t="s">
        <v>934</v>
      </c>
      <c r="D42" s="437" t="s">
        <v>915</v>
      </c>
      <c r="E42" s="438"/>
      <c r="F42" s="440">
        <v>37</v>
      </c>
      <c r="G42" s="440">
        <v>2346.6799999999998</v>
      </c>
      <c r="H42" s="440">
        <v>86827.16</v>
      </c>
      <c r="I42" s="440">
        <v>38845.93</v>
      </c>
      <c r="J42" s="440">
        <v>47981.23</v>
      </c>
      <c r="K42" s="440">
        <v>12395.37</v>
      </c>
      <c r="L42" s="441"/>
      <c r="M42" s="440">
        <v>175.75</v>
      </c>
      <c r="N42" s="440">
        <v>44.86</v>
      </c>
    </row>
    <row r="43" spans="1:14" ht="63" x14ac:dyDescent="0.2">
      <c r="A43" s="448" t="s">
        <v>26</v>
      </c>
      <c r="B43" s="435" t="s">
        <v>935</v>
      </c>
      <c r="C43" s="436" t="s">
        <v>936</v>
      </c>
      <c r="D43" s="437" t="s">
        <v>915</v>
      </c>
      <c r="E43" s="438"/>
      <c r="F43" s="440">
        <v>15</v>
      </c>
      <c r="G43" s="440">
        <v>5228.08</v>
      </c>
      <c r="H43" s="440">
        <v>78421.2</v>
      </c>
      <c r="I43" s="440">
        <v>32740.2</v>
      </c>
      <c r="J43" s="440">
        <v>45681</v>
      </c>
      <c r="K43" s="440">
        <v>11707.95</v>
      </c>
      <c r="L43" s="441"/>
      <c r="M43" s="440">
        <v>148.13</v>
      </c>
      <c r="N43" s="440">
        <v>42.38</v>
      </c>
    </row>
    <row r="44" spans="1:14" ht="63" x14ac:dyDescent="0.2">
      <c r="A44" s="448" t="s">
        <v>27</v>
      </c>
      <c r="B44" s="435" t="s">
        <v>937</v>
      </c>
      <c r="C44" s="436" t="s">
        <v>938</v>
      </c>
      <c r="D44" s="437" t="s">
        <v>915</v>
      </c>
      <c r="E44" s="438"/>
      <c r="F44" s="440">
        <v>5</v>
      </c>
      <c r="G44" s="440">
        <v>8241.16</v>
      </c>
      <c r="H44" s="440">
        <v>41205.800000000003</v>
      </c>
      <c r="I44" s="440">
        <v>16729.2</v>
      </c>
      <c r="J44" s="440">
        <v>24476.6</v>
      </c>
      <c r="K44" s="440">
        <v>6251.05</v>
      </c>
      <c r="L44" s="441"/>
      <c r="M44" s="440">
        <v>75.69</v>
      </c>
      <c r="N44" s="440">
        <v>22.63</v>
      </c>
    </row>
    <row r="45" spans="1:14" ht="72" x14ac:dyDescent="0.2">
      <c r="A45" s="448" t="s">
        <v>28</v>
      </c>
      <c r="B45" s="435" t="s">
        <v>939</v>
      </c>
      <c r="C45" s="436" t="s">
        <v>940</v>
      </c>
      <c r="D45" s="437" t="s">
        <v>941</v>
      </c>
      <c r="E45" s="438"/>
      <c r="F45" s="439" t="s">
        <v>1094</v>
      </c>
      <c r="G45" s="440">
        <v>39345.480000000003</v>
      </c>
      <c r="H45" s="440">
        <v>56460.76</v>
      </c>
      <c r="I45" s="440">
        <v>22238.35</v>
      </c>
      <c r="J45" s="440">
        <v>34222.410000000003</v>
      </c>
      <c r="K45" s="440">
        <v>13669.91</v>
      </c>
      <c r="L45" s="441"/>
      <c r="M45" s="440">
        <v>93.62</v>
      </c>
      <c r="N45" s="440">
        <v>53.83</v>
      </c>
    </row>
    <row r="46" spans="1:14" ht="48" x14ac:dyDescent="0.2">
      <c r="A46" s="448" t="s">
        <v>31</v>
      </c>
      <c r="B46" s="435" t="s">
        <v>944</v>
      </c>
      <c r="C46" s="436" t="s">
        <v>945</v>
      </c>
      <c r="D46" s="437" t="s">
        <v>946</v>
      </c>
      <c r="E46" s="438"/>
      <c r="F46" s="439" t="s">
        <v>1095</v>
      </c>
      <c r="G46" s="440">
        <v>129.91</v>
      </c>
      <c r="H46" s="440">
        <v>5092.47</v>
      </c>
      <c r="I46" s="441"/>
      <c r="J46" s="440">
        <v>5092.47</v>
      </c>
      <c r="K46" s="441"/>
      <c r="L46" s="441"/>
      <c r="M46" s="441"/>
      <c r="N46" s="441"/>
    </row>
    <row r="47" spans="1:14" ht="48" x14ac:dyDescent="0.2">
      <c r="A47" s="448" t="s">
        <v>1038</v>
      </c>
      <c r="B47" s="435" t="s">
        <v>949</v>
      </c>
      <c r="C47" s="436" t="s">
        <v>950</v>
      </c>
      <c r="D47" s="437" t="s">
        <v>946</v>
      </c>
      <c r="E47" s="438"/>
      <c r="F47" s="439" t="s">
        <v>1095</v>
      </c>
      <c r="G47" s="440">
        <v>129.91</v>
      </c>
      <c r="H47" s="440">
        <v>5092.47</v>
      </c>
      <c r="I47" s="441"/>
      <c r="J47" s="440">
        <v>5092.47</v>
      </c>
      <c r="K47" s="441"/>
      <c r="L47" s="441"/>
      <c r="M47" s="441"/>
      <c r="N47" s="441"/>
    </row>
    <row r="48" spans="1:14" ht="96" x14ac:dyDescent="0.2">
      <c r="A48" s="448" t="s">
        <v>1039</v>
      </c>
      <c r="B48" s="435" t="s">
        <v>952</v>
      </c>
      <c r="C48" s="436" t="s">
        <v>953</v>
      </c>
      <c r="D48" s="437" t="s">
        <v>946</v>
      </c>
      <c r="E48" s="438"/>
      <c r="F48" s="440">
        <v>39.200000000000003</v>
      </c>
      <c r="G48" s="440">
        <v>108.9</v>
      </c>
      <c r="H48" s="440">
        <v>4268.88</v>
      </c>
      <c r="I48" s="441"/>
      <c r="J48" s="440">
        <v>4268.88</v>
      </c>
      <c r="K48" s="441"/>
      <c r="L48" s="441"/>
      <c r="M48" s="441"/>
      <c r="N48" s="441"/>
    </row>
    <row r="49" spans="1:14" ht="15" x14ac:dyDescent="0.2">
      <c r="A49" s="831" t="s">
        <v>954</v>
      </c>
      <c r="B49" s="832"/>
      <c r="C49" s="832"/>
      <c r="D49" s="832"/>
      <c r="E49" s="832"/>
      <c r="F49" s="832"/>
      <c r="G49" s="832"/>
      <c r="H49" s="439">
        <v>663937.93000000005</v>
      </c>
      <c r="I49" s="441"/>
      <c r="J49" s="441"/>
      <c r="K49" s="441"/>
      <c r="L49" s="441"/>
      <c r="M49" s="439">
        <v>626.20000000000005</v>
      </c>
      <c r="N49" s="439">
        <v>243.16</v>
      </c>
    </row>
    <row r="50" spans="1:14" ht="20.25" customHeight="1" x14ac:dyDescent="0.2">
      <c r="A50" s="833" t="s">
        <v>955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</row>
    <row r="51" spans="1:14" x14ac:dyDescent="0.2">
      <c r="A51" s="448" t="s">
        <v>943</v>
      </c>
      <c r="B51" s="435" t="s">
        <v>957</v>
      </c>
      <c r="C51" s="436" t="s">
        <v>958</v>
      </c>
      <c r="D51" s="437" t="s">
        <v>959</v>
      </c>
      <c r="E51" s="438"/>
      <c r="F51" s="440">
        <v>1435</v>
      </c>
      <c r="G51" s="440">
        <v>258</v>
      </c>
      <c r="H51" s="440">
        <v>370230</v>
      </c>
      <c r="I51" s="441"/>
      <c r="J51" s="441"/>
      <c r="K51" s="441"/>
      <c r="L51" s="440">
        <v>370230</v>
      </c>
      <c r="M51" s="441"/>
      <c r="N51" s="441"/>
    </row>
    <row r="52" spans="1:14" x14ac:dyDescent="0.2">
      <c r="A52" s="448" t="s">
        <v>948</v>
      </c>
      <c r="B52" s="435" t="s">
        <v>957</v>
      </c>
      <c r="C52" s="436" t="s">
        <v>961</v>
      </c>
      <c r="D52" s="437" t="s">
        <v>915</v>
      </c>
      <c r="E52" s="438"/>
      <c r="F52" s="440">
        <v>37</v>
      </c>
      <c r="G52" s="440">
        <v>10648</v>
      </c>
      <c r="H52" s="440">
        <v>393976</v>
      </c>
      <c r="I52" s="441"/>
      <c r="J52" s="441"/>
      <c r="K52" s="441"/>
      <c r="L52" s="440">
        <v>393976</v>
      </c>
      <c r="M52" s="441"/>
      <c r="N52" s="441"/>
    </row>
    <row r="53" spans="1:14" x14ac:dyDescent="0.2">
      <c r="A53" s="448" t="s">
        <v>1040</v>
      </c>
      <c r="B53" s="435" t="s">
        <v>957</v>
      </c>
      <c r="C53" s="436" t="s">
        <v>963</v>
      </c>
      <c r="D53" s="437" t="s">
        <v>915</v>
      </c>
      <c r="E53" s="438"/>
      <c r="F53" s="440">
        <v>20</v>
      </c>
      <c r="G53" s="440">
        <v>9766</v>
      </c>
      <c r="H53" s="440">
        <v>195320</v>
      </c>
      <c r="I53" s="441"/>
      <c r="J53" s="441"/>
      <c r="K53" s="441"/>
      <c r="L53" s="440">
        <v>195320</v>
      </c>
      <c r="M53" s="441"/>
      <c r="N53" s="441"/>
    </row>
    <row r="54" spans="1:14" x14ac:dyDescent="0.2">
      <c r="A54" s="448" t="s">
        <v>1009</v>
      </c>
      <c r="B54" s="435" t="s">
        <v>957</v>
      </c>
      <c r="C54" s="436" t="s">
        <v>965</v>
      </c>
      <c r="D54" s="437" t="s">
        <v>915</v>
      </c>
      <c r="E54" s="438"/>
      <c r="F54" s="440">
        <v>20</v>
      </c>
      <c r="G54" s="440">
        <v>2016</v>
      </c>
      <c r="H54" s="440">
        <v>40320</v>
      </c>
      <c r="I54" s="441"/>
      <c r="J54" s="441"/>
      <c r="K54" s="441"/>
      <c r="L54" s="440">
        <v>40320</v>
      </c>
      <c r="M54" s="441"/>
      <c r="N54" s="441"/>
    </row>
    <row r="55" spans="1:14" ht="19.5" x14ac:dyDescent="0.2">
      <c r="A55" s="448" t="s">
        <v>951</v>
      </c>
      <c r="B55" s="435" t="s">
        <v>957</v>
      </c>
      <c r="C55" s="436" t="s">
        <v>967</v>
      </c>
      <c r="D55" s="437" t="s">
        <v>959</v>
      </c>
      <c r="E55" s="438"/>
      <c r="F55" s="439" t="s">
        <v>1096</v>
      </c>
      <c r="G55" s="440">
        <v>75</v>
      </c>
      <c r="H55" s="440">
        <v>12825</v>
      </c>
      <c r="I55" s="441"/>
      <c r="J55" s="441"/>
      <c r="K55" s="441"/>
      <c r="L55" s="440">
        <v>12825</v>
      </c>
      <c r="M55" s="441"/>
      <c r="N55" s="441"/>
    </row>
    <row r="56" spans="1:14" ht="19.5" x14ac:dyDescent="0.2">
      <c r="A56" s="448" t="s">
        <v>956</v>
      </c>
      <c r="B56" s="435" t="s">
        <v>957</v>
      </c>
      <c r="C56" s="436" t="s">
        <v>970</v>
      </c>
      <c r="D56" s="437" t="s">
        <v>915</v>
      </c>
      <c r="E56" s="438"/>
      <c r="F56" s="439" t="s">
        <v>1097</v>
      </c>
      <c r="G56" s="440">
        <v>20.11</v>
      </c>
      <c r="H56" s="440">
        <v>2292.54</v>
      </c>
      <c r="I56" s="441"/>
      <c r="J56" s="441"/>
      <c r="K56" s="441"/>
      <c r="L56" s="440">
        <v>2292.54</v>
      </c>
      <c r="M56" s="441"/>
      <c r="N56" s="441"/>
    </row>
    <row r="57" spans="1:14" ht="15" x14ac:dyDescent="0.2">
      <c r="A57" s="831" t="s">
        <v>972</v>
      </c>
      <c r="B57" s="832"/>
      <c r="C57" s="832"/>
      <c r="D57" s="832"/>
      <c r="E57" s="832"/>
      <c r="F57" s="832"/>
      <c r="G57" s="832"/>
      <c r="H57" s="439">
        <v>929981.84</v>
      </c>
      <c r="I57" s="441"/>
      <c r="J57" s="441"/>
      <c r="K57" s="441"/>
      <c r="L57" s="441"/>
      <c r="M57" s="441"/>
      <c r="N57" s="441"/>
    </row>
    <row r="58" spans="1:14" ht="15" x14ac:dyDescent="0.2">
      <c r="A58" s="834" t="s">
        <v>973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</row>
    <row r="59" spans="1:14" ht="15" x14ac:dyDescent="0.2">
      <c r="A59" s="836" t="s">
        <v>974</v>
      </c>
      <c r="B59" s="832"/>
      <c r="C59" s="832"/>
      <c r="D59" s="832"/>
      <c r="E59" s="832"/>
      <c r="F59" s="832"/>
      <c r="G59" s="832"/>
      <c r="H59" s="442">
        <v>1442129.32</v>
      </c>
      <c r="I59" s="442">
        <v>146620.06</v>
      </c>
      <c r="J59" s="442">
        <v>280545.71999999997</v>
      </c>
      <c r="K59" s="442">
        <v>79541.58</v>
      </c>
      <c r="L59" s="442">
        <v>1014963.54</v>
      </c>
      <c r="M59" s="442">
        <v>661.42</v>
      </c>
      <c r="N59" s="442">
        <v>287.52</v>
      </c>
    </row>
    <row r="60" spans="1:14" ht="15" x14ac:dyDescent="0.2">
      <c r="A60" s="836" t="s">
        <v>975</v>
      </c>
      <c r="B60" s="832"/>
      <c r="C60" s="832"/>
      <c r="D60" s="832"/>
      <c r="E60" s="832"/>
      <c r="F60" s="832"/>
      <c r="G60" s="832"/>
      <c r="H60" s="442">
        <v>1424594.75</v>
      </c>
      <c r="I60" s="442">
        <v>168613.07</v>
      </c>
      <c r="J60" s="442">
        <v>322627.58</v>
      </c>
      <c r="K60" s="442">
        <v>91472.82</v>
      </c>
      <c r="L60" s="442">
        <v>933354.1</v>
      </c>
      <c r="M60" s="442">
        <v>760.63</v>
      </c>
      <c r="N60" s="442">
        <v>330.65</v>
      </c>
    </row>
    <row r="61" spans="1:14" ht="15" x14ac:dyDescent="0.2">
      <c r="A61" s="836" t="s">
        <v>976</v>
      </c>
      <c r="B61" s="832"/>
      <c r="C61" s="832"/>
      <c r="D61" s="832"/>
      <c r="E61" s="832"/>
      <c r="F61" s="832"/>
      <c r="G61" s="832"/>
      <c r="H61" s="442">
        <v>231476.44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977</v>
      </c>
      <c r="B62" s="832"/>
      <c r="C62" s="832"/>
      <c r="D62" s="832"/>
      <c r="E62" s="832"/>
      <c r="F62" s="832"/>
      <c r="G62" s="832"/>
      <c r="H62" s="442">
        <v>124841.23</v>
      </c>
      <c r="I62" s="441"/>
      <c r="J62" s="441"/>
      <c r="K62" s="441"/>
      <c r="L62" s="441"/>
      <c r="M62" s="441"/>
      <c r="N62" s="441"/>
    </row>
    <row r="63" spans="1:14" ht="15" x14ac:dyDescent="0.2">
      <c r="A63" s="831" t="s">
        <v>978</v>
      </c>
      <c r="B63" s="832"/>
      <c r="C63" s="832"/>
      <c r="D63" s="832"/>
      <c r="E63" s="832"/>
      <c r="F63" s="832"/>
      <c r="G63" s="832"/>
      <c r="H63" s="441"/>
      <c r="I63" s="441"/>
      <c r="J63" s="441"/>
      <c r="K63" s="441"/>
      <c r="L63" s="441"/>
      <c r="M63" s="441"/>
      <c r="N63" s="441"/>
    </row>
    <row r="64" spans="1:14" ht="15" x14ac:dyDescent="0.2">
      <c r="A64" s="836" t="s">
        <v>979</v>
      </c>
      <c r="B64" s="832"/>
      <c r="C64" s="832"/>
      <c r="D64" s="832"/>
      <c r="E64" s="832"/>
      <c r="F64" s="832"/>
      <c r="G64" s="832"/>
      <c r="H64" s="442">
        <v>1411207.69</v>
      </c>
      <c r="I64" s="441"/>
      <c r="J64" s="441"/>
      <c r="K64" s="441"/>
      <c r="L64" s="441"/>
      <c r="M64" s="442">
        <v>760.63</v>
      </c>
      <c r="N64" s="442">
        <v>330.65</v>
      </c>
    </row>
    <row r="65" spans="1:14" ht="15" x14ac:dyDescent="0.2">
      <c r="A65" s="836" t="s">
        <v>980</v>
      </c>
      <c r="B65" s="832"/>
      <c r="C65" s="832"/>
      <c r="D65" s="832"/>
      <c r="E65" s="832"/>
      <c r="F65" s="832"/>
      <c r="G65" s="832"/>
      <c r="H65" s="442">
        <v>369704.73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981</v>
      </c>
      <c r="B66" s="832"/>
      <c r="C66" s="832"/>
      <c r="D66" s="832"/>
      <c r="E66" s="832"/>
      <c r="F66" s="832"/>
      <c r="G66" s="832"/>
      <c r="H66" s="442">
        <v>1780912.42</v>
      </c>
      <c r="I66" s="441"/>
      <c r="J66" s="441"/>
      <c r="K66" s="441"/>
      <c r="L66" s="441"/>
      <c r="M66" s="442">
        <v>760.63</v>
      </c>
      <c r="N66" s="442">
        <v>330.65</v>
      </c>
    </row>
    <row r="67" spans="1:14" ht="15" x14ac:dyDescent="0.2">
      <c r="A67" s="836" t="s">
        <v>982</v>
      </c>
      <c r="B67" s="832"/>
      <c r="C67" s="832"/>
      <c r="D67" s="832"/>
      <c r="E67" s="832"/>
      <c r="F67" s="832"/>
      <c r="G67" s="832"/>
      <c r="H67" s="441"/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983</v>
      </c>
      <c r="B68" s="832"/>
      <c r="C68" s="832"/>
      <c r="D68" s="832"/>
      <c r="E68" s="832"/>
      <c r="F68" s="832"/>
      <c r="G68" s="832"/>
      <c r="H68" s="442">
        <v>933354.1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984</v>
      </c>
      <c r="B69" s="832"/>
      <c r="C69" s="832"/>
      <c r="D69" s="832"/>
      <c r="E69" s="832"/>
      <c r="F69" s="832"/>
      <c r="G69" s="832"/>
      <c r="H69" s="442">
        <v>322627.58</v>
      </c>
      <c r="I69" s="441"/>
      <c r="J69" s="441"/>
      <c r="K69" s="441"/>
      <c r="L69" s="441"/>
      <c r="M69" s="441"/>
      <c r="N69" s="441"/>
    </row>
    <row r="70" spans="1:14" ht="15" customHeight="1" x14ac:dyDescent="0.2">
      <c r="A70" s="836" t="s">
        <v>985</v>
      </c>
      <c r="B70" s="832"/>
      <c r="C70" s="832"/>
      <c r="D70" s="832"/>
      <c r="E70" s="832"/>
      <c r="F70" s="832"/>
      <c r="G70" s="832"/>
      <c r="H70" s="442">
        <v>260085.89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986</v>
      </c>
      <c r="B71" s="832"/>
      <c r="C71" s="832"/>
      <c r="D71" s="832"/>
      <c r="E71" s="832"/>
      <c r="F71" s="832"/>
      <c r="G71" s="832"/>
      <c r="H71" s="442">
        <v>231476.44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987</v>
      </c>
      <c r="B72" s="832"/>
      <c r="C72" s="832"/>
      <c r="D72" s="832"/>
      <c r="E72" s="832"/>
      <c r="F72" s="832"/>
      <c r="G72" s="832"/>
      <c r="H72" s="442">
        <v>124841.23</v>
      </c>
      <c r="I72" s="441"/>
      <c r="J72" s="441"/>
      <c r="K72" s="441"/>
      <c r="L72" s="441"/>
      <c r="M72" s="441"/>
      <c r="N72" s="441"/>
    </row>
    <row r="73" spans="1:14" ht="15" x14ac:dyDescent="0.2">
      <c r="A73" s="836" t="s">
        <v>988</v>
      </c>
      <c r="B73" s="832"/>
      <c r="C73" s="832"/>
      <c r="D73" s="832"/>
      <c r="E73" s="832"/>
      <c r="F73" s="832"/>
      <c r="G73" s="832"/>
      <c r="H73" s="442">
        <v>52715.01</v>
      </c>
      <c r="I73" s="441"/>
      <c r="J73" s="441"/>
      <c r="K73" s="441"/>
      <c r="L73" s="441"/>
      <c r="M73" s="441"/>
      <c r="N73" s="441"/>
    </row>
    <row r="74" spans="1:14" ht="15" x14ac:dyDescent="0.2">
      <c r="A74" s="831" t="s">
        <v>981</v>
      </c>
      <c r="B74" s="832"/>
      <c r="C74" s="832"/>
      <c r="D74" s="832"/>
      <c r="E74" s="832"/>
      <c r="F74" s="832"/>
      <c r="G74" s="832"/>
      <c r="H74" s="439">
        <v>1833627.43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989</v>
      </c>
      <c r="B75" s="832"/>
      <c r="C75" s="832"/>
      <c r="D75" s="832"/>
      <c r="E75" s="832"/>
      <c r="F75" s="832"/>
      <c r="G75" s="832"/>
      <c r="H75" s="442">
        <v>91681.37</v>
      </c>
      <c r="I75" s="441"/>
      <c r="J75" s="441"/>
      <c r="K75" s="441"/>
      <c r="L75" s="441"/>
      <c r="M75" s="441"/>
      <c r="N75" s="441"/>
    </row>
    <row r="76" spans="1:14" ht="15" x14ac:dyDescent="0.2">
      <c r="A76" s="836" t="s">
        <v>990</v>
      </c>
      <c r="B76" s="832"/>
      <c r="C76" s="832"/>
      <c r="D76" s="832"/>
      <c r="E76" s="832"/>
      <c r="F76" s="832"/>
      <c r="G76" s="832"/>
      <c r="H76" s="442">
        <v>91681.37</v>
      </c>
      <c r="I76" s="441"/>
      <c r="J76" s="441"/>
      <c r="K76" s="441"/>
      <c r="L76" s="441"/>
      <c r="M76" s="441"/>
      <c r="N76" s="441"/>
    </row>
    <row r="77" spans="1:14" ht="15" x14ac:dyDescent="0.2">
      <c r="A77" s="831" t="s">
        <v>981</v>
      </c>
      <c r="B77" s="832"/>
      <c r="C77" s="832"/>
      <c r="D77" s="832"/>
      <c r="E77" s="832"/>
      <c r="F77" s="832"/>
      <c r="G77" s="832"/>
      <c r="H77" s="439">
        <v>2016990.17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991</v>
      </c>
      <c r="B78" s="832"/>
      <c r="C78" s="832"/>
      <c r="D78" s="832"/>
      <c r="E78" s="832"/>
      <c r="F78" s="832"/>
      <c r="G78" s="832"/>
      <c r="H78" s="442">
        <v>40339.800000000003</v>
      </c>
      <c r="I78" s="441"/>
      <c r="J78" s="441"/>
      <c r="K78" s="441"/>
      <c r="L78" s="441"/>
      <c r="M78" s="441"/>
      <c r="N78" s="441"/>
    </row>
    <row r="79" spans="1:14" ht="15" x14ac:dyDescent="0.2">
      <c r="A79" s="831" t="s">
        <v>992</v>
      </c>
      <c r="B79" s="832"/>
      <c r="C79" s="832"/>
      <c r="D79" s="832"/>
      <c r="E79" s="832"/>
      <c r="F79" s="832"/>
      <c r="G79" s="832"/>
      <c r="H79" s="439">
        <v>2057329.97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993</v>
      </c>
      <c r="B80" s="832"/>
      <c r="C80" s="832"/>
      <c r="D80" s="832"/>
      <c r="E80" s="832"/>
      <c r="F80" s="832"/>
      <c r="G80" s="832"/>
      <c r="H80" s="442">
        <v>370319.39</v>
      </c>
      <c r="I80" s="441"/>
      <c r="J80" s="441"/>
      <c r="K80" s="441"/>
      <c r="L80" s="441"/>
      <c r="M80" s="441"/>
      <c r="N80" s="441"/>
    </row>
    <row r="81" spans="1:14" ht="15" x14ac:dyDescent="0.2">
      <c r="A81" s="831" t="s">
        <v>994</v>
      </c>
      <c r="B81" s="832"/>
      <c r="C81" s="832"/>
      <c r="D81" s="832"/>
      <c r="E81" s="832"/>
      <c r="F81" s="832"/>
      <c r="G81" s="832"/>
      <c r="H81" s="439">
        <v>2427649.36</v>
      </c>
      <c r="I81" s="441"/>
      <c r="J81" s="441"/>
      <c r="K81" s="441"/>
      <c r="L81" s="441"/>
      <c r="M81" s="439">
        <v>760.63</v>
      </c>
      <c r="N81" s="439">
        <v>330.65</v>
      </c>
    </row>
    <row r="85" spans="1:14" ht="15" x14ac:dyDescent="0.2">
      <c r="A85" s="837" t="s">
        <v>995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6" spans="1:14" ht="15" x14ac:dyDescent="0.2">
      <c r="A86" s="839" t="s">
        <v>996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</row>
    <row r="88" spans="1:14" x14ac:dyDescent="0.2">
      <c r="A88" s="837" t="s">
        <v>997</v>
      </c>
      <c r="B88" s="840"/>
      <c r="C88" s="841"/>
      <c r="D88" s="842"/>
      <c r="E88" s="843"/>
      <c r="F88" s="844"/>
      <c r="G88" s="844"/>
      <c r="H88" s="844"/>
      <c r="I88" s="844"/>
      <c r="J88" s="844"/>
      <c r="K88" s="844"/>
      <c r="L88" s="844"/>
      <c r="M88" s="844"/>
      <c r="N88" s="844"/>
    </row>
    <row r="89" spans="1:14" ht="15" x14ac:dyDescent="0.2">
      <c r="A89" s="839" t="s">
        <v>996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</row>
  </sheetData>
  <mergeCells count="56">
    <mergeCell ref="A85:N85"/>
    <mergeCell ref="A86:N86"/>
    <mergeCell ref="A88:N88"/>
    <mergeCell ref="A89:N89"/>
    <mergeCell ref="K1:N1"/>
    <mergeCell ref="K2:N2"/>
    <mergeCell ref="K7:N7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64:G64"/>
    <mergeCell ref="A65:G65"/>
    <mergeCell ref="A66:G66"/>
    <mergeCell ref="A67:G67"/>
    <mergeCell ref="A68:G68"/>
    <mergeCell ref="A69:G69"/>
    <mergeCell ref="A63:G63"/>
    <mergeCell ref="A31:N31"/>
    <mergeCell ref="A37:G37"/>
    <mergeCell ref="A38:N38"/>
    <mergeCell ref="A49:G49"/>
    <mergeCell ref="A50:N50"/>
    <mergeCell ref="A57:G57"/>
    <mergeCell ref="A58:N58"/>
    <mergeCell ref="A59:G59"/>
    <mergeCell ref="A60:G60"/>
    <mergeCell ref="A61:G61"/>
    <mergeCell ref="A62:G62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2" right="0.16" top="0.74803149606299213" bottom="0.74803149606299213" header="0.31496062992125984" footer="0.31496062992125984"/>
  <pageSetup paperSize="9" scale="92" fitToHeight="18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89"/>
  <sheetViews>
    <sheetView workbookViewId="0">
      <selection activeCell="A31" sqref="A31:N31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outlineLevel="1" x14ac:dyDescent="0.2">
      <c r="A6" s="396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1127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1099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1100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1101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1102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1103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1104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1105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63" x14ac:dyDescent="0.2">
      <c r="A32" s="448" t="s">
        <v>19</v>
      </c>
      <c r="B32" s="435" t="s">
        <v>913</v>
      </c>
      <c r="C32" s="436" t="s">
        <v>914</v>
      </c>
      <c r="D32" s="437" t="s">
        <v>915</v>
      </c>
      <c r="E32" s="438"/>
      <c r="F32" s="439" t="s">
        <v>1106</v>
      </c>
      <c r="G32" s="440">
        <v>554.78</v>
      </c>
      <c r="H32" s="440">
        <v>9986.0400000000009</v>
      </c>
      <c r="I32" s="440">
        <v>4782.0600000000004</v>
      </c>
      <c r="J32" s="440">
        <v>5203.9799999999996</v>
      </c>
      <c r="K32" s="440">
        <v>1812.96</v>
      </c>
      <c r="L32" s="441"/>
      <c r="M32" s="440">
        <v>22.86</v>
      </c>
      <c r="N32" s="440">
        <v>7.38</v>
      </c>
    </row>
    <row r="33" spans="1:14" ht="63" x14ac:dyDescent="0.2">
      <c r="A33" s="448" t="s">
        <v>20</v>
      </c>
      <c r="B33" s="435" t="s">
        <v>917</v>
      </c>
      <c r="C33" s="436" t="s">
        <v>918</v>
      </c>
      <c r="D33" s="437" t="s">
        <v>915</v>
      </c>
      <c r="E33" s="438"/>
      <c r="F33" s="440">
        <v>18</v>
      </c>
      <c r="G33" s="440">
        <v>87.24</v>
      </c>
      <c r="H33" s="440">
        <v>1570.32</v>
      </c>
      <c r="I33" s="440">
        <v>555.12</v>
      </c>
      <c r="J33" s="440">
        <v>1015.2</v>
      </c>
      <c r="K33" s="440">
        <v>352.62</v>
      </c>
      <c r="L33" s="441"/>
      <c r="M33" s="440">
        <v>2.7</v>
      </c>
      <c r="N33" s="440">
        <v>1.44</v>
      </c>
    </row>
    <row r="34" spans="1:14" ht="63" x14ac:dyDescent="0.2">
      <c r="A34" s="448" t="s">
        <v>21</v>
      </c>
      <c r="B34" s="435" t="s">
        <v>919</v>
      </c>
      <c r="C34" s="436" t="s">
        <v>920</v>
      </c>
      <c r="D34" s="437" t="s">
        <v>915</v>
      </c>
      <c r="E34" s="438"/>
      <c r="F34" s="440">
        <v>10</v>
      </c>
      <c r="G34" s="440">
        <v>1527.44</v>
      </c>
      <c r="H34" s="440">
        <v>15274.4</v>
      </c>
      <c r="I34" s="440">
        <v>2809.7</v>
      </c>
      <c r="J34" s="440">
        <v>12464.7</v>
      </c>
      <c r="K34" s="440">
        <v>3039.2</v>
      </c>
      <c r="L34" s="441"/>
      <c r="M34" s="440">
        <v>12.4</v>
      </c>
      <c r="N34" s="440">
        <v>11</v>
      </c>
    </row>
    <row r="35" spans="1:14" ht="63" x14ac:dyDescent="0.2">
      <c r="A35" s="448" t="s">
        <v>22</v>
      </c>
      <c r="B35" s="435" t="s">
        <v>921</v>
      </c>
      <c r="C35" s="436" t="s">
        <v>922</v>
      </c>
      <c r="D35" s="437" t="s">
        <v>915</v>
      </c>
      <c r="E35" s="438"/>
      <c r="F35" s="440">
        <v>6</v>
      </c>
      <c r="G35" s="440">
        <v>2864.68</v>
      </c>
      <c r="H35" s="440">
        <v>17188.080000000002</v>
      </c>
      <c r="I35" s="440">
        <v>3589.2</v>
      </c>
      <c r="J35" s="440">
        <v>13598.88</v>
      </c>
      <c r="K35" s="440">
        <v>3641.28</v>
      </c>
      <c r="L35" s="441"/>
      <c r="M35" s="440">
        <v>15.84</v>
      </c>
      <c r="N35" s="440">
        <v>13.74</v>
      </c>
    </row>
    <row r="36" spans="1:14" ht="63" x14ac:dyDescent="0.2">
      <c r="A36" s="448" t="s">
        <v>23</v>
      </c>
      <c r="B36" s="435" t="s">
        <v>1010</v>
      </c>
      <c r="C36" s="436" t="s">
        <v>1011</v>
      </c>
      <c r="D36" s="437" t="s">
        <v>915</v>
      </c>
      <c r="E36" s="438"/>
      <c r="F36" s="440">
        <v>2</v>
      </c>
      <c r="G36" s="440">
        <v>4404.75</v>
      </c>
      <c r="H36" s="440">
        <v>8809.5</v>
      </c>
      <c r="I36" s="440">
        <v>1830.84</v>
      </c>
      <c r="J36" s="440">
        <v>6978.66</v>
      </c>
      <c r="K36" s="440">
        <v>1870.24</v>
      </c>
      <c r="L36" s="441"/>
      <c r="M36" s="440">
        <v>8.08</v>
      </c>
      <c r="N36" s="440">
        <v>7.06</v>
      </c>
    </row>
    <row r="37" spans="1:14" ht="15" x14ac:dyDescent="0.2">
      <c r="A37" s="831" t="s">
        <v>923</v>
      </c>
      <c r="B37" s="832"/>
      <c r="C37" s="832"/>
      <c r="D37" s="832"/>
      <c r="E37" s="832"/>
      <c r="F37" s="832"/>
      <c r="G37" s="832"/>
      <c r="H37" s="439">
        <v>99322.85</v>
      </c>
      <c r="I37" s="441"/>
      <c r="J37" s="441"/>
      <c r="K37" s="441"/>
      <c r="L37" s="441"/>
      <c r="M37" s="439">
        <v>71.16</v>
      </c>
      <c r="N37" s="439">
        <v>46.71</v>
      </c>
    </row>
    <row r="38" spans="1:14" ht="20.25" customHeight="1" x14ac:dyDescent="0.2">
      <c r="A38" s="833" t="s">
        <v>924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 ht="63" x14ac:dyDescent="0.2">
      <c r="A39" s="448" t="s">
        <v>29</v>
      </c>
      <c r="B39" s="435" t="s">
        <v>925</v>
      </c>
      <c r="C39" s="436" t="s">
        <v>926</v>
      </c>
      <c r="D39" s="437" t="s">
        <v>915</v>
      </c>
      <c r="E39" s="438"/>
      <c r="F39" s="439" t="s">
        <v>1107</v>
      </c>
      <c r="G39" s="440">
        <v>504.29</v>
      </c>
      <c r="H39" s="440">
        <v>21180.18</v>
      </c>
      <c r="I39" s="440">
        <v>3766.56</v>
      </c>
      <c r="J39" s="440">
        <v>17413.62</v>
      </c>
      <c r="K39" s="440">
        <v>6510.84</v>
      </c>
      <c r="L39" s="441"/>
      <c r="M39" s="440">
        <v>18.48</v>
      </c>
      <c r="N39" s="440">
        <v>20.16</v>
      </c>
    </row>
    <row r="40" spans="1:14" ht="63" x14ac:dyDescent="0.2">
      <c r="A40" s="448" t="s">
        <v>24</v>
      </c>
      <c r="B40" s="435" t="s">
        <v>928</v>
      </c>
      <c r="C40" s="436" t="s">
        <v>929</v>
      </c>
      <c r="D40" s="437" t="s">
        <v>915</v>
      </c>
      <c r="E40" s="438"/>
      <c r="F40" s="440">
        <v>19</v>
      </c>
      <c r="G40" s="440">
        <v>148.88</v>
      </c>
      <c r="H40" s="440">
        <v>2828.72</v>
      </c>
      <c r="I40" s="440">
        <v>968.05</v>
      </c>
      <c r="J40" s="440">
        <v>1860.67</v>
      </c>
      <c r="K40" s="440">
        <v>858.99</v>
      </c>
      <c r="L40" s="441"/>
      <c r="M40" s="440">
        <v>4.75</v>
      </c>
      <c r="N40" s="440">
        <v>2.66</v>
      </c>
    </row>
    <row r="41" spans="1:14" ht="63" x14ac:dyDescent="0.2">
      <c r="A41" s="448" t="s">
        <v>30</v>
      </c>
      <c r="B41" s="435" t="s">
        <v>930</v>
      </c>
      <c r="C41" s="436" t="s">
        <v>931</v>
      </c>
      <c r="D41" s="437" t="s">
        <v>915</v>
      </c>
      <c r="E41" s="438"/>
      <c r="F41" s="439" t="s">
        <v>1108</v>
      </c>
      <c r="G41" s="440">
        <v>173.06</v>
      </c>
      <c r="H41" s="440">
        <v>1730.6</v>
      </c>
      <c r="I41" s="440">
        <v>611.4</v>
      </c>
      <c r="J41" s="440">
        <v>1119.2</v>
      </c>
      <c r="K41" s="440">
        <v>516.70000000000005</v>
      </c>
      <c r="L41" s="441"/>
      <c r="M41" s="440">
        <v>3</v>
      </c>
      <c r="N41" s="440">
        <v>1.6</v>
      </c>
    </row>
    <row r="42" spans="1:14" ht="63" x14ac:dyDescent="0.2">
      <c r="A42" s="448" t="s">
        <v>25</v>
      </c>
      <c r="B42" s="435" t="s">
        <v>933</v>
      </c>
      <c r="C42" s="436" t="s">
        <v>934</v>
      </c>
      <c r="D42" s="437" t="s">
        <v>915</v>
      </c>
      <c r="E42" s="438"/>
      <c r="F42" s="440">
        <v>19</v>
      </c>
      <c r="G42" s="440">
        <v>2346.6799999999998</v>
      </c>
      <c r="H42" s="440">
        <v>44586.92</v>
      </c>
      <c r="I42" s="440">
        <v>19947.91</v>
      </c>
      <c r="J42" s="440">
        <v>24639.01</v>
      </c>
      <c r="K42" s="440">
        <v>6365.19</v>
      </c>
      <c r="L42" s="441"/>
      <c r="M42" s="440">
        <v>90.25</v>
      </c>
      <c r="N42" s="440">
        <v>23.04</v>
      </c>
    </row>
    <row r="43" spans="1:14" ht="63" x14ac:dyDescent="0.2">
      <c r="A43" s="448" t="s">
        <v>26</v>
      </c>
      <c r="B43" s="435" t="s">
        <v>935</v>
      </c>
      <c r="C43" s="436" t="s">
        <v>936</v>
      </c>
      <c r="D43" s="437" t="s">
        <v>915</v>
      </c>
      <c r="E43" s="438"/>
      <c r="F43" s="440">
        <v>7</v>
      </c>
      <c r="G43" s="440">
        <v>5228.08</v>
      </c>
      <c r="H43" s="440">
        <v>36596.559999999998</v>
      </c>
      <c r="I43" s="440">
        <v>15278.76</v>
      </c>
      <c r="J43" s="440">
        <v>21317.8</v>
      </c>
      <c r="K43" s="440">
        <v>5463.71</v>
      </c>
      <c r="L43" s="441"/>
      <c r="M43" s="440">
        <v>69.13</v>
      </c>
      <c r="N43" s="440">
        <v>19.78</v>
      </c>
    </row>
    <row r="44" spans="1:14" ht="63" x14ac:dyDescent="0.2">
      <c r="A44" s="448" t="s">
        <v>27</v>
      </c>
      <c r="B44" s="435" t="s">
        <v>937</v>
      </c>
      <c r="C44" s="436" t="s">
        <v>938</v>
      </c>
      <c r="D44" s="437" t="s">
        <v>915</v>
      </c>
      <c r="E44" s="438"/>
      <c r="F44" s="440">
        <v>3</v>
      </c>
      <c r="G44" s="440">
        <v>8241.16</v>
      </c>
      <c r="H44" s="440">
        <v>24723.48</v>
      </c>
      <c r="I44" s="440">
        <v>10037.52</v>
      </c>
      <c r="J44" s="440">
        <v>14685.96</v>
      </c>
      <c r="K44" s="440">
        <v>3750.63</v>
      </c>
      <c r="L44" s="441"/>
      <c r="M44" s="440">
        <v>45.41</v>
      </c>
      <c r="N44" s="440">
        <v>13.58</v>
      </c>
    </row>
    <row r="45" spans="1:14" ht="72" x14ac:dyDescent="0.2">
      <c r="A45" s="448" t="s">
        <v>28</v>
      </c>
      <c r="B45" s="435" t="s">
        <v>939</v>
      </c>
      <c r="C45" s="436" t="s">
        <v>940</v>
      </c>
      <c r="D45" s="437" t="s">
        <v>941</v>
      </c>
      <c r="E45" s="438"/>
      <c r="F45" s="439" t="s">
        <v>1109</v>
      </c>
      <c r="G45" s="440">
        <v>39345.480000000003</v>
      </c>
      <c r="H45" s="440">
        <v>28918.93</v>
      </c>
      <c r="I45" s="440">
        <v>11390.38</v>
      </c>
      <c r="J45" s="440">
        <v>17528.55</v>
      </c>
      <c r="K45" s="440">
        <v>7001.66</v>
      </c>
      <c r="L45" s="441"/>
      <c r="M45" s="440">
        <v>47.95</v>
      </c>
      <c r="N45" s="440">
        <v>27.57</v>
      </c>
    </row>
    <row r="46" spans="1:14" ht="48" x14ac:dyDescent="0.2">
      <c r="A46" s="448" t="s">
        <v>31</v>
      </c>
      <c r="B46" s="435" t="s">
        <v>944</v>
      </c>
      <c r="C46" s="436" t="s">
        <v>945</v>
      </c>
      <c r="D46" s="437" t="s">
        <v>946</v>
      </c>
      <c r="E46" s="438"/>
      <c r="F46" s="439" t="s">
        <v>1110</v>
      </c>
      <c r="G46" s="440">
        <v>129.91</v>
      </c>
      <c r="H46" s="440">
        <v>3689.44</v>
      </c>
      <c r="I46" s="441"/>
      <c r="J46" s="440">
        <v>3689.44</v>
      </c>
      <c r="K46" s="441"/>
      <c r="L46" s="441"/>
      <c r="M46" s="441"/>
      <c r="N46" s="441"/>
    </row>
    <row r="47" spans="1:14" ht="48" x14ac:dyDescent="0.2">
      <c r="A47" s="448" t="s">
        <v>1038</v>
      </c>
      <c r="B47" s="435" t="s">
        <v>949</v>
      </c>
      <c r="C47" s="436" t="s">
        <v>950</v>
      </c>
      <c r="D47" s="437" t="s">
        <v>946</v>
      </c>
      <c r="E47" s="438"/>
      <c r="F47" s="439" t="s">
        <v>1110</v>
      </c>
      <c r="G47" s="440">
        <v>129.91</v>
      </c>
      <c r="H47" s="440">
        <v>3689.44</v>
      </c>
      <c r="I47" s="441"/>
      <c r="J47" s="440">
        <v>3689.44</v>
      </c>
      <c r="K47" s="441"/>
      <c r="L47" s="441"/>
      <c r="M47" s="441"/>
      <c r="N47" s="441"/>
    </row>
    <row r="48" spans="1:14" ht="96" x14ac:dyDescent="0.2">
      <c r="A48" s="448" t="s">
        <v>1039</v>
      </c>
      <c r="B48" s="435" t="s">
        <v>952</v>
      </c>
      <c r="C48" s="436" t="s">
        <v>953</v>
      </c>
      <c r="D48" s="437" t="s">
        <v>946</v>
      </c>
      <c r="E48" s="438"/>
      <c r="F48" s="440">
        <v>28.4</v>
      </c>
      <c r="G48" s="440">
        <v>108.9</v>
      </c>
      <c r="H48" s="440">
        <v>3092.76</v>
      </c>
      <c r="I48" s="441"/>
      <c r="J48" s="440">
        <v>3092.76</v>
      </c>
      <c r="K48" s="441"/>
      <c r="L48" s="441"/>
      <c r="M48" s="441"/>
      <c r="N48" s="441"/>
    </row>
    <row r="49" spans="1:14" ht="15" x14ac:dyDescent="0.2">
      <c r="A49" s="831" t="s">
        <v>954</v>
      </c>
      <c r="B49" s="832"/>
      <c r="C49" s="832"/>
      <c r="D49" s="832"/>
      <c r="E49" s="832"/>
      <c r="F49" s="832"/>
      <c r="G49" s="832"/>
      <c r="H49" s="439">
        <v>343802.41</v>
      </c>
      <c r="I49" s="441"/>
      <c r="J49" s="441"/>
      <c r="K49" s="441"/>
      <c r="L49" s="441"/>
      <c r="M49" s="439">
        <v>320.82</v>
      </c>
      <c r="N49" s="439">
        <v>124.65</v>
      </c>
    </row>
    <row r="50" spans="1:14" ht="20.25" customHeight="1" x14ac:dyDescent="0.2">
      <c r="A50" s="833" t="s">
        <v>955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</row>
    <row r="51" spans="1:14" x14ac:dyDescent="0.2">
      <c r="A51" s="448" t="s">
        <v>943</v>
      </c>
      <c r="B51" s="435" t="s">
        <v>957</v>
      </c>
      <c r="C51" s="436" t="s">
        <v>958</v>
      </c>
      <c r="D51" s="437" t="s">
        <v>959</v>
      </c>
      <c r="E51" s="438"/>
      <c r="F51" s="440">
        <v>735</v>
      </c>
      <c r="G51" s="440">
        <v>258</v>
      </c>
      <c r="H51" s="440">
        <v>189630</v>
      </c>
      <c r="I51" s="441"/>
      <c r="J51" s="441"/>
      <c r="K51" s="441"/>
      <c r="L51" s="440">
        <v>189630</v>
      </c>
      <c r="M51" s="441"/>
      <c r="N51" s="441"/>
    </row>
    <row r="52" spans="1:14" x14ac:dyDescent="0.2">
      <c r="A52" s="448" t="s">
        <v>948</v>
      </c>
      <c r="B52" s="435" t="s">
        <v>957</v>
      </c>
      <c r="C52" s="436" t="s">
        <v>961</v>
      </c>
      <c r="D52" s="437" t="s">
        <v>915</v>
      </c>
      <c r="E52" s="438"/>
      <c r="F52" s="440">
        <v>19</v>
      </c>
      <c r="G52" s="440">
        <v>10648</v>
      </c>
      <c r="H52" s="440">
        <v>202312</v>
      </c>
      <c r="I52" s="441"/>
      <c r="J52" s="441"/>
      <c r="K52" s="441"/>
      <c r="L52" s="440">
        <v>202312</v>
      </c>
      <c r="M52" s="441"/>
      <c r="N52" s="441"/>
    </row>
    <row r="53" spans="1:14" ht="19.5" x14ac:dyDescent="0.2">
      <c r="A53" s="448" t="s">
        <v>1040</v>
      </c>
      <c r="B53" s="435" t="s">
        <v>957</v>
      </c>
      <c r="C53" s="436" t="s">
        <v>963</v>
      </c>
      <c r="D53" s="437" t="s">
        <v>915</v>
      </c>
      <c r="E53" s="438"/>
      <c r="F53" s="439" t="s">
        <v>1108</v>
      </c>
      <c r="G53" s="440">
        <v>9766</v>
      </c>
      <c r="H53" s="440">
        <v>97660</v>
      </c>
      <c r="I53" s="441"/>
      <c r="J53" s="441"/>
      <c r="K53" s="441"/>
      <c r="L53" s="440">
        <v>97660</v>
      </c>
      <c r="M53" s="441"/>
      <c r="N53" s="441"/>
    </row>
    <row r="54" spans="1:14" x14ac:dyDescent="0.2">
      <c r="A54" s="448" t="s">
        <v>1009</v>
      </c>
      <c r="B54" s="435" t="s">
        <v>957</v>
      </c>
      <c r="C54" s="436" t="s">
        <v>965</v>
      </c>
      <c r="D54" s="437" t="s">
        <v>915</v>
      </c>
      <c r="E54" s="438"/>
      <c r="F54" s="440">
        <v>10</v>
      </c>
      <c r="G54" s="440">
        <v>2016</v>
      </c>
      <c r="H54" s="440">
        <v>20160</v>
      </c>
      <c r="I54" s="441"/>
      <c r="J54" s="441"/>
      <c r="K54" s="441"/>
      <c r="L54" s="440">
        <v>20160</v>
      </c>
      <c r="M54" s="441"/>
      <c r="N54" s="441"/>
    </row>
    <row r="55" spans="1:14" ht="19.5" x14ac:dyDescent="0.2">
      <c r="A55" s="448" t="s">
        <v>951</v>
      </c>
      <c r="B55" s="435" t="s">
        <v>957</v>
      </c>
      <c r="C55" s="436" t="s">
        <v>967</v>
      </c>
      <c r="D55" s="437" t="s">
        <v>959</v>
      </c>
      <c r="E55" s="438"/>
      <c r="F55" s="439" t="s">
        <v>1111</v>
      </c>
      <c r="G55" s="440">
        <v>75</v>
      </c>
      <c r="H55" s="440">
        <v>6525</v>
      </c>
      <c r="I55" s="441"/>
      <c r="J55" s="441"/>
      <c r="K55" s="441"/>
      <c r="L55" s="440">
        <v>6525</v>
      </c>
      <c r="M55" s="441"/>
      <c r="N55" s="441"/>
    </row>
    <row r="56" spans="1:14" ht="19.5" x14ac:dyDescent="0.2">
      <c r="A56" s="448" t="s">
        <v>956</v>
      </c>
      <c r="B56" s="435" t="s">
        <v>957</v>
      </c>
      <c r="C56" s="436" t="s">
        <v>970</v>
      </c>
      <c r="D56" s="437" t="s">
        <v>915</v>
      </c>
      <c r="E56" s="438"/>
      <c r="F56" s="439" t="s">
        <v>1112</v>
      </c>
      <c r="G56" s="440">
        <v>20.11</v>
      </c>
      <c r="H56" s="440">
        <v>1166.3800000000001</v>
      </c>
      <c r="I56" s="441"/>
      <c r="J56" s="441"/>
      <c r="K56" s="441"/>
      <c r="L56" s="440">
        <v>1166.3800000000001</v>
      </c>
      <c r="M56" s="441"/>
      <c r="N56" s="441"/>
    </row>
    <row r="57" spans="1:14" ht="15" x14ac:dyDescent="0.2">
      <c r="A57" s="831" t="s">
        <v>972</v>
      </c>
      <c r="B57" s="832"/>
      <c r="C57" s="832"/>
      <c r="D57" s="832"/>
      <c r="E57" s="832"/>
      <c r="F57" s="832"/>
      <c r="G57" s="832"/>
      <c r="H57" s="439">
        <v>474127.63</v>
      </c>
      <c r="I57" s="441"/>
      <c r="J57" s="441"/>
      <c r="K57" s="441"/>
      <c r="L57" s="441"/>
      <c r="M57" s="441"/>
      <c r="N57" s="441"/>
    </row>
    <row r="58" spans="1:14" ht="15" x14ac:dyDescent="0.2">
      <c r="A58" s="834" t="s">
        <v>973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</row>
    <row r="59" spans="1:14" ht="15" x14ac:dyDescent="0.2">
      <c r="A59" s="836" t="s">
        <v>974</v>
      </c>
      <c r="B59" s="832"/>
      <c r="C59" s="832"/>
      <c r="D59" s="832"/>
      <c r="E59" s="832"/>
      <c r="F59" s="832"/>
      <c r="G59" s="832"/>
      <c r="H59" s="442">
        <v>741318.75</v>
      </c>
      <c r="I59" s="442">
        <v>75567.5</v>
      </c>
      <c r="J59" s="442">
        <v>148297.87</v>
      </c>
      <c r="K59" s="442">
        <v>41184.019999999997</v>
      </c>
      <c r="L59" s="442">
        <v>517453.38</v>
      </c>
      <c r="M59" s="442">
        <v>340.85</v>
      </c>
      <c r="N59" s="442">
        <v>149.01</v>
      </c>
    </row>
    <row r="60" spans="1:14" ht="15" x14ac:dyDescent="0.2">
      <c r="A60" s="836" t="s">
        <v>975</v>
      </c>
      <c r="B60" s="832"/>
      <c r="C60" s="832"/>
      <c r="D60" s="832"/>
      <c r="E60" s="832"/>
      <c r="F60" s="832"/>
      <c r="G60" s="832"/>
      <c r="H60" s="442">
        <v>733310.86</v>
      </c>
      <c r="I60" s="442">
        <v>86902.63</v>
      </c>
      <c r="J60" s="442">
        <v>170542.55</v>
      </c>
      <c r="K60" s="442">
        <v>47361.62</v>
      </c>
      <c r="L60" s="442">
        <v>475865.68</v>
      </c>
      <c r="M60" s="442">
        <v>391.98</v>
      </c>
      <c r="N60" s="442">
        <v>171.36</v>
      </c>
    </row>
    <row r="61" spans="1:14" ht="15" x14ac:dyDescent="0.2">
      <c r="A61" s="836" t="s">
        <v>976</v>
      </c>
      <c r="B61" s="832"/>
      <c r="C61" s="832"/>
      <c r="D61" s="832"/>
      <c r="E61" s="832"/>
      <c r="F61" s="832"/>
      <c r="G61" s="832"/>
      <c r="H61" s="442">
        <v>119495.18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977</v>
      </c>
      <c r="B62" s="832"/>
      <c r="C62" s="832"/>
      <c r="D62" s="832"/>
      <c r="E62" s="832"/>
      <c r="F62" s="832"/>
      <c r="G62" s="832"/>
      <c r="H62" s="442">
        <v>64446.84</v>
      </c>
      <c r="I62" s="441"/>
      <c r="J62" s="441"/>
      <c r="K62" s="441"/>
      <c r="L62" s="441"/>
      <c r="M62" s="441"/>
      <c r="N62" s="441"/>
    </row>
    <row r="63" spans="1:14" ht="15" x14ac:dyDescent="0.2">
      <c r="A63" s="831" t="s">
        <v>978</v>
      </c>
      <c r="B63" s="832"/>
      <c r="C63" s="832"/>
      <c r="D63" s="832"/>
      <c r="E63" s="832"/>
      <c r="F63" s="832"/>
      <c r="G63" s="832"/>
      <c r="H63" s="441"/>
      <c r="I63" s="441"/>
      <c r="J63" s="441"/>
      <c r="K63" s="441"/>
      <c r="L63" s="441"/>
      <c r="M63" s="441"/>
      <c r="N63" s="441"/>
    </row>
    <row r="64" spans="1:14" ht="15" x14ac:dyDescent="0.2">
      <c r="A64" s="836" t="s">
        <v>979</v>
      </c>
      <c r="B64" s="832"/>
      <c r="C64" s="832"/>
      <c r="D64" s="832"/>
      <c r="E64" s="832"/>
      <c r="F64" s="832"/>
      <c r="G64" s="832"/>
      <c r="H64" s="442">
        <v>724410.59</v>
      </c>
      <c r="I64" s="441"/>
      <c r="J64" s="441"/>
      <c r="K64" s="441"/>
      <c r="L64" s="441"/>
      <c r="M64" s="442">
        <v>391.98</v>
      </c>
      <c r="N64" s="442">
        <v>171.36</v>
      </c>
    </row>
    <row r="65" spans="1:14" ht="15" x14ac:dyDescent="0.2">
      <c r="A65" s="836" t="s">
        <v>980</v>
      </c>
      <c r="B65" s="832"/>
      <c r="C65" s="832"/>
      <c r="D65" s="832"/>
      <c r="E65" s="832"/>
      <c r="F65" s="832"/>
      <c r="G65" s="832"/>
      <c r="H65" s="442">
        <v>192842.29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981</v>
      </c>
      <c r="B66" s="832"/>
      <c r="C66" s="832"/>
      <c r="D66" s="832"/>
      <c r="E66" s="832"/>
      <c r="F66" s="832"/>
      <c r="G66" s="832"/>
      <c r="H66" s="442">
        <v>917252.88</v>
      </c>
      <c r="I66" s="441"/>
      <c r="J66" s="441"/>
      <c r="K66" s="441"/>
      <c r="L66" s="441"/>
      <c r="M66" s="442">
        <v>391.98</v>
      </c>
      <c r="N66" s="442">
        <v>171.36</v>
      </c>
    </row>
    <row r="67" spans="1:14" ht="15" x14ac:dyDescent="0.2">
      <c r="A67" s="836" t="s">
        <v>982</v>
      </c>
      <c r="B67" s="832"/>
      <c r="C67" s="832"/>
      <c r="D67" s="832"/>
      <c r="E67" s="832"/>
      <c r="F67" s="832"/>
      <c r="G67" s="832"/>
      <c r="H67" s="441"/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983</v>
      </c>
      <c r="B68" s="832"/>
      <c r="C68" s="832"/>
      <c r="D68" s="832"/>
      <c r="E68" s="832"/>
      <c r="F68" s="832"/>
      <c r="G68" s="832"/>
      <c r="H68" s="442">
        <v>475865.68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984</v>
      </c>
      <c r="B69" s="832"/>
      <c r="C69" s="832"/>
      <c r="D69" s="832"/>
      <c r="E69" s="832"/>
      <c r="F69" s="832"/>
      <c r="G69" s="832"/>
      <c r="H69" s="442">
        <v>170542.55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985</v>
      </c>
      <c r="B70" s="832"/>
      <c r="C70" s="832"/>
      <c r="D70" s="832"/>
      <c r="E70" s="832"/>
      <c r="F70" s="832"/>
      <c r="G70" s="832"/>
      <c r="H70" s="442">
        <v>134264.25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986</v>
      </c>
      <c r="B71" s="832"/>
      <c r="C71" s="832"/>
      <c r="D71" s="832"/>
      <c r="E71" s="832"/>
      <c r="F71" s="832"/>
      <c r="G71" s="832"/>
      <c r="H71" s="442">
        <v>119495.18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987</v>
      </c>
      <c r="B72" s="832"/>
      <c r="C72" s="832"/>
      <c r="D72" s="832"/>
      <c r="E72" s="832"/>
      <c r="F72" s="832"/>
      <c r="G72" s="832"/>
      <c r="H72" s="442">
        <v>64446.84</v>
      </c>
      <c r="I72" s="441"/>
      <c r="J72" s="441"/>
      <c r="K72" s="441"/>
      <c r="L72" s="441"/>
      <c r="M72" s="441"/>
      <c r="N72" s="441"/>
    </row>
    <row r="73" spans="1:14" ht="15" x14ac:dyDescent="0.2">
      <c r="A73" s="836" t="s">
        <v>988</v>
      </c>
      <c r="B73" s="832"/>
      <c r="C73" s="832"/>
      <c r="D73" s="832"/>
      <c r="E73" s="832"/>
      <c r="F73" s="832"/>
      <c r="G73" s="832"/>
      <c r="H73" s="442">
        <v>27150.69</v>
      </c>
      <c r="I73" s="441"/>
      <c r="J73" s="441"/>
      <c r="K73" s="441"/>
      <c r="L73" s="441"/>
      <c r="M73" s="441"/>
      <c r="N73" s="441"/>
    </row>
    <row r="74" spans="1:14" ht="15" x14ac:dyDescent="0.2">
      <c r="A74" s="831" t="s">
        <v>981</v>
      </c>
      <c r="B74" s="832"/>
      <c r="C74" s="832"/>
      <c r="D74" s="832"/>
      <c r="E74" s="832"/>
      <c r="F74" s="832"/>
      <c r="G74" s="832"/>
      <c r="H74" s="439">
        <v>944403.57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989</v>
      </c>
      <c r="B75" s="832"/>
      <c r="C75" s="832"/>
      <c r="D75" s="832"/>
      <c r="E75" s="832"/>
      <c r="F75" s="832"/>
      <c r="G75" s="832"/>
      <c r="H75" s="442">
        <v>47220.18</v>
      </c>
      <c r="I75" s="441"/>
      <c r="J75" s="441"/>
      <c r="K75" s="441"/>
      <c r="L75" s="441"/>
      <c r="M75" s="441"/>
      <c r="N75" s="441"/>
    </row>
    <row r="76" spans="1:14" ht="15" x14ac:dyDescent="0.2">
      <c r="A76" s="836" t="s">
        <v>990</v>
      </c>
      <c r="B76" s="832"/>
      <c r="C76" s="832"/>
      <c r="D76" s="832"/>
      <c r="E76" s="832"/>
      <c r="F76" s="832"/>
      <c r="G76" s="832"/>
      <c r="H76" s="442">
        <v>47220.18</v>
      </c>
      <c r="I76" s="441"/>
      <c r="J76" s="441"/>
      <c r="K76" s="441"/>
      <c r="L76" s="441"/>
      <c r="M76" s="441"/>
      <c r="N76" s="441"/>
    </row>
    <row r="77" spans="1:14" ht="15" x14ac:dyDescent="0.2">
      <c r="A77" s="831" t="s">
        <v>981</v>
      </c>
      <c r="B77" s="832"/>
      <c r="C77" s="832"/>
      <c r="D77" s="832"/>
      <c r="E77" s="832"/>
      <c r="F77" s="832"/>
      <c r="G77" s="832"/>
      <c r="H77" s="439">
        <v>1038843.93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991</v>
      </c>
      <c r="B78" s="832"/>
      <c r="C78" s="832"/>
      <c r="D78" s="832"/>
      <c r="E78" s="832"/>
      <c r="F78" s="832"/>
      <c r="G78" s="832"/>
      <c r="H78" s="442">
        <v>20776.88</v>
      </c>
      <c r="I78" s="441"/>
      <c r="J78" s="441"/>
      <c r="K78" s="441"/>
      <c r="L78" s="441"/>
      <c r="M78" s="441"/>
      <c r="N78" s="441"/>
    </row>
    <row r="79" spans="1:14" ht="15" x14ac:dyDescent="0.2">
      <c r="A79" s="831" t="s">
        <v>992</v>
      </c>
      <c r="B79" s="832"/>
      <c r="C79" s="832"/>
      <c r="D79" s="832"/>
      <c r="E79" s="832"/>
      <c r="F79" s="832"/>
      <c r="G79" s="832"/>
      <c r="H79" s="439">
        <v>1059620.81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993</v>
      </c>
      <c r="B80" s="832"/>
      <c r="C80" s="832"/>
      <c r="D80" s="832"/>
      <c r="E80" s="832"/>
      <c r="F80" s="832"/>
      <c r="G80" s="832"/>
      <c r="H80" s="442">
        <v>190731.75</v>
      </c>
      <c r="I80" s="441"/>
      <c r="J80" s="441"/>
      <c r="K80" s="441"/>
      <c r="L80" s="441"/>
      <c r="M80" s="441"/>
      <c r="N80" s="441"/>
    </row>
    <row r="81" spans="1:14" ht="15" x14ac:dyDescent="0.2">
      <c r="A81" s="831" t="s">
        <v>994</v>
      </c>
      <c r="B81" s="832"/>
      <c r="C81" s="832"/>
      <c r="D81" s="832"/>
      <c r="E81" s="832"/>
      <c r="F81" s="832"/>
      <c r="G81" s="832"/>
      <c r="H81" s="439">
        <v>1250352.56</v>
      </c>
      <c r="I81" s="441"/>
      <c r="J81" s="441"/>
      <c r="K81" s="441"/>
      <c r="L81" s="441"/>
      <c r="M81" s="439">
        <v>391.98</v>
      </c>
      <c r="N81" s="439">
        <v>171.36</v>
      </c>
    </row>
    <row r="85" spans="1:14" ht="15" x14ac:dyDescent="0.2">
      <c r="A85" s="837" t="s">
        <v>995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6" spans="1:14" ht="15" x14ac:dyDescent="0.2">
      <c r="A86" s="839" t="s">
        <v>996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</row>
    <row r="88" spans="1:14" x14ac:dyDescent="0.2">
      <c r="A88" s="837" t="s">
        <v>997</v>
      </c>
      <c r="B88" s="840"/>
      <c r="C88" s="841"/>
      <c r="D88" s="842"/>
      <c r="E88" s="843"/>
      <c r="F88" s="844"/>
      <c r="G88" s="844"/>
      <c r="H88" s="844"/>
      <c r="I88" s="844"/>
      <c r="J88" s="844"/>
      <c r="K88" s="844"/>
      <c r="L88" s="844"/>
      <c r="M88" s="844"/>
      <c r="N88" s="844"/>
    </row>
    <row r="89" spans="1:14" ht="15" x14ac:dyDescent="0.2">
      <c r="A89" s="839" t="s">
        <v>996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</row>
  </sheetData>
  <mergeCells count="56">
    <mergeCell ref="A85:N85"/>
    <mergeCell ref="A86:N86"/>
    <mergeCell ref="A88:N88"/>
    <mergeCell ref="A89:N89"/>
    <mergeCell ref="K1:N1"/>
    <mergeCell ref="K2:N2"/>
    <mergeCell ref="K7:N7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64:G64"/>
    <mergeCell ref="A65:G65"/>
    <mergeCell ref="A66:G66"/>
    <mergeCell ref="A67:G67"/>
    <mergeCell ref="A68:G68"/>
    <mergeCell ref="A69:G69"/>
    <mergeCell ref="A63:G63"/>
    <mergeCell ref="A31:N31"/>
    <mergeCell ref="A37:G37"/>
    <mergeCell ref="A38:N38"/>
    <mergeCell ref="A49:G49"/>
    <mergeCell ref="A50:N50"/>
    <mergeCell ref="A57:G57"/>
    <mergeCell ref="A58:N58"/>
    <mergeCell ref="A59:G59"/>
    <mergeCell ref="A60:G60"/>
    <mergeCell ref="A61:G61"/>
    <mergeCell ref="A62:G62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16" right="0.16" top="0.74803149606299213" bottom="0.74803149606299213" header="0.31496062992125984" footer="0.31496062992125984"/>
  <pageSetup paperSize="9" scale="92" fitToHeight="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89"/>
  <sheetViews>
    <sheetView workbookViewId="0">
      <selection activeCell="A31" sqref="A31:N31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outlineLevel="1" x14ac:dyDescent="0.2">
      <c r="A6" s="396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1126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11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1113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1114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1115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1116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1117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1118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63" x14ac:dyDescent="0.2">
      <c r="A32" s="434" t="s">
        <v>19</v>
      </c>
      <c r="B32" s="435" t="s">
        <v>913</v>
      </c>
      <c r="C32" s="436" t="s">
        <v>914</v>
      </c>
      <c r="D32" s="437" t="s">
        <v>915</v>
      </c>
      <c r="E32" s="438"/>
      <c r="F32" s="439" t="s">
        <v>1119</v>
      </c>
      <c r="G32" s="440">
        <v>554.78</v>
      </c>
      <c r="H32" s="440">
        <v>18307.740000000002</v>
      </c>
      <c r="I32" s="440">
        <v>8767.11</v>
      </c>
      <c r="J32" s="440">
        <v>9540.6299999999992</v>
      </c>
      <c r="K32" s="440">
        <v>3323.76</v>
      </c>
      <c r="L32" s="441"/>
      <c r="M32" s="440">
        <v>41.91</v>
      </c>
      <c r="N32" s="440">
        <v>13.53</v>
      </c>
    </row>
    <row r="33" spans="1:14" ht="63" x14ac:dyDescent="0.2">
      <c r="A33" s="434" t="s">
        <v>20</v>
      </c>
      <c r="B33" s="435" t="s">
        <v>917</v>
      </c>
      <c r="C33" s="436" t="s">
        <v>918</v>
      </c>
      <c r="D33" s="437" t="s">
        <v>915</v>
      </c>
      <c r="E33" s="438"/>
      <c r="F33" s="440">
        <v>33</v>
      </c>
      <c r="G33" s="440">
        <v>87.24</v>
      </c>
      <c r="H33" s="440">
        <v>2878.92</v>
      </c>
      <c r="I33" s="440">
        <v>1017.72</v>
      </c>
      <c r="J33" s="440">
        <v>1861.2</v>
      </c>
      <c r="K33" s="440">
        <v>646.47</v>
      </c>
      <c r="L33" s="441"/>
      <c r="M33" s="440">
        <v>4.95</v>
      </c>
      <c r="N33" s="440">
        <v>2.64</v>
      </c>
    </row>
    <row r="34" spans="1:14" ht="63" x14ac:dyDescent="0.2">
      <c r="A34" s="434" t="s">
        <v>21</v>
      </c>
      <c r="B34" s="435" t="s">
        <v>919</v>
      </c>
      <c r="C34" s="436" t="s">
        <v>920</v>
      </c>
      <c r="D34" s="437" t="s">
        <v>915</v>
      </c>
      <c r="E34" s="438"/>
      <c r="F34" s="440">
        <v>23</v>
      </c>
      <c r="G34" s="440">
        <v>1527.44</v>
      </c>
      <c r="H34" s="440">
        <v>35131.120000000003</v>
      </c>
      <c r="I34" s="440">
        <v>6462.31</v>
      </c>
      <c r="J34" s="440">
        <v>28668.81</v>
      </c>
      <c r="K34" s="440">
        <v>6990.16</v>
      </c>
      <c r="L34" s="441"/>
      <c r="M34" s="440">
        <v>28.52</v>
      </c>
      <c r="N34" s="440">
        <v>25.3</v>
      </c>
    </row>
    <row r="35" spans="1:14" ht="63" x14ac:dyDescent="0.2">
      <c r="A35" s="434" t="s">
        <v>22</v>
      </c>
      <c r="B35" s="435" t="s">
        <v>921</v>
      </c>
      <c r="C35" s="436" t="s">
        <v>922</v>
      </c>
      <c r="D35" s="437" t="s">
        <v>915</v>
      </c>
      <c r="E35" s="438"/>
      <c r="F35" s="440">
        <v>7</v>
      </c>
      <c r="G35" s="440">
        <v>2864.68</v>
      </c>
      <c r="H35" s="440">
        <v>20052.759999999998</v>
      </c>
      <c r="I35" s="440">
        <v>4187.3999999999996</v>
      </c>
      <c r="J35" s="440">
        <v>15865.36</v>
      </c>
      <c r="K35" s="440">
        <v>4248.16</v>
      </c>
      <c r="L35" s="441"/>
      <c r="M35" s="440">
        <v>18.48</v>
      </c>
      <c r="N35" s="440">
        <v>16.03</v>
      </c>
    </row>
    <row r="36" spans="1:14" ht="63" x14ac:dyDescent="0.2">
      <c r="A36" s="434" t="s">
        <v>23</v>
      </c>
      <c r="B36" s="435" t="s">
        <v>1010</v>
      </c>
      <c r="C36" s="436" t="s">
        <v>1011</v>
      </c>
      <c r="D36" s="437" t="s">
        <v>915</v>
      </c>
      <c r="E36" s="438"/>
      <c r="F36" s="440">
        <v>3</v>
      </c>
      <c r="G36" s="440">
        <v>4404.75</v>
      </c>
      <c r="H36" s="440">
        <v>13214.25</v>
      </c>
      <c r="I36" s="440">
        <v>2746.26</v>
      </c>
      <c r="J36" s="440">
        <v>10467.99</v>
      </c>
      <c r="K36" s="440">
        <v>2805.36</v>
      </c>
      <c r="L36" s="441"/>
      <c r="M36" s="440">
        <v>12.12</v>
      </c>
      <c r="N36" s="440">
        <v>10.59</v>
      </c>
    </row>
    <row r="37" spans="1:14" ht="15" x14ac:dyDescent="0.2">
      <c r="A37" s="831" t="s">
        <v>923</v>
      </c>
      <c r="B37" s="832"/>
      <c r="C37" s="832"/>
      <c r="D37" s="832"/>
      <c r="E37" s="832"/>
      <c r="F37" s="832"/>
      <c r="G37" s="832"/>
      <c r="H37" s="439">
        <v>168457.94</v>
      </c>
      <c r="I37" s="441"/>
      <c r="J37" s="441"/>
      <c r="K37" s="441"/>
      <c r="L37" s="441"/>
      <c r="M37" s="439">
        <v>121.88</v>
      </c>
      <c r="N37" s="439">
        <v>78.3</v>
      </c>
    </row>
    <row r="38" spans="1:14" ht="20.25" customHeight="1" x14ac:dyDescent="0.2">
      <c r="A38" s="833" t="s">
        <v>924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 ht="63" x14ac:dyDescent="0.2">
      <c r="A39" s="434" t="s">
        <v>29</v>
      </c>
      <c r="B39" s="435" t="s">
        <v>925</v>
      </c>
      <c r="C39" s="436" t="s">
        <v>926</v>
      </c>
      <c r="D39" s="437" t="s">
        <v>915</v>
      </c>
      <c r="E39" s="438"/>
      <c r="F39" s="439" t="s">
        <v>1120</v>
      </c>
      <c r="G39" s="440">
        <v>504.29</v>
      </c>
      <c r="H39" s="440">
        <v>40847.49</v>
      </c>
      <c r="I39" s="440">
        <v>7264.08</v>
      </c>
      <c r="J39" s="440">
        <v>33583.410000000003</v>
      </c>
      <c r="K39" s="440">
        <v>12556.62</v>
      </c>
      <c r="L39" s="441"/>
      <c r="M39" s="440">
        <v>35.64</v>
      </c>
      <c r="N39" s="440">
        <v>38.880000000000003</v>
      </c>
    </row>
    <row r="40" spans="1:14" ht="63" x14ac:dyDescent="0.2">
      <c r="A40" s="434" t="s">
        <v>24</v>
      </c>
      <c r="B40" s="435" t="s">
        <v>928</v>
      </c>
      <c r="C40" s="436" t="s">
        <v>929</v>
      </c>
      <c r="D40" s="437" t="s">
        <v>915</v>
      </c>
      <c r="E40" s="438"/>
      <c r="F40" s="440">
        <v>33</v>
      </c>
      <c r="G40" s="440">
        <v>148.88</v>
      </c>
      <c r="H40" s="440">
        <v>4913.04</v>
      </c>
      <c r="I40" s="440">
        <v>1681.35</v>
      </c>
      <c r="J40" s="440">
        <v>3231.69</v>
      </c>
      <c r="K40" s="440">
        <v>1491.93</v>
      </c>
      <c r="L40" s="441"/>
      <c r="M40" s="440">
        <v>8.25</v>
      </c>
      <c r="N40" s="440">
        <v>4.62</v>
      </c>
    </row>
    <row r="41" spans="1:14" ht="63" x14ac:dyDescent="0.2">
      <c r="A41" s="434" t="s">
        <v>30</v>
      </c>
      <c r="B41" s="435" t="s">
        <v>930</v>
      </c>
      <c r="C41" s="436" t="s">
        <v>931</v>
      </c>
      <c r="D41" s="437" t="s">
        <v>915</v>
      </c>
      <c r="E41" s="438"/>
      <c r="F41" s="439" t="s">
        <v>1121</v>
      </c>
      <c r="G41" s="440">
        <v>173.06</v>
      </c>
      <c r="H41" s="440">
        <v>3461.2</v>
      </c>
      <c r="I41" s="440">
        <v>1222.8</v>
      </c>
      <c r="J41" s="440">
        <v>2238.4</v>
      </c>
      <c r="K41" s="440">
        <v>1033.4000000000001</v>
      </c>
      <c r="L41" s="441"/>
      <c r="M41" s="440">
        <v>6</v>
      </c>
      <c r="N41" s="440">
        <v>3.2</v>
      </c>
    </row>
    <row r="42" spans="1:14" ht="63" x14ac:dyDescent="0.2">
      <c r="A42" s="434" t="s">
        <v>25</v>
      </c>
      <c r="B42" s="435" t="s">
        <v>933</v>
      </c>
      <c r="C42" s="436" t="s">
        <v>934</v>
      </c>
      <c r="D42" s="437" t="s">
        <v>915</v>
      </c>
      <c r="E42" s="438"/>
      <c r="F42" s="440">
        <v>33</v>
      </c>
      <c r="G42" s="440">
        <v>2346.6799999999998</v>
      </c>
      <c r="H42" s="440">
        <v>77440.44</v>
      </c>
      <c r="I42" s="440">
        <v>34646.370000000003</v>
      </c>
      <c r="J42" s="440">
        <v>42794.07</v>
      </c>
      <c r="K42" s="440">
        <v>11055.33</v>
      </c>
      <c r="L42" s="441"/>
      <c r="M42" s="440">
        <v>156.75</v>
      </c>
      <c r="N42" s="440">
        <v>40.01</v>
      </c>
    </row>
    <row r="43" spans="1:14" ht="63" x14ac:dyDescent="0.2">
      <c r="A43" s="434" t="s">
        <v>26</v>
      </c>
      <c r="B43" s="435" t="s">
        <v>935</v>
      </c>
      <c r="C43" s="436" t="s">
        <v>936</v>
      </c>
      <c r="D43" s="437" t="s">
        <v>915</v>
      </c>
      <c r="E43" s="438"/>
      <c r="F43" s="440">
        <v>12</v>
      </c>
      <c r="G43" s="440">
        <v>5228.08</v>
      </c>
      <c r="H43" s="440">
        <v>62736.959999999999</v>
      </c>
      <c r="I43" s="440">
        <v>26192.16</v>
      </c>
      <c r="J43" s="440">
        <v>36544.800000000003</v>
      </c>
      <c r="K43" s="440">
        <v>9366.36</v>
      </c>
      <c r="L43" s="441"/>
      <c r="M43" s="440">
        <v>118.5</v>
      </c>
      <c r="N43" s="440">
        <v>33.9</v>
      </c>
    </row>
    <row r="44" spans="1:14" ht="63" x14ac:dyDescent="0.2">
      <c r="A44" s="434" t="s">
        <v>27</v>
      </c>
      <c r="B44" s="435" t="s">
        <v>937</v>
      </c>
      <c r="C44" s="436" t="s">
        <v>938</v>
      </c>
      <c r="D44" s="437" t="s">
        <v>915</v>
      </c>
      <c r="E44" s="438"/>
      <c r="F44" s="440">
        <v>8</v>
      </c>
      <c r="G44" s="440">
        <v>8241.16</v>
      </c>
      <c r="H44" s="440">
        <v>65929.279999999999</v>
      </c>
      <c r="I44" s="440">
        <v>26766.720000000001</v>
      </c>
      <c r="J44" s="440">
        <v>39162.559999999998</v>
      </c>
      <c r="K44" s="440">
        <v>10001.68</v>
      </c>
      <c r="L44" s="441"/>
      <c r="M44" s="440">
        <v>121.1</v>
      </c>
      <c r="N44" s="440">
        <v>36.200000000000003</v>
      </c>
    </row>
    <row r="45" spans="1:14" ht="72" x14ac:dyDescent="0.2">
      <c r="A45" s="434" t="s">
        <v>28</v>
      </c>
      <c r="B45" s="435" t="s">
        <v>939</v>
      </c>
      <c r="C45" s="436" t="s">
        <v>940</v>
      </c>
      <c r="D45" s="437" t="s">
        <v>941</v>
      </c>
      <c r="E45" s="438"/>
      <c r="F45" s="439" t="s">
        <v>1122</v>
      </c>
      <c r="G45" s="440">
        <v>39345.480000000003</v>
      </c>
      <c r="H45" s="440">
        <v>52329.49</v>
      </c>
      <c r="I45" s="440">
        <v>20611.16</v>
      </c>
      <c r="J45" s="440">
        <v>31718.33</v>
      </c>
      <c r="K45" s="440">
        <v>12669.67</v>
      </c>
      <c r="L45" s="441"/>
      <c r="M45" s="440">
        <v>86.77</v>
      </c>
      <c r="N45" s="440">
        <v>49.89</v>
      </c>
    </row>
    <row r="46" spans="1:14" ht="48" x14ac:dyDescent="0.2">
      <c r="A46" s="434" t="s">
        <v>31</v>
      </c>
      <c r="B46" s="435" t="s">
        <v>944</v>
      </c>
      <c r="C46" s="436" t="s">
        <v>945</v>
      </c>
      <c r="D46" s="437" t="s">
        <v>946</v>
      </c>
      <c r="E46" s="438"/>
      <c r="F46" s="439" t="s">
        <v>1123</v>
      </c>
      <c r="G46" s="440">
        <v>129.91</v>
      </c>
      <c r="H46" s="440">
        <v>6664.38</v>
      </c>
      <c r="I46" s="441"/>
      <c r="J46" s="440">
        <v>6664.38</v>
      </c>
      <c r="K46" s="441"/>
      <c r="L46" s="441"/>
      <c r="M46" s="441"/>
      <c r="N46" s="441"/>
    </row>
    <row r="47" spans="1:14" ht="48" x14ac:dyDescent="0.2">
      <c r="A47" s="434" t="s">
        <v>1038</v>
      </c>
      <c r="B47" s="435" t="s">
        <v>949</v>
      </c>
      <c r="C47" s="436" t="s">
        <v>950</v>
      </c>
      <c r="D47" s="437" t="s">
        <v>946</v>
      </c>
      <c r="E47" s="438"/>
      <c r="F47" s="439" t="s">
        <v>1123</v>
      </c>
      <c r="G47" s="440">
        <v>129.91</v>
      </c>
      <c r="H47" s="440">
        <v>6664.38</v>
      </c>
      <c r="I47" s="441"/>
      <c r="J47" s="440">
        <v>6664.38</v>
      </c>
      <c r="K47" s="441"/>
      <c r="L47" s="441"/>
      <c r="M47" s="441"/>
      <c r="N47" s="441"/>
    </row>
    <row r="48" spans="1:14" ht="96" x14ac:dyDescent="0.2">
      <c r="A48" s="434" t="s">
        <v>1039</v>
      </c>
      <c r="B48" s="435" t="s">
        <v>952</v>
      </c>
      <c r="C48" s="436" t="s">
        <v>953</v>
      </c>
      <c r="D48" s="437" t="s">
        <v>946</v>
      </c>
      <c r="E48" s="438"/>
      <c r="F48" s="440">
        <v>51.3</v>
      </c>
      <c r="G48" s="440">
        <v>108.9</v>
      </c>
      <c r="H48" s="440">
        <v>5586.57</v>
      </c>
      <c r="I48" s="441"/>
      <c r="J48" s="440">
        <v>5586.57</v>
      </c>
      <c r="K48" s="441"/>
      <c r="L48" s="441"/>
      <c r="M48" s="441"/>
      <c r="N48" s="441"/>
    </row>
    <row r="49" spans="1:14" ht="15" x14ac:dyDescent="0.2">
      <c r="A49" s="831" t="s">
        <v>954</v>
      </c>
      <c r="B49" s="832"/>
      <c r="C49" s="832"/>
      <c r="D49" s="832"/>
      <c r="E49" s="832"/>
      <c r="F49" s="832"/>
      <c r="G49" s="832"/>
      <c r="H49" s="439">
        <v>656451.78</v>
      </c>
      <c r="I49" s="441"/>
      <c r="J49" s="441"/>
      <c r="K49" s="441"/>
      <c r="L49" s="441"/>
      <c r="M49" s="439">
        <v>612.96</v>
      </c>
      <c r="N49" s="439">
        <v>237.71</v>
      </c>
    </row>
    <row r="50" spans="1:14" ht="20.25" customHeight="1" x14ac:dyDescent="0.2">
      <c r="A50" s="833" t="s">
        <v>955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</row>
    <row r="51" spans="1:14" x14ac:dyDescent="0.2">
      <c r="A51" s="434" t="s">
        <v>943</v>
      </c>
      <c r="B51" s="435" t="s">
        <v>957</v>
      </c>
      <c r="C51" s="436" t="s">
        <v>958</v>
      </c>
      <c r="D51" s="437" t="s">
        <v>959</v>
      </c>
      <c r="E51" s="438"/>
      <c r="F51" s="440">
        <v>1330</v>
      </c>
      <c r="G51" s="440">
        <v>258</v>
      </c>
      <c r="H51" s="440">
        <v>343140</v>
      </c>
      <c r="I51" s="441"/>
      <c r="J51" s="441"/>
      <c r="K51" s="441"/>
      <c r="L51" s="440">
        <v>343140</v>
      </c>
      <c r="M51" s="441"/>
      <c r="N51" s="441"/>
    </row>
    <row r="52" spans="1:14" x14ac:dyDescent="0.2">
      <c r="A52" s="434" t="s">
        <v>948</v>
      </c>
      <c r="B52" s="435" t="s">
        <v>957</v>
      </c>
      <c r="C52" s="436" t="s">
        <v>961</v>
      </c>
      <c r="D52" s="437" t="s">
        <v>915</v>
      </c>
      <c r="E52" s="438"/>
      <c r="F52" s="440">
        <v>33</v>
      </c>
      <c r="G52" s="440">
        <v>10648</v>
      </c>
      <c r="H52" s="440">
        <v>351384</v>
      </c>
      <c r="I52" s="441"/>
      <c r="J52" s="441"/>
      <c r="K52" s="441"/>
      <c r="L52" s="440">
        <v>351384</v>
      </c>
      <c r="M52" s="441"/>
      <c r="N52" s="441"/>
    </row>
    <row r="53" spans="1:14" ht="19.5" x14ac:dyDescent="0.2">
      <c r="A53" s="434" t="s">
        <v>1040</v>
      </c>
      <c r="B53" s="435" t="s">
        <v>957</v>
      </c>
      <c r="C53" s="436" t="s">
        <v>963</v>
      </c>
      <c r="D53" s="437" t="s">
        <v>915</v>
      </c>
      <c r="E53" s="438"/>
      <c r="F53" s="439" t="s">
        <v>1121</v>
      </c>
      <c r="G53" s="440">
        <v>9766</v>
      </c>
      <c r="H53" s="440">
        <v>195320</v>
      </c>
      <c r="I53" s="441"/>
      <c r="J53" s="441"/>
      <c r="K53" s="441"/>
      <c r="L53" s="440">
        <v>195320</v>
      </c>
      <c r="M53" s="441"/>
      <c r="N53" s="441"/>
    </row>
    <row r="54" spans="1:14" x14ac:dyDescent="0.2">
      <c r="A54" s="434" t="s">
        <v>1009</v>
      </c>
      <c r="B54" s="435" t="s">
        <v>957</v>
      </c>
      <c r="C54" s="436" t="s">
        <v>965</v>
      </c>
      <c r="D54" s="437" t="s">
        <v>915</v>
      </c>
      <c r="E54" s="438"/>
      <c r="F54" s="440">
        <v>20</v>
      </c>
      <c r="G54" s="440">
        <v>2016</v>
      </c>
      <c r="H54" s="440">
        <v>40320</v>
      </c>
      <c r="I54" s="441"/>
      <c r="J54" s="441"/>
      <c r="K54" s="441"/>
      <c r="L54" s="440">
        <v>40320</v>
      </c>
      <c r="M54" s="441"/>
      <c r="N54" s="441"/>
    </row>
    <row r="55" spans="1:14" ht="19.5" x14ac:dyDescent="0.2">
      <c r="A55" s="434" t="s">
        <v>951</v>
      </c>
      <c r="B55" s="435" t="s">
        <v>957</v>
      </c>
      <c r="C55" s="436" t="s">
        <v>967</v>
      </c>
      <c r="D55" s="437" t="s">
        <v>959</v>
      </c>
      <c r="E55" s="438"/>
      <c r="F55" s="439" t="s">
        <v>1124</v>
      </c>
      <c r="G55" s="440">
        <v>75</v>
      </c>
      <c r="H55" s="440">
        <v>11925</v>
      </c>
      <c r="I55" s="441"/>
      <c r="J55" s="441"/>
      <c r="K55" s="441"/>
      <c r="L55" s="440">
        <v>11925</v>
      </c>
      <c r="M55" s="441"/>
      <c r="N55" s="441"/>
    </row>
    <row r="56" spans="1:14" ht="19.5" x14ac:dyDescent="0.2">
      <c r="A56" s="434" t="s">
        <v>956</v>
      </c>
      <c r="B56" s="435" t="s">
        <v>957</v>
      </c>
      <c r="C56" s="436" t="s">
        <v>970</v>
      </c>
      <c r="D56" s="437" t="s">
        <v>915</v>
      </c>
      <c r="E56" s="438"/>
      <c r="F56" s="439" t="s">
        <v>1125</v>
      </c>
      <c r="G56" s="440">
        <v>20.11</v>
      </c>
      <c r="H56" s="440">
        <v>2131.66</v>
      </c>
      <c r="I56" s="441"/>
      <c r="J56" s="441"/>
      <c r="K56" s="441"/>
      <c r="L56" s="440">
        <v>2131.66</v>
      </c>
      <c r="M56" s="441"/>
      <c r="N56" s="441"/>
    </row>
    <row r="57" spans="1:14" ht="15" x14ac:dyDescent="0.2">
      <c r="A57" s="831" t="s">
        <v>972</v>
      </c>
      <c r="B57" s="832"/>
      <c r="C57" s="832"/>
      <c r="D57" s="832"/>
      <c r="E57" s="832"/>
      <c r="F57" s="832"/>
      <c r="G57" s="832"/>
      <c r="H57" s="439">
        <v>865162.18</v>
      </c>
      <c r="I57" s="441"/>
      <c r="J57" s="441"/>
      <c r="K57" s="441"/>
      <c r="L57" s="441"/>
      <c r="M57" s="441"/>
      <c r="N57" s="441"/>
    </row>
    <row r="58" spans="1:14" ht="15" x14ac:dyDescent="0.2">
      <c r="A58" s="834" t="s">
        <v>973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</row>
    <row r="59" spans="1:14" ht="15" x14ac:dyDescent="0.2">
      <c r="A59" s="836" t="s">
        <v>974</v>
      </c>
      <c r="B59" s="832"/>
      <c r="C59" s="832"/>
      <c r="D59" s="832"/>
      <c r="E59" s="832"/>
      <c r="F59" s="832"/>
      <c r="G59" s="832"/>
      <c r="H59" s="442">
        <v>1360378.68</v>
      </c>
      <c r="I59" s="442">
        <v>141565.44</v>
      </c>
      <c r="J59" s="442">
        <v>274592.58</v>
      </c>
      <c r="K59" s="442">
        <v>76188.899999999994</v>
      </c>
      <c r="L59" s="442">
        <v>944220.66</v>
      </c>
      <c r="M59" s="442">
        <v>638.99</v>
      </c>
      <c r="N59" s="442">
        <v>274.79000000000002</v>
      </c>
    </row>
    <row r="60" spans="1:14" ht="15" x14ac:dyDescent="0.2">
      <c r="A60" s="836" t="s">
        <v>975</v>
      </c>
      <c r="B60" s="832"/>
      <c r="C60" s="832"/>
      <c r="D60" s="832"/>
      <c r="E60" s="832"/>
      <c r="F60" s="832"/>
      <c r="G60" s="832"/>
      <c r="H60" s="442">
        <v>1346999.92</v>
      </c>
      <c r="I60" s="442">
        <v>162800.26</v>
      </c>
      <c r="J60" s="442">
        <v>315781.46999999997</v>
      </c>
      <c r="K60" s="442">
        <v>87617.24</v>
      </c>
      <c r="L60" s="442">
        <v>868418.19</v>
      </c>
      <c r="M60" s="442">
        <v>734.84</v>
      </c>
      <c r="N60" s="442">
        <v>316.01</v>
      </c>
    </row>
    <row r="61" spans="1:14" ht="15" x14ac:dyDescent="0.2">
      <c r="A61" s="836" t="s">
        <v>976</v>
      </c>
      <c r="B61" s="832"/>
      <c r="C61" s="832"/>
      <c r="D61" s="832"/>
      <c r="E61" s="832"/>
      <c r="F61" s="832"/>
      <c r="G61" s="832"/>
      <c r="H61" s="442">
        <v>222871.58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977</v>
      </c>
      <c r="B62" s="832"/>
      <c r="C62" s="832"/>
      <c r="D62" s="832"/>
      <c r="E62" s="832"/>
      <c r="F62" s="832"/>
      <c r="G62" s="832"/>
      <c r="H62" s="442">
        <v>120200.4</v>
      </c>
      <c r="I62" s="441"/>
      <c r="J62" s="441"/>
      <c r="K62" s="441"/>
      <c r="L62" s="441"/>
      <c r="M62" s="441"/>
      <c r="N62" s="441"/>
    </row>
    <row r="63" spans="1:14" ht="15" x14ac:dyDescent="0.2">
      <c r="A63" s="831" t="s">
        <v>978</v>
      </c>
      <c r="B63" s="832"/>
      <c r="C63" s="832"/>
      <c r="D63" s="832"/>
      <c r="E63" s="832"/>
      <c r="F63" s="832"/>
      <c r="G63" s="832"/>
      <c r="H63" s="441"/>
      <c r="I63" s="441"/>
      <c r="J63" s="441"/>
      <c r="K63" s="441"/>
      <c r="L63" s="441"/>
      <c r="M63" s="441"/>
      <c r="N63" s="441"/>
    </row>
    <row r="64" spans="1:14" ht="15" x14ac:dyDescent="0.2">
      <c r="A64" s="836" t="s">
        <v>979</v>
      </c>
      <c r="B64" s="832"/>
      <c r="C64" s="832"/>
      <c r="D64" s="832"/>
      <c r="E64" s="832"/>
      <c r="F64" s="832"/>
      <c r="G64" s="832"/>
      <c r="H64" s="442">
        <v>1341030.27</v>
      </c>
      <c r="I64" s="441"/>
      <c r="J64" s="441"/>
      <c r="K64" s="441"/>
      <c r="L64" s="441"/>
      <c r="M64" s="442">
        <v>734.84</v>
      </c>
      <c r="N64" s="442">
        <v>316.01</v>
      </c>
    </row>
    <row r="65" spans="1:14" ht="15" x14ac:dyDescent="0.2">
      <c r="A65" s="836" t="s">
        <v>980</v>
      </c>
      <c r="B65" s="832"/>
      <c r="C65" s="832"/>
      <c r="D65" s="832"/>
      <c r="E65" s="832"/>
      <c r="F65" s="832"/>
      <c r="G65" s="832"/>
      <c r="H65" s="442">
        <v>349041.63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981</v>
      </c>
      <c r="B66" s="832"/>
      <c r="C66" s="832"/>
      <c r="D66" s="832"/>
      <c r="E66" s="832"/>
      <c r="F66" s="832"/>
      <c r="G66" s="832"/>
      <c r="H66" s="442">
        <v>1690071.9</v>
      </c>
      <c r="I66" s="441"/>
      <c r="J66" s="441"/>
      <c r="K66" s="441"/>
      <c r="L66" s="441"/>
      <c r="M66" s="442">
        <v>734.84</v>
      </c>
      <c r="N66" s="442">
        <v>316.01</v>
      </c>
    </row>
    <row r="67" spans="1:14" ht="15" x14ac:dyDescent="0.2">
      <c r="A67" s="836" t="s">
        <v>982</v>
      </c>
      <c r="B67" s="832"/>
      <c r="C67" s="832"/>
      <c r="D67" s="832"/>
      <c r="E67" s="832"/>
      <c r="F67" s="832"/>
      <c r="G67" s="832"/>
      <c r="H67" s="441"/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983</v>
      </c>
      <c r="B68" s="832"/>
      <c r="C68" s="832"/>
      <c r="D68" s="832"/>
      <c r="E68" s="832"/>
      <c r="F68" s="832"/>
      <c r="G68" s="832"/>
      <c r="H68" s="442">
        <v>868418.19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984</v>
      </c>
      <c r="B69" s="832"/>
      <c r="C69" s="832"/>
      <c r="D69" s="832"/>
      <c r="E69" s="832"/>
      <c r="F69" s="832"/>
      <c r="G69" s="832"/>
      <c r="H69" s="442">
        <v>315781.46999999997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985</v>
      </c>
      <c r="B70" s="832"/>
      <c r="C70" s="832"/>
      <c r="D70" s="832"/>
      <c r="E70" s="832"/>
      <c r="F70" s="832"/>
      <c r="G70" s="832"/>
      <c r="H70" s="442">
        <v>250417.5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986</v>
      </c>
      <c r="B71" s="832"/>
      <c r="C71" s="832"/>
      <c r="D71" s="832"/>
      <c r="E71" s="832"/>
      <c r="F71" s="832"/>
      <c r="G71" s="832"/>
      <c r="H71" s="442">
        <v>222871.58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987</v>
      </c>
      <c r="B72" s="832"/>
      <c r="C72" s="832"/>
      <c r="D72" s="832"/>
      <c r="E72" s="832"/>
      <c r="F72" s="832"/>
      <c r="G72" s="832"/>
      <c r="H72" s="442">
        <v>120200.4</v>
      </c>
      <c r="I72" s="441"/>
      <c r="J72" s="441"/>
      <c r="K72" s="441"/>
      <c r="L72" s="441"/>
      <c r="M72" s="441"/>
      <c r="N72" s="441"/>
    </row>
    <row r="73" spans="1:14" ht="15" x14ac:dyDescent="0.2">
      <c r="A73" s="836" t="s">
        <v>988</v>
      </c>
      <c r="B73" s="832"/>
      <c r="C73" s="832"/>
      <c r="D73" s="832"/>
      <c r="E73" s="832"/>
      <c r="F73" s="832"/>
      <c r="G73" s="832"/>
      <c r="H73" s="442">
        <v>50026.13</v>
      </c>
      <c r="I73" s="441"/>
      <c r="J73" s="441"/>
      <c r="K73" s="441"/>
      <c r="L73" s="441"/>
      <c r="M73" s="441"/>
      <c r="N73" s="441"/>
    </row>
    <row r="74" spans="1:14" ht="15" x14ac:dyDescent="0.2">
      <c r="A74" s="831" t="s">
        <v>981</v>
      </c>
      <c r="B74" s="832"/>
      <c r="C74" s="832"/>
      <c r="D74" s="832"/>
      <c r="E74" s="832"/>
      <c r="F74" s="832"/>
      <c r="G74" s="832"/>
      <c r="H74" s="439">
        <v>1740098.03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989</v>
      </c>
      <c r="B75" s="832"/>
      <c r="C75" s="832"/>
      <c r="D75" s="832"/>
      <c r="E75" s="832"/>
      <c r="F75" s="832"/>
      <c r="G75" s="832"/>
      <c r="H75" s="442">
        <v>87004.9</v>
      </c>
      <c r="I75" s="441"/>
      <c r="J75" s="441"/>
      <c r="K75" s="441"/>
      <c r="L75" s="441"/>
      <c r="M75" s="441"/>
      <c r="N75" s="441"/>
    </row>
    <row r="76" spans="1:14" ht="15" x14ac:dyDescent="0.2">
      <c r="A76" s="836" t="s">
        <v>990</v>
      </c>
      <c r="B76" s="832"/>
      <c r="C76" s="832"/>
      <c r="D76" s="832"/>
      <c r="E76" s="832"/>
      <c r="F76" s="832"/>
      <c r="G76" s="832"/>
      <c r="H76" s="442">
        <v>87004.9</v>
      </c>
      <c r="I76" s="441"/>
      <c r="J76" s="441"/>
      <c r="K76" s="441"/>
      <c r="L76" s="441"/>
      <c r="M76" s="441"/>
      <c r="N76" s="441"/>
    </row>
    <row r="77" spans="1:14" ht="15" x14ac:dyDescent="0.2">
      <c r="A77" s="831" t="s">
        <v>981</v>
      </c>
      <c r="B77" s="832"/>
      <c r="C77" s="832"/>
      <c r="D77" s="832"/>
      <c r="E77" s="832"/>
      <c r="F77" s="832"/>
      <c r="G77" s="832"/>
      <c r="H77" s="439">
        <v>1914107.83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991</v>
      </c>
      <c r="B78" s="832"/>
      <c r="C78" s="832"/>
      <c r="D78" s="832"/>
      <c r="E78" s="832"/>
      <c r="F78" s="832"/>
      <c r="G78" s="832"/>
      <c r="H78" s="442">
        <v>38282.160000000003</v>
      </c>
      <c r="I78" s="441"/>
      <c r="J78" s="441"/>
      <c r="K78" s="441"/>
      <c r="L78" s="441"/>
      <c r="M78" s="441"/>
      <c r="N78" s="441"/>
    </row>
    <row r="79" spans="1:14" ht="15" x14ac:dyDescent="0.2">
      <c r="A79" s="831" t="s">
        <v>992</v>
      </c>
      <c r="B79" s="832"/>
      <c r="C79" s="832"/>
      <c r="D79" s="832"/>
      <c r="E79" s="832"/>
      <c r="F79" s="832"/>
      <c r="G79" s="832"/>
      <c r="H79" s="439">
        <v>1952389.99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993</v>
      </c>
      <c r="B80" s="832"/>
      <c r="C80" s="832"/>
      <c r="D80" s="832"/>
      <c r="E80" s="832"/>
      <c r="F80" s="832"/>
      <c r="G80" s="832"/>
      <c r="H80" s="442">
        <v>351430.2</v>
      </c>
      <c r="I80" s="441"/>
      <c r="J80" s="441"/>
      <c r="K80" s="441"/>
      <c r="L80" s="441"/>
      <c r="M80" s="441"/>
      <c r="N80" s="441"/>
    </row>
    <row r="81" spans="1:14" ht="15" x14ac:dyDescent="0.2">
      <c r="A81" s="831" t="s">
        <v>994</v>
      </c>
      <c r="B81" s="832"/>
      <c r="C81" s="832"/>
      <c r="D81" s="832"/>
      <c r="E81" s="832"/>
      <c r="F81" s="832"/>
      <c r="G81" s="832"/>
      <c r="H81" s="439">
        <v>2303820.19</v>
      </c>
      <c r="I81" s="441"/>
      <c r="J81" s="441"/>
      <c r="K81" s="441"/>
      <c r="L81" s="441"/>
      <c r="M81" s="439">
        <v>734.84</v>
      </c>
      <c r="N81" s="439">
        <v>316.01</v>
      </c>
    </row>
    <row r="85" spans="1:14" ht="15" x14ac:dyDescent="0.2">
      <c r="A85" s="837" t="s">
        <v>995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6" spans="1:14" ht="15" x14ac:dyDescent="0.2">
      <c r="A86" s="839" t="s">
        <v>996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</row>
    <row r="88" spans="1:14" x14ac:dyDescent="0.2">
      <c r="A88" s="837" t="s">
        <v>997</v>
      </c>
      <c r="B88" s="840"/>
      <c r="C88" s="841"/>
      <c r="D88" s="842"/>
      <c r="E88" s="843"/>
      <c r="F88" s="844"/>
      <c r="G88" s="844"/>
      <c r="H88" s="844"/>
      <c r="I88" s="844"/>
      <c r="J88" s="844"/>
      <c r="K88" s="844"/>
      <c r="L88" s="844"/>
      <c r="M88" s="844"/>
      <c r="N88" s="844"/>
    </row>
    <row r="89" spans="1:14" ht="15" x14ac:dyDescent="0.2">
      <c r="A89" s="839" t="s">
        <v>996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</row>
  </sheetData>
  <mergeCells count="56">
    <mergeCell ref="A85:N85"/>
    <mergeCell ref="A86:N86"/>
    <mergeCell ref="A88:N88"/>
    <mergeCell ref="A89:N89"/>
    <mergeCell ref="K1:N1"/>
    <mergeCell ref="K2:N2"/>
    <mergeCell ref="K7:N7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64:G64"/>
    <mergeCell ref="A65:G65"/>
    <mergeCell ref="A66:G66"/>
    <mergeCell ref="A67:G67"/>
    <mergeCell ref="A68:G68"/>
    <mergeCell ref="A69:G69"/>
    <mergeCell ref="A63:G63"/>
    <mergeCell ref="A31:N31"/>
    <mergeCell ref="A37:G37"/>
    <mergeCell ref="A38:N38"/>
    <mergeCell ref="A49:G49"/>
    <mergeCell ref="A50:N50"/>
    <mergeCell ref="A57:G57"/>
    <mergeCell ref="A58:N58"/>
    <mergeCell ref="A59:G59"/>
    <mergeCell ref="A60:G60"/>
    <mergeCell ref="A61:G61"/>
    <mergeCell ref="A62:G62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16" right="0.16" top="0.74803149606299213" bottom="0.74803149606299213" header="0.31496062992125984" footer="0.31496062992125984"/>
  <pageSetup paperSize="9" scale="92" fitToHeight="7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89"/>
  <sheetViews>
    <sheetView workbookViewId="0">
      <selection activeCell="K23" sqref="K23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7" width="8.28515625" style="400" customWidth="1"/>
    <col min="8" max="8" width="9.85546875" style="400" bestFit="1" customWidth="1"/>
    <col min="9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outlineLevel="1" x14ac:dyDescent="0.2">
      <c r="A6" s="396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1141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12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1128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1129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1130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1131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1132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1133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63" x14ac:dyDescent="0.2">
      <c r="A32" s="434" t="s">
        <v>19</v>
      </c>
      <c r="B32" s="435" t="s">
        <v>913</v>
      </c>
      <c r="C32" s="436" t="s">
        <v>914</v>
      </c>
      <c r="D32" s="437" t="s">
        <v>915</v>
      </c>
      <c r="E32" s="438"/>
      <c r="F32" s="439" t="s">
        <v>1134</v>
      </c>
      <c r="G32" s="440">
        <v>554.78</v>
      </c>
      <c r="H32" s="440">
        <v>13314.72</v>
      </c>
      <c r="I32" s="440">
        <v>6376.08</v>
      </c>
      <c r="J32" s="440">
        <v>6938.64</v>
      </c>
      <c r="K32" s="440">
        <v>2417.2800000000002</v>
      </c>
      <c r="L32" s="441"/>
      <c r="M32" s="440">
        <v>30.48</v>
      </c>
      <c r="N32" s="440">
        <v>9.84</v>
      </c>
    </row>
    <row r="33" spans="1:14" ht="63" x14ac:dyDescent="0.2">
      <c r="A33" s="434" t="s">
        <v>20</v>
      </c>
      <c r="B33" s="435" t="s">
        <v>917</v>
      </c>
      <c r="C33" s="436" t="s">
        <v>918</v>
      </c>
      <c r="D33" s="437" t="s">
        <v>915</v>
      </c>
      <c r="E33" s="438"/>
      <c r="F33" s="440">
        <v>24</v>
      </c>
      <c r="G33" s="440">
        <v>87.24</v>
      </c>
      <c r="H33" s="440">
        <v>2093.7600000000002</v>
      </c>
      <c r="I33" s="440">
        <v>740.16</v>
      </c>
      <c r="J33" s="440">
        <v>1353.6</v>
      </c>
      <c r="K33" s="440">
        <v>470.16</v>
      </c>
      <c r="L33" s="441"/>
      <c r="M33" s="440">
        <v>3.6</v>
      </c>
      <c r="N33" s="440">
        <v>1.92</v>
      </c>
    </row>
    <row r="34" spans="1:14" ht="63" x14ac:dyDescent="0.2">
      <c r="A34" s="434" t="s">
        <v>21</v>
      </c>
      <c r="B34" s="435" t="s">
        <v>919</v>
      </c>
      <c r="C34" s="436" t="s">
        <v>920</v>
      </c>
      <c r="D34" s="437" t="s">
        <v>915</v>
      </c>
      <c r="E34" s="438"/>
      <c r="F34" s="440">
        <v>14</v>
      </c>
      <c r="G34" s="440">
        <v>1527.44</v>
      </c>
      <c r="H34" s="440">
        <v>21384.16</v>
      </c>
      <c r="I34" s="440">
        <v>3933.58</v>
      </c>
      <c r="J34" s="440">
        <v>17450.580000000002</v>
      </c>
      <c r="K34" s="440">
        <v>4254.88</v>
      </c>
      <c r="L34" s="441"/>
      <c r="M34" s="440">
        <v>17.36</v>
      </c>
      <c r="N34" s="440">
        <v>15.4</v>
      </c>
    </row>
    <row r="35" spans="1:14" ht="63" x14ac:dyDescent="0.2">
      <c r="A35" s="434" t="s">
        <v>22</v>
      </c>
      <c r="B35" s="435" t="s">
        <v>921</v>
      </c>
      <c r="C35" s="436" t="s">
        <v>922</v>
      </c>
      <c r="D35" s="437" t="s">
        <v>915</v>
      </c>
      <c r="E35" s="438"/>
      <c r="F35" s="440">
        <v>7</v>
      </c>
      <c r="G35" s="440">
        <v>2864.68</v>
      </c>
      <c r="H35" s="440">
        <v>20052.759999999998</v>
      </c>
      <c r="I35" s="440">
        <v>4187.3999999999996</v>
      </c>
      <c r="J35" s="440">
        <v>15865.36</v>
      </c>
      <c r="K35" s="440">
        <v>4248.16</v>
      </c>
      <c r="L35" s="441"/>
      <c r="M35" s="440">
        <v>18.48</v>
      </c>
      <c r="N35" s="440">
        <v>16.03</v>
      </c>
    </row>
    <row r="36" spans="1:14" ht="63" x14ac:dyDescent="0.2">
      <c r="A36" s="434" t="s">
        <v>23</v>
      </c>
      <c r="B36" s="435" t="s">
        <v>1010</v>
      </c>
      <c r="C36" s="436" t="s">
        <v>1011</v>
      </c>
      <c r="D36" s="437" t="s">
        <v>915</v>
      </c>
      <c r="E36" s="438"/>
      <c r="F36" s="440">
        <v>3</v>
      </c>
      <c r="G36" s="440">
        <v>4404.75</v>
      </c>
      <c r="H36" s="440">
        <v>13214.25</v>
      </c>
      <c r="I36" s="440">
        <v>2746.26</v>
      </c>
      <c r="J36" s="440">
        <v>10467.99</v>
      </c>
      <c r="K36" s="440">
        <v>2805.36</v>
      </c>
      <c r="L36" s="441"/>
      <c r="M36" s="440">
        <v>12.12</v>
      </c>
      <c r="N36" s="440">
        <v>10.59</v>
      </c>
    </row>
    <row r="37" spans="1:14" ht="15" x14ac:dyDescent="0.2">
      <c r="A37" s="831" t="s">
        <v>923</v>
      </c>
      <c r="B37" s="832"/>
      <c r="C37" s="832"/>
      <c r="D37" s="832"/>
      <c r="E37" s="832"/>
      <c r="F37" s="832"/>
      <c r="G37" s="832"/>
      <c r="H37" s="439">
        <v>131680.75</v>
      </c>
      <c r="I37" s="441"/>
      <c r="J37" s="441"/>
      <c r="K37" s="441"/>
      <c r="L37" s="441"/>
      <c r="M37" s="439">
        <v>94.35</v>
      </c>
      <c r="N37" s="439">
        <v>61.85</v>
      </c>
    </row>
    <row r="38" spans="1:14" ht="20.25" customHeight="1" x14ac:dyDescent="0.2">
      <c r="A38" s="833" t="s">
        <v>924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 ht="63" x14ac:dyDescent="0.2">
      <c r="A39" s="434" t="s">
        <v>29</v>
      </c>
      <c r="B39" s="435" t="s">
        <v>925</v>
      </c>
      <c r="C39" s="436" t="s">
        <v>926</v>
      </c>
      <c r="D39" s="437" t="s">
        <v>915</v>
      </c>
      <c r="E39" s="438"/>
      <c r="F39" s="439" t="s">
        <v>1135</v>
      </c>
      <c r="G39" s="440">
        <v>504.29</v>
      </c>
      <c r="H39" s="440">
        <v>34291.72</v>
      </c>
      <c r="I39" s="440">
        <v>6098.24</v>
      </c>
      <c r="J39" s="440">
        <v>28193.48</v>
      </c>
      <c r="K39" s="440">
        <v>10541.36</v>
      </c>
      <c r="L39" s="441"/>
      <c r="M39" s="440">
        <v>29.92</v>
      </c>
      <c r="N39" s="440">
        <v>32.64</v>
      </c>
    </row>
    <row r="40" spans="1:14" ht="63" x14ac:dyDescent="0.2">
      <c r="A40" s="434" t="s">
        <v>24</v>
      </c>
      <c r="B40" s="435" t="s">
        <v>928</v>
      </c>
      <c r="C40" s="436" t="s">
        <v>929</v>
      </c>
      <c r="D40" s="437" t="s">
        <v>915</v>
      </c>
      <c r="E40" s="438"/>
      <c r="F40" s="440">
        <v>21</v>
      </c>
      <c r="G40" s="440">
        <v>148.88</v>
      </c>
      <c r="H40" s="440">
        <v>3126.48</v>
      </c>
      <c r="I40" s="440">
        <v>1069.95</v>
      </c>
      <c r="J40" s="440">
        <v>2056.5300000000002</v>
      </c>
      <c r="K40" s="440">
        <v>949.41</v>
      </c>
      <c r="L40" s="441"/>
      <c r="M40" s="440">
        <v>5.25</v>
      </c>
      <c r="N40" s="440">
        <v>2.94</v>
      </c>
    </row>
    <row r="41" spans="1:14" ht="63" x14ac:dyDescent="0.2">
      <c r="A41" s="434" t="s">
        <v>30</v>
      </c>
      <c r="B41" s="435" t="s">
        <v>930</v>
      </c>
      <c r="C41" s="436" t="s">
        <v>931</v>
      </c>
      <c r="D41" s="437" t="s">
        <v>915</v>
      </c>
      <c r="E41" s="438"/>
      <c r="F41" s="439" t="s">
        <v>1136</v>
      </c>
      <c r="G41" s="440">
        <v>173.06</v>
      </c>
      <c r="H41" s="440">
        <v>3461.2</v>
      </c>
      <c r="I41" s="440">
        <v>1222.8</v>
      </c>
      <c r="J41" s="440">
        <v>2238.4</v>
      </c>
      <c r="K41" s="440">
        <v>1033.4000000000001</v>
      </c>
      <c r="L41" s="441"/>
      <c r="M41" s="440">
        <v>6</v>
      </c>
      <c r="N41" s="440">
        <v>3.2</v>
      </c>
    </row>
    <row r="42" spans="1:14" ht="63" x14ac:dyDescent="0.2">
      <c r="A42" s="434" t="s">
        <v>25</v>
      </c>
      <c r="B42" s="435" t="s">
        <v>933</v>
      </c>
      <c r="C42" s="436" t="s">
        <v>934</v>
      </c>
      <c r="D42" s="437" t="s">
        <v>915</v>
      </c>
      <c r="E42" s="438"/>
      <c r="F42" s="440">
        <v>21</v>
      </c>
      <c r="G42" s="440">
        <v>2346.6799999999998</v>
      </c>
      <c r="H42" s="440">
        <v>49280.28</v>
      </c>
      <c r="I42" s="440">
        <v>22047.69</v>
      </c>
      <c r="J42" s="440">
        <v>27232.59</v>
      </c>
      <c r="K42" s="440">
        <v>7035.21</v>
      </c>
      <c r="L42" s="441"/>
      <c r="M42" s="440">
        <v>99.75</v>
      </c>
      <c r="N42" s="440">
        <v>25.46</v>
      </c>
    </row>
    <row r="43" spans="1:14" ht="63" x14ac:dyDescent="0.2">
      <c r="A43" s="434" t="s">
        <v>26</v>
      </c>
      <c r="B43" s="435" t="s">
        <v>935</v>
      </c>
      <c r="C43" s="436" t="s">
        <v>936</v>
      </c>
      <c r="D43" s="437" t="s">
        <v>915</v>
      </c>
      <c r="E43" s="438"/>
      <c r="F43" s="440">
        <v>13</v>
      </c>
      <c r="G43" s="440">
        <v>5228.08</v>
      </c>
      <c r="H43" s="440">
        <v>67965.039999999994</v>
      </c>
      <c r="I43" s="440">
        <v>28374.84</v>
      </c>
      <c r="J43" s="440">
        <v>39590.199999999997</v>
      </c>
      <c r="K43" s="440">
        <v>10146.89</v>
      </c>
      <c r="L43" s="441"/>
      <c r="M43" s="440">
        <v>128.38</v>
      </c>
      <c r="N43" s="440">
        <v>36.729999999999997</v>
      </c>
    </row>
    <row r="44" spans="1:14" ht="63" x14ac:dyDescent="0.2">
      <c r="A44" s="434" t="s">
        <v>27</v>
      </c>
      <c r="B44" s="435" t="s">
        <v>937</v>
      </c>
      <c r="C44" s="436" t="s">
        <v>938</v>
      </c>
      <c r="D44" s="437" t="s">
        <v>915</v>
      </c>
      <c r="E44" s="438"/>
      <c r="F44" s="440">
        <v>7</v>
      </c>
      <c r="G44" s="440">
        <v>8241.16</v>
      </c>
      <c r="H44" s="440">
        <v>57688.12</v>
      </c>
      <c r="I44" s="440">
        <v>23420.880000000001</v>
      </c>
      <c r="J44" s="440">
        <v>34267.24</v>
      </c>
      <c r="K44" s="440">
        <v>8751.4699999999993</v>
      </c>
      <c r="L44" s="441"/>
      <c r="M44" s="440">
        <v>105.96</v>
      </c>
      <c r="N44" s="440">
        <v>31.68</v>
      </c>
    </row>
    <row r="45" spans="1:14" ht="72" x14ac:dyDescent="0.2">
      <c r="A45" s="434" t="s">
        <v>28</v>
      </c>
      <c r="B45" s="435" t="s">
        <v>939</v>
      </c>
      <c r="C45" s="436" t="s">
        <v>940</v>
      </c>
      <c r="D45" s="437" t="s">
        <v>941</v>
      </c>
      <c r="E45" s="438"/>
      <c r="F45" s="439" t="s">
        <v>1137</v>
      </c>
      <c r="G45" s="440">
        <v>39345.480000000003</v>
      </c>
      <c r="H45" s="440">
        <v>38558.57</v>
      </c>
      <c r="I45" s="440">
        <v>15187.17</v>
      </c>
      <c r="J45" s="440">
        <v>23371.4</v>
      </c>
      <c r="K45" s="440">
        <v>9335.5499999999993</v>
      </c>
      <c r="L45" s="441"/>
      <c r="M45" s="440">
        <v>63.94</v>
      </c>
      <c r="N45" s="440">
        <v>36.76</v>
      </c>
    </row>
    <row r="46" spans="1:14" ht="48" x14ac:dyDescent="0.2">
      <c r="A46" s="434" t="s">
        <v>31</v>
      </c>
      <c r="B46" s="435" t="s">
        <v>944</v>
      </c>
      <c r="C46" s="436" t="s">
        <v>945</v>
      </c>
      <c r="D46" s="437" t="s">
        <v>946</v>
      </c>
      <c r="E46" s="438"/>
      <c r="F46" s="439" t="s">
        <v>1138</v>
      </c>
      <c r="G46" s="440">
        <v>129.91</v>
      </c>
      <c r="H46" s="440">
        <v>4949.57</v>
      </c>
      <c r="I46" s="441"/>
      <c r="J46" s="440">
        <v>4949.57</v>
      </c>
      <c r="K46" s="441"/>
      <c r="L46" s="441"/>
      <c r="M46" s="441"/>
      <c r="N46" s="441"/>
    </row>
    <row r="47" spans="1:14" ht="48" x14ac:dyDescent="0.2">
      <c r="A47" s="434" t="s">
        <v>1038</v>
      </c>
      <c r="B47" s="435" t="s">
        <v>949</v>
      </c>
      <c r="C47" s="436" t="s">
        <v>950</v>
      </c>
      <c r="D47" s="437" t="s">
        <v>946</v>
      </c>
      <c r="E47" s="438"/>
      <c r="F47" s="439" t="s">
        <v>1138</v>
      </c>
      <c r="G47" s="440">
        <v>129.91</v>
      </c>
      <c r="H47" s="440">
        <v>4949.57</v>
      </c>
      <c r="I47" s="441"/>
      <c r="J47" s="440">
        <v>4949.57</v>
      </c>
      <c r="K47" s="441"/>
      <c r="L47" s="441"/>
      <c r="M47" s="441"/>
      <c r="N47" s="441"/>
    </row>
    <row r="48" spans="1:14" ht="96" x14ac:dyDescent="0.2">
      <c r="A48" s="434" t="s">
        <v>1039</v>
      </c>
      <c r="B48" s="435" t="s">
        <v>952</v>
      </c>
      <c r="C48" s="436" t="s">
        <v>953</v>
      </c>
      <c r="D48" s="437" t="s">
        <v>946</v>
      </c>
      <c r="E48" s="438"/>
      <c r="F48" s="440">
        <v>38.1</v>
      </c>
      <c r="G48" s="440">
        <v>108.9</v>
      </c>
      <c r="H48" s="440">
        <v>4149.09</v>
      </c>
      <c r="I48" s="441"/>
      <c r="J48" s="440">
        <v>4149.09</v>
      </c>
      <c r="K48" s="441"/>
      <c r="L48" s="441"/>
      <c r="M48" s="441"/>
      <c r="N48" s="441"/>
    </row>
    <row r="49" spans="1:14" ht="15" x14ac:dyDescent="0.2">
      <c r="A49" s="831" t="s">
        <v>954</v>
      </c>
      <c r="B49" s="832"/>
      <c r="C49" s="832"/>
      <c r="D49" s="832"/>
      <c r="E49" s="832"/>
      <c r="F49" s="832"/>
      <c r="G49" s="832"/>
      <c r="H49" s="439">
        <v>539709.30000000005</v>
      </c>
      <c r="I49" s="441"/>
      <c r="J49" s="441"/>
      <c r="K49" s="441"/>
      <c r="L49" s="441"/>
      <c r="M49" s="439">
        <v>505.08</v>
      </c>
      <c r="N49" s="439">
        <v>194.82</v>
      </c>
    </row>
    <row r="50" spans="1:14" ht="20.25" customHeight="1" x14ac:dyDescent="0.2">
      <c r="A50" s="833" t="s">
        <v>955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</row>
    <row r="51" spans="1:14" x14ac:dyDescent="0.2">
      <c r="A51" s="434" t="s">
        <v>943</v>
      </c>
      <c r="B51" s="435" t="s">
        <v>957</v>
      </c>
      <c r="C51" s="436" t="s">
        <v>958</v>
      </c>
      <c r="D51" s="437" t="s">
        <v>959</v>
      </c>
      <c r="E51" s="438"/>
      <c r="F51" s="440">
        <v>980</v>
      </c>
      <c r="G51" s="440">
        <v>258</v>
      </c>
      <c r="H51" s="440">
        <v>252840</v>
      </c>
      <c r="I51" s="441"/>
      <c r="J51" s="441"/>
      <c r="K51" s="441"/>
      <c r="L51" s="440">
        <v>252840</v>
      </c>
      <c r="M51" s="441"/>
      <c r="N51" s="441"/>
    </row>
    <row r="52" spans="1:14" x14ac:dyDescent="0.2">
      <c r="A52" s="434" t="s">
        <v>948</v>
      </c>
      <c r="B52" s="435" t="s">
        <v>957</v>
      </c>
      <c r="C52" s="436" t="s">
        <v>961</v>
      </c>
      <c r="D52" s="437" t="s">
        <v>915</v>
      </c>
      <c r="E52" s="438"/>
      <c r="F52" s="440">
        <v>21</v>
      </c>
      <c r="G52" s="440">
        <v>10648</v>
      </c>
      <c r="H52" s="440">
        <v>223608</v>
      </c>
      <c r="I52" s="441"/>
      <c r="J52" s="441"/>
      <c r="K52" s="441"/>
      <c r="L52" s="440">
        <v>223608</v>
      </c>
      <c r="M52" s="441"/>
      <c r="N52" s="441"/>
    </row>
    <row r="53" spans="1:14" ht="19.5" x14ac:dyDescent="0.2">
      <c r="A53" s="434" t="s">
        <v>1040</v>
      </c>
      <c r="B53" s="435" t="s">
        <v>957</v>
      </c>
      <c r="C53" s="436" t="s">
        <v>963</v>
      </c>
      <c r="D53" s="437" t="s">
        <v>915</v>
      </c>
      <c r="E53" s="438"/>
      <c r="F53" s="439" t="s">
        <v>1136</v>
      </c>
      <c r="G53" s="440">
        <v>9766</v>
      </c>
      <c r="H53" s="440">
        <v>195320</v>
      </c>
      <c r="I53" s="441"/>
      <c r="J53" s="441"/>
      <c r="K53" s="441"/>
      <c r="L53" s="440">
        <v>195320</v>
      </c>
      <c r="M53" s="441"/>
      <c r="N53" s="441"/>
    </row>
    <row r="54" spans="1:14" x14ac:dyDescent="0.2">
      <c r="A54" s="434" t="s">
        <v>1009</v>
      </c>
      <c r="B54" s="435" t="s">
        <v>957</v>
      </c>
      <c r="C54" s="436" t="s">
        <v>965</v>
      </c>
      <c r="D54" s="437" t="s">
        <v>915</v>
      </c>
      <c r="E54" s="438"/>
      <c r="F54" s="440">
        <v>20</v>
      </c>
      <c r="G54" s="440">
        <v>2016</v>
      </c>
      <c r="H54" s="440">
        <v>40320</v>
      </c>
      <c r="I54" s="441"/>
      <c r="J54" s="441"/>
      <c r="K54" s="441"/>
      <c r="L54" s="440">
        <v>40320</v>
      </c>
      <c r="M54" s="441"/>
      <c r="N54" s="441"/>
    </row>
    <row r="55" spans="1:14" ht="19.5" x14ac:dyDescent="0.2">
      <c r="A55" s="434" t="s">
        <v>951</v>
      </c>
      <c r="B55" s="435" t="s">
        <v>957</v>
      </c>
      <c r="C55" s="436" t="s">
        <v>967</v>
      </c>
      <c r="D55" s="437" t="s">
        <v>959</v>
      </c>
      <c r="E55" s="438"/>
      <c r="F55" s="439" t="s">
        <v>1139</v>
      </c>
      <c r="G55" s="440">
        <v>75</v>
      </c>
      <c r="H55" s="440">
        <v>9225</v>
      </c>
      <c r="I55" s="441"/>
      <c r="J55" s="441"/>
      <c r="K55" s="441"/>
      <c r="L55" s="440">
        <v>9225</v>
      </c>
      <c r="M55" s="441"/>
      <c r="N55" s="441"/>
    </row>
    <row r="56" spans="1:14" ht="19.5" x14ac:dyDescent="0.2">
      <c r="A56" s="434" t="s">
        <v>956</v>
      </c>
      <c r="B56" s="435" t="s">
        <v>957</v>
      </c>
      <c r="C56" s="436" t="s">
        <v>970</v>
      </c>
      <c r="D56" s="437" t="s">
        <v>915</v>
      </c>
      <c r="E56" s="438"/>
      <c r="F56" s="439" t="s">
        <v>1140</v>
      </c>
      <c r="G56" s="440">
        <v>20.11</v>
      </c>
      <c r="H56" s="440">
        <v>1649.02</v>
      </c>
      <c r="I56" s="441"/>
      <c r="J56" s="441"/>
      <c r="K56" s="441"/>
      <c r="L56" s="440">
        <v>1649.02</v>
      </c>
      <c r="M56" s="441"/>
      <c r="N56" s="441"/>
    </row>
    <row r="57" spans="1:14" ht="15" x14ac:dyDescent="0.2">
      <c r="A57" s="831" t="s">
        <v>972</v>
      </c>
      <c r="B57" s="832"/>
      <c r="C57" s="832"/>
      <c r="D57" s="832"/>
      <c r="E57" s="832"/>
      <c r="F57" s="832"/>
      <c r="G57" s="832"/>
      <c r="H57" s="439">
        <v>662429.27</v>
      </c>
      <c r="I57" s="441"/>
      <c r="J57" s="441"/>
      <c r="K57" s="441"/>
      <c r="L57" s="441"/>
      <c r="M57" s="441"/>
      <c r="N57" s="441"/>
    </row>
    <row r="58" spans="1:14" ht="15" x14ac:dyDescent="0.2">
      <c r="A58" s="834" t="s">
        <v>973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</row>
    <row r="59" spans="1:14" ht="15" x14ac:dyDescent="0.2">
      <c r="A59" s="836" t="s">
        <v>974</v>
      </c>
      <c r="B59" s="832"/>
      <c r="C59" s="832"/>
      <c r="D59" s="832"/>
      <c r="E59" s="832"/>
      <c r="F59" s="832"/>
      <c r="G59" s="832"/>
      <c r="H59" s="442">
        <v>1061441.31</v>
      </c>
      <c r="I59" s="442">
        <v>115405.05</v>
      </c>
      <c r="J59" s="442">
        <v>223074.24</v>
      </c>
      <c r="K59" s="442">
        <v>61989.13</v>
      </c>
      <c r="L59" s="442">
        <v>722962.02</v>
      </c>
      <c r="M59" s="442">
        <v>521.24</v>
      </c>
      <c r="N59" s="442">
        <v>223.19</v>
      </c>
    </row>
    <row r="60" spans="1:14" ht="15" x14ac:dyDescent="0.2">
      <c r="A60" s="836" t="s">
        <v>975</v>
      </c>
      <c r="B60" s="832"/>
      <c r="C60" s="832"/>
      <c r="D60" s="832"/>
      <c r="E60" s="832"/>
      <c r="F60" s="832"/>
      <c r="G60" s="832"/>
      <c r="H60" s="442">
        <v>1054334.77</v>
      </c>
      <c r="I60" s="442">
        <v>132715.81</v>
      </c>
      <c r="J60" s="442">
        <v>256535.37</v>
      </c>
      <c r="K60" s="442">
        <v>71287.5</v>
      </c>
      <c r="L60" s="442">
        <v>665083.59</v>
      </c>
      <c r="M60" s="442">
        <v>599.42999999999995</v>
      </c>
      <c r="N60" s="442">
        <v>256.67</v>
      </c>
    </row>
    <row r="61" spans="1:14" ht="15" x14ac:dyDescent="0.2">
      <c r="A61" s="836" t="s">
        <v>976</v>
      </c>
      <c r="B61" s="832"/>
      <c r="C61" s="832"/>
      <c r="D61" s="832"/>
      <c r="E61" s="832"/>
      <c r="F61" s="832"/>
      <c r="G61" s="832"/>
      <c r="H61" s="442">
        <v>181562.95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977</v>
      </c>
      <c r="B62" s="832"/>
      <c r="C62" s="832"/>
      <c r="D62" s="832"/>
      <c r="E62" s="832"/>
      <c r="F62" s="832"/>
      <c r="G62" s="832"/>
      <c r="H62" s="442">
        <v>97921.59</v>
      </c>
      <c r="I62" s="441"/>
      <c r="J62" s="441"/>
      <c r="K62" s="441"/>
      <c r="L62" s="441"/>
      <c r="M62" s="441"/>
      <c r="N62" s="441"/>
    </row>
    <row r="63" spans="1:14" ht="15" x14ac:dyDescent="0.2">
      <c r="A63" s="831" t="s">
        <v>978</v>
      </c>
      <c r="B63" s="832"/>
      <c r="C63" s="832"/>
      <c r="D63" s="832"/>
      <c r="E63" s="832"/>
      <c r="F63" s="832"/>
      <c r="G63" s="832"/>
      <c r="H63" s="441"/>
      <c r="I63" s="441"/>
      <c r="J63" s="441"/>
      <c r="K63" s="441"/>
      <c r="L63" s="441"/>
      <c r="M63" s="441"/>
      <c r="N63" s="441"/>
    </row>
    <row r="64" spans="1:14" ht="15" x14ac:dyDescent="0.2">
      <c r="A64" s="836" t="s">
        <v>979</v>
      </c>
      <c r="B64" s="832"/>
      <c r="C64" s="832"/>
      <c r="D64" s="832"/>
      <c r="E64" s="832"/>
      <c r="F64" s="832"/>
      <c r="G64" s="832"/>
      <c r="H64" s="442">
        <v>1076030.29</v>
      </c>
      <c r="I64" s="441"/>
      <c r="J64" s="441"/>
      <c r="K64" s="441"/>
      <c r="L64" s="441"/>
      <c r="M64" s="442">
        <v>599.42999999999995</v>
      </c>
      <c r="N64" s="442">
        <v>256.67</v>
      </c>
    </row>
    <row r="65" spans="1:14" ht="15" x14ac:dyDescent="0.2">
      <c r="A65" s="836" t="s">
        <v>980</v>
      </c>
      <c r="B65" s="832"/>
      <c r="C65" s="832"/>
      <c r="D65" s="832"/>
      <c r="E65" s="832"/>
      <c r="F65" s="832"/>
      <c r="G65" s="832"/>
      <c r="H65" s="442">
        <v>257789.02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981</v>
      </c>
      <c r="B66" s="832"/>
      <c r="C66" s="832"/>
      <c r="D66" s="832"/>
      <c r="E66" s="832"/>
      <c r="F66" s="832"/>
      <c r="G66" s="832"/>
      <c r="H66" s="442">
        <v>1333819.31</v>
      </c>
      <c r="I66" s="441"/>
      <c r="J66" s="441"/>
      <c r="K66" s="441"/>
      <c r="L66" s="441"/>
      <c r="M66" s="442">
        <v>599.42999999999995</v>
      </c>
      <c r="N66" s="442">
        <v>256.67</v>
      </c>
    </row>
    <row r="67" spans="1:14" ht="15" x14ac:dyDescent="0.2">
      <c r="A67" s="836" t="s">
        <v>982</v>
      </c>
      <c r="B67" s="832"/>
      <c r="C67" s="832"/>
      <c r="D67" s="832"/>
      <c r="E67" s="832"/>
      <c r="F67" s="832"/>
      <c r="G67" s="832"/>
      <c r="H67" s="441"/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983</v>
      </c>
      <c r="B68" s="832"/>
      <c r="C68" s="832"/>
      <c r="D68" s="832"/>
      <c r="E68" s="832"/>
      <c r="F68" s="832"/>
      <c r="G68" s="832"/>
      <c r="H68" s="442">
        <v>665083.59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984</v>
      </c>
      <c r="B69" s="832"/>
      <c r="C69" s="832"/>
      <c r="D69" s="832"/>
      <c r="E69" s="832"/>
      <c r="F69" s="832"/>
      <c r="G69" s="832"/>
      <c r="H69" s="442">
        <v>256535.37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985</v>
      </c>
      <c r="B70" s="832"/>
      <c r="C70" s="832"/>
      <c r="D70" s="832"/>
      <c r="E70" s="832"/>
      <c r="F70" s="832"/>
      <c r="G70" s="832"/>
      <c r="H70" s="442">
        <v>204003.31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986</v>
      </c>
      <c r="B71" s="832"/>
      <c r="C71" s="832"/>
      <c r="D71" s="832"/>
      <c r="E71" s="832"/>
      <c r="F71" s="832"/>
      <c r="G71" s="832"/>
      <c r="H71" s="442">
        <v>181562.95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987</v>
      </c>
      <c r="B72" s="832"/>
      <c r="C72" s="832"/>
      <c r="D72" s="832"/>
      <c r="E72" s="832"/>
      <c r="F72" s="832"/>
      <c r="G72" s="832"/>
      <c r="H72" s="442">
        <v>97921.59</v>
      </c>
      <c r="I72" s="441"/>
      <c r="J72" s="441"/>
      <c r="K72" s="441"/>
      <c r="L72" s="441"/>
      <c r="M72" s="441"/>
      <c r="N72" s="441"/>
    </row>
    <row r="73" spans="1:14" ht="15" x14ac:dyDescent="0.2">
      <c r="A73" s="836" t="s">
        <v>988</v>
      </c>
      <c r="B73" s="832"/>
      <c r="C73" s="832"/>
      <c r="D73" s="832"/>
      <c r="E73" s="832"/>
      <c r="F73" s="832"/>
      <c r="G73" s="832"/>
      <c r="H73" s="442">
        <v>39481.050000000003</v>
      </c>
      <c r="I73" s="441"/>
      <c r="J73" s="441"/>
      <c r="K73" s="441"/>
      <c r="L73" s="441"/>
      <c r="M73" s="441"/>
      <c r="N73" s="441"/>
    </row>
    <row r="74" spans="1:14" ht="15" x14ac:dyDescent="0.2">
      <c r="A74" s="831" t="s">
        <v>981</v>
      </c>
      <c r="B74" s="832"/>
      <c r="C74" s="832"/>
      <c r="D74" s="832"/>
      <c r="E74" s="832"/>
      <c r="F74" s="832"/>
      <c r="G74" s="832"/>
      <c r="H74" s="439">
        <v>1373300.36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989</v>
      </c>
      <c r="B75" s="832"/>
      <c r="C75" s="832"/>
      <c r="D75" s="832"/>
      <c r="E75" s="832"/>
      <c r="F75" s="832"/>
      <c r="G75" s="832"/>
      <c r="H75" s="442">
        <v>68665.02</v>
      </c>
      <c r="I75" s="441"/>
      <c r="J75" s="441"/>
      <c r="K75" s="441"/>
      <c r="L75" s="441"/>
      <c r="M75" s="441"/>
      <c r="N75" s="441"/>
    </row>
    <row r="76" spans="1:14" ht="15" x14ac:dyDescent="0.2">
      <c r="A76" s="836" t="s">
        <v>990</v>
      </c>
      <c r="B76" s="832"/>
      <c r="C76" s="832"/>
      <c r="D76" s="832"/>
      <c r="E76" s="832"/>
      <c r="F76" s="832"/>
      <c r="G76" s="832"/>
      <c r="H76" s="442">
        <v>68665.02</v>
      </c>
      <c r="I76" s="441"/>
      <c r="J76" s="441"/>
      <c r="K76" s="441"/>
      <c r="L76" s="441"/>
      <c r="M76" s="441"/>
      <c r="N76" s="441"/>
    </row>
    <row r="77" spans="1:14" ht="15" x14ac:dyDescent="0.2">
      <c r="A77" s="831" t="s">
        <v>981</v>
      </c>
      <c r="B77" s="832"/>
      <c r="C77" s="832"/>
      <c r="D77" s="832"/>
      <c r="E77" s="832"/>
      <c r="F77" s="832"/>
      <c r="G77" s="832"/>
      <c r="H77" s="439">
        <v>1510630.3999999999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991</v>
      </c>
      <c r="B78" s="832"/>
      <c r="C78" s="832"/>
      <c r="D78" s="832"/>
      <c r="E78" s="832"/>
      <c r="F78" s="832"/>
      <c r="G78" s="832"/>
      <c r="H78" s="442">
        <v>30212.61</v>
      </c>
      <c r="I78" s="441"/>
      <c r="J78" s="441"/>
      <c r="K78" s="441"/>
      <c r="L78" s="441"/>
      <c r="M78" s="441"/>
      <c r="N78" s="441"/>
    </row>
    <row r="79" spans="1:14" ht="15" x14ac:dyDescent="0.2">
      <c r="A79" s="831" t="s">
        <v>992</v>
      </c>
      <c r="B79" s="832"/>
      <c r="C79" s="832"/>
      <c r="D79" s="832"/>
      <c r="E79" s="832"/>
      <c r="F79" s="832"/>
      <c r="G79" s="832"/>
      <c r="H79" s="439">
        <v>1540843.01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993</v>
      </c>
      <c r="B80" s="832"/>
      <c r="C80" s="832"/>
      <c r="D80" s="832"/>
      <c r="E80" s="832"/>
      <c r="F80" s="832"/>
      <c r="G80" s="832"/>
      <c r="H80" s="442">
        <v>277351.74</v>
      </c>
      <c r="I80" s="441"/>
      <c r="J80" s="441"/>
      <c r="K80" s="441"/>
      <c r="L80" s="441"/>
      <c r="M80" s="441"/>
      <c r="N80" s="441"/>
    </row>
    <row r="81" spans="1:14" ht="15" x14ac:dyDescent="0.2">
      <c r="A81" s="831" t="s">
        <v>994</v>
      </c>
      <c r="B81" s="832"/>
      <c r="C81" s="832"/>
      <c r="D81" s="832"/>
      <c r="E81" s="832"/>
      <c r="F81" s="832"/>
      <c r="G81" s="832"/>
      <c r="H81" s="455">
        <v>1818194.75</v>
      </c>
      <c r="I81" s="441"/>
      <c r="J81" s="441"/>
      <c r="K81" s="441"/>
      <c r="L81" s="441"/>
      <c r="M81" s="439">
        <v>599.42999999999995</v>
      </c>
      <c r="N81" s="439">
        <v>256.67</v>
      </c>
    </row>
    <row r="85" spans="1:14" ht="15" x14ac:dyDescent="0.2">
      <c r="A85" s="837" t="s">
        <v>995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6" spans="1:14" ht="15" x14ac:dyDescent="0.2">
      <c r="A86" s="839" t="s">
        <v>996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</row>
    <row r="88" spans="1:14" x14ac:dyDescent="0.2">
      <c r="A88" s="837" t="s">
        <v>997</v>
      </c>
      <c r="B88" s="840"/>
      <c r="C88" s="841"/>
      <c r="D88" s="842"/>
      <c r="E88" s="843"/>
      <c r="F88" s="844"/>
      <c r="G88" s="844"/>
      <c r="H88" s="844"/>
      <c r="I88" s="844"/>
      <c r="J88" s="844"/>
      <c r="K88" s="844"/>
      <c r="L88" s="844"/>
      <c r="M88" s="844"/>
      <c r="N88" s="844"/>
    </row>
    <row r="89" spans="1:14" ht="15" x14ac:dyDescent="0.2">
      <c r="A89" s="839" t="s">
        <v>996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</row>
  </sheetData>
  <mergeCells count="56">
    <mergeCell ref="A85:N85"/>
    <mergeCell ref="A86:N86"/>
    <mergeCell ref="A88:N88"/>
    <mergeCell ref="A89:N89"/>
    <mergeCell ref="K1:N1"/>
    <mergeCell ref="K2:N2"/>
    <mergeCell ref="K7:N7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64:G64"/>
    <mergeCell ref="A65:G65"/>
    <mergeCell ref="A66:G66"/>
    <mergeCell ref="A67:G67"/>
    <mergeCell ref="A68:G68"/>
    <mergeCell ref="A69:G69"/>
    <mergeCell ref="A63:G63"/>
    <mergeCell ref="A31:N31"/>
    <mergeCell ref="A37:G37"/>
    <mergeCell ref="A38:N38"/>
    <mergeCell ref="A49:G49"/>
    <mergeCell ref="A50:N50"/>
    <mergeCell ref="A57:G57"/>
    <mergeCell ref="A58:N58"/>
    <mergeCell ref="A59:G59"/>
    <mergeCell ref="A60:G60"/>
    <mergeCell ref="A61:G61"/>
    <mergeCell ref="A62:G62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16" right="0.16" top="0.74803149606299213" bottom="0.74803149606299213" header="0.31496062992125984" footer="0.31496062992125984"/>
  <pageSetup paperSize="9" scale="91" fitToHeight="22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89"/>
  <sheetViews>
    <sheetView workbookViewId="0">
      <selection activeCell="P32" sqref="P32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outlineLevel="1" x14ac:dyDescent="0.2">
      <c r="A6" s="396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1169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13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1142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1143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1144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1145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1146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1147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53.25" x14ac:dyDescent="0.2">
      <c r="A32" s="434" t="s">
        <v>19</v>
      </c>
      <c r="B32" s="435" t="s">
        <v>1148</v>
      </c>
      <c r="C32" s="436" t="s">
        <v>914</v>
      </c>
      <c r="D32" s="437" t="s">
        <v>1149</v>
      </c>
      <c r="E32" s="438"/>
      <c r="F32" s="439" t="s">
        <v>1150</v>
      </c>
      <c r="G32" s="440">
        <v>542.19000000000005</v>
      </c>
      <c r="H32" s="440">
        <v>19518.84</v>
      </c>
      <c r="I32" s="440">
        <v>8737.2000000000007</v>
      </c>
      <c r="J32" s="440">
        <v>10781.64</v>
      </c>
      <c r="K32" s="440">
        <v>2767.32</v>
      </c>
      <c r="L32" s="441"/>
      <c r="M32" s="440">
        <v>45.72</v>
      </c>
      <c r="N32" s="440">
        <v>12.6</v>
      </c>
    </row>
    <row r="33" spans="1:14" ht="53.25" x14ac:dyDescent="0.2">
      <c r="A33" s="434" t="s">
        <v>20</v>
      </c>
      <c r="B33" s="435" t="s">
        <v>1151</v>
      </c>
      <c r="C33" s="436" t="s">
        <v>918</v>
      </c>
      <c r="D33" s="437" t="s">
        <v>1149</v>
      </c>
      <c r="E33" s="438"/>
      <c r="F33" s="440">
        <v>36</v>
      </c>
      <c r="G33" s="440">
        <v>86.06</v>
      </c>
      <c r="H33" s="440">
        <v>3098.16</v>
      </c>
      <c r="I33" s="440">
        <v>1014.12</v>
      </c>
      <c r="J33" s="440">
        <v>2084.04</v>
      </c>
      <c r="K33" s="440">
        <v>553.32000000000005</v>
      </c>
      <c r="L33" s="441"/>
      <c r="M33" s="440">
        <v>5.4</v>
      </c>
      <c r="N33" s="440">
        <v>2.52</v>
      </c>
    </row>
    <row r="34" spans="1:14" ht="53.25" x14ac:dyDescent="0.2">
      <c r="A34" s="434" t="s">
        <v>21</v>
      </c>
      <c r="B34" s="435" t="s">
        <v>1152</v>
      </c>
      <c r="C34" s="436" t="s">
        <v>920</v>
      </c>
      <c r="D34" s="437" t="s">
        <v>1153</v>
      </c>
      <c r="E34" s="438"/>
      <c r="F34" s="440">
        <v>22</v>
      </c>
      <c r="G34" s="440">
        <v>1495.3</v>
      </c>
      <c r="H34" s="440">
        <v>32896.6</v>
      </c>
      <c r="I34" s="440">
        <v>5646.96</v>
      </c>
      <c r="J34" s="440">
        <v>27249.64</v>
      </c>
      <c r="K34" s="440">
        <v>5774.78</v>
      </c>
      <c r="L34" s="441"/>
      <c r="M34" s="440">
        <v>27.28</v>
      </c>
      <c r="N34" s="440">
        <v>22.88</v>
      </c>
    </row>
    <row r="35" spans="1:14" ht="53.25" x14ac:dyDescent="0.2">
      <c r="A35" s="434" t="s">
        <v>22</v>
      </c>
      <c r="B35" s="435" t="s">
        <v>1154</v>
      </c>
      <c r="C35" s="436" t="s">
        <v>922</v>
      </c>
      <c r="D35" s="437" t="s">
        <v>1153</v>
      </c>
      <c r="E35" s="438"/>
      <c r="F35" s="440">
        <v>9</v>
      </c>
      <c r="G35" s="440">
        <v>2800.79</v>
      </c>
      <c r="H35" s="440">
        <v>25207.11</v>
      </c>
      <c r="I35" s="440">
        <v>4918.32</v>
      </c>
      <c r="J35" s="440">
        <v>20288.79</v>
      </c>
      <c r="K35" s="440">
        <v>4694.13</v>
      </c>
      <c r="L35" s="441"/>
      <c r="M35" s="440">
        <v>23.76</v>
      </c>
      <c r="N35" s="440">
        <v>19.440000000000001</v>
      </c>
    </row>
    <row r="36" spans="1:14" ht="53.25" x14ac:dyDescent="0.2">
      <c r="A36" s="434" t="s">
        <v>23</v>
      </c>
      <c r="B36" s="435" t="s">
        <v>1155</v>
      </c>
      <c r="C36" s="436" t="s">
        <v>1011</v>
      </c>
      <c r="D36" s="437" t="s">
        <v>1153</v>
      </c>
      <c r="E36" s="438"/>
      <c r="F36" s="440">
        <v>5</v>
      </c>
      <c r="G36" s="440">
        <v>4306.75</v>
      </c>
      <c r="H36" s="440">
        <v>21533.75</v>
      </c>
      <c r="I36" s="440">
        <v>4181.3999999999996</v>
      </c>
      <c r="J36" s="440">
        <v>17352.349999999999</v>
      </c>
      <c r="K36" s="440">
        <v>4018.75</v>
      </c>
      <c r="L36" s="441"/>
      <c r="M36" s="440">
        <v>20.2</v>
      </c>
      <c r="N36" s="440">
        <v>16.649999999999999</v>
      </c>
    </row>
    <row r="37" spans="1:14" ht="15" x14ac:dyDescent="0.2">
      <c r="A37" s="831" t="s">
        <v>923</v>
      </c>
      <c r="B37" s="832"/>
      <c r="C37" s="832"/>
      <c r="D37" s="832"/>
      <c r="E37" s="832"/>
      <c r="F37" s="832"/>
      <c r="G37" s="832"/>
      <c r="H37" s="439">
        <v>184809.66</v>
      </c>
      <c r="I37" s="441"/>
      <c r="J37" s="441"/>
      <c r="K37" s="441"/>
      <c r="L37" s="441"/>
      <c r="M37" s="439">
        <v>140.71</v>
      </c>
      <c r="N37" s="439">
        <v>85.2</v>
      </c>
    </row>
    <row r="38" spans="1:14" ht="20.25" customHeight="1" x14ac:dyDescent="0.2">
      <c r="A38" s="833" t="s">
        <v>924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 ht="53.25" x14ac:dyDescent="0.2">
      <c r="A39" s="434" t="s">
        <v>29</v>
      </c>
      <c r="B39" s="435" t="s">
        <v>1156</v>
      </c>
      <c r="C39" s="436" t="s">
        <v>926</v>
      </c>
      <c r="D39" s="437" t="s">
        <v>1153</v>
      </c>
      <c r="E39" s="438"/>
      <c r="F39" s="439" t="s">
        <v>1157</v>
      </c>
      <c r="G39" s="440">
        <v>470.9</v>
      </c>
      <c r="H39" s="440">
        <v>41910.1</v>
      </c>
      <c r="I39" s="440">
        <v>7290.88</v>
      </c>
      <c r="J39" s="440">
        <v>34619.22</v>
      </c>
      <c r="K39" s="440">
        <v>12602.4</v>
      </c>
      <c r="L39" s="441"/>
      <c r="M39" s="440">
        <v>39.159999999999997</v>
      </c>
      <c r="N39" s="440">
        <v>42.72</v>
      </c>
    </row>
    <row r="40" spans="1:14" ht="53.25" x14ac:dyDescent="0.2">
      <c r="A40" s="434" t="s">
        <v>24</v>
      </c>
      <c r="B40" s="435" t="s">
        <v>1158</v>
      </c>
      <c r="C40" s="436" t="s">
        <v>929</v>
      </c>
      <c r="D40" s="437" t="s">
        <v>1153</v>
      </c>
      <c r="E40" s="438"/>
      <c r="F40" s="440">
        <v>35</v>
      </c>
      <c r="G40" s="440">
        <v>137.12</v>
      </c>
      <c r="H40" s="440">
        <v>4799.2</v>
      </c>
      <c r="I40" s="440">
        <v>1629.25</v>
      </c>
      <c r="J40" s="440">
        <v>3169.95</v>
      </c>
      <c r="K40" s="440">
        <v>1445.5</v>
      </c>
      <c r="L40" s="441"/>
      <c r="M40" s="440">
        <v>8.75</v>
      </c>
      <c r="N40" s="440">
        <v>4.9000000000000004</v>
      </c>
    </row>
    <row r="41" spans="1:14" ht="53.25" x14ac:dyDescent="0.2">
      <c r="A41" s="434" t="s">
        <v>30</v>
      </c>
      <c r="B41" s="435" t="s">
        <v>1159</v>
      </c>
      <c r="C41" s="436" t="s">
        <v>931</v>
      </c>
      <c r="D41" s="437" t="s">
        <v>1153</v>
      </c>
      <c r="E41" s="438"/>
      <c r="F41" s="439" t="s">
        <v>1160</v>
      </c>
      <c r="G41" s="440">
        <v>159.35</v>
      </c>
      <c r="H41" s="440">
        <v>3665.05</v>
      </c>
      <c r="I41" s="440">
        <v>1284.55</v>
      </c>
      <c r="J41" s="440">
        <v>2380.5</v>
      </c>
      <c r="K41" s="440">
        <v>1085.5999999999999</v>
      </c>
      <c r="L41" s="441"/>
      <c r="M41" s="440">
        <v>6.9</v>
      </c>
      <c r="N41" s="440">
        <v>3.68</v>
      </c>
    </row>
    <row r="42" spans="1:14" ht="53.25" x14ac:dyDescent="0.2">
      <c r="A42" s="434" t="s">
        <v>25</v>
      </c>
      <c r="B42" s="435" t="s">
        <v>1161</v>
      </c>
      <c r="C42" s="436" t="s">
        <v>934</v>
      </c>
      <c r="D42" s="437" t="s">
        <v>1153</v>
      </c>
      <c r="E42" s="438"/>
      <c r="F42" s="440">
        <v>35</v>
      </c>
      <c r="G42" s="440">
        <v>2335.33</v>
      </c>
      <c r="H42" s="440">
        <v>81736.55</v>
      </c>
      <c r="I42" s="440">
        <v>33569.550000000003</v>
      </c>
      <c r="J42" s="440">
        <v>47011.65</v>
      </c>
      <c r="K42" s="440">
        <v>8612.7999999999993</v>
      </c>
      <c r="L42" s="440">
        <v>1155.3499999999999</v>
      </c>
      <c r="M42" s="440">
        <v>166.25</v>
      </c>
      <c r="N42" s="440">
        <v>34.130000000000003</v>
      </c>
    </row>
    <row r="43" spans="1:14" ht="53.25" x14ac:dyDescent="0.2">
      <c r="A43" s="434" t="s">
        <v>26</v>
      </c>
      <c r="B43" s="435" t="s">
        <v>1162</v>
      </c>
      <c r="C43" s="436" t="s">
        <v>936</v>
      </c>
      <c r="D43" s="437" t="s">
        <v>1153</v>
      </c>
      <c r="E43" s="438"/>
      <c r="F43" s="440">
        <v>15</v>
      </c>
      <c r="G43" s="440">
        <v>5163.3500000000004</v>
      </c>
      <c r="H43" s="440">
        <v>77450.25</v>
      </c>
      <c r="I43" s="440">
        <v>29909.4</v>
      </c>
      <c r="J43" s="440">
        <v>47045.4</v>
      </c>
      <c r="K43" s="440">
        <v>8802.15</v>
      </c>
      <c r="L43" s="440">
        <v>495.45</v>
      </c>
      <c r="M43" s="440">
        <v>148.13</v>
      </c>
      <c r="N43" s="440">
        <v>34.880000000000003</v>
      </c>
    </row>
    <row r="44" spans="1:14" ht="53.25" x14ac:dyDescent="0.2">
      <c r="A44" s="434" t="s">
        <v>27</v>
      </c>
      <c r="B44" s="435" t="s">
        <v>1163</v>
      </c>
      <c r="C44" s="436" t="s">
        <v>938</v>
      </c>
      <c r="D44" s="437" t="s">
        <v>1153</v>
      </c>
      <c r="E44" s="438"/>
      <c r="F44" s="440">
        <v>8</v>
      </c>
      <c r="G44" s="440">
        <v>8118.28</v>
      </c>
      <c r="H44" s="440">
        <v>64946.239999999998</v>
      </c>
      <c r="I44" s="440">
        <v>24452.48</v>
      </c>
      <c r="J44" s="440">
        <v>40229.599999999999</v>
      </c>
      <c r="K44" s="440">
        <v>7596.88</v>
      </c>
      <c r="L44" s="440">
        <v>264.16000000000003</v>
      </c>
      <c r="M44" s="440">
        <v>121.1</v>
      </c>
      <c r="N44" s="440">
        <v>30.1</v>
      </c>
    </row>
    <row r="45" spans="1:14" ht="72" x14ac:dyDescent="0.2">
      <c r="A45" s="434" t="s">
        <v>28</v>
      </c>
      <c r="B45" s="435" t="s">
        <v>1164</v>
      </c>
      <c r="C45" s="436" t="s">
        <v>940</v>
      </c>
      <c r="D45" s="437" t="s">
        <v>941</v>
      </c>
      <c r="E45" s="438"/>
      <c r="F45" s="439" t="s">
        <v>1165</v>
      </c>
      <c r="G45" s="440">
        <v>120743.33</v>
      </c>
      <c r="H45" s="440">
        <v>177492.7</v>
      </c>
      <c r="I45" s="440">
        <v>20809.95</v>
      </c>
      <c r="J45" s="440">
        <v>33817.199999999997</v>
      </c>
      <c r="K45" s="440">
        <v>12669.77</v>
      </c>
      <c r="L45" s="440">
        <v>122865.55</v>
      </c>
      <c r="M45" s="440">
        <v>95.9</v>
      </c>
      <c r="N45" s="440">
        <v>54.65</v>
      </c>
    </row>
    <row r="46" spans="1:14" ht="48" x14ac:dyDescent="0.2">
      <c r="A46" s="434" t="s">
        <v>31</v>
      </c>
      <c r="B46" s="435" t="s">
        <v>944</v>
      </c>
      <c r="C46" s="436" t="s">
        <v>945</v>
      </c>
      <c r="D46" s="437" t="s">
        <v>946</v>
      </c>
      <c r="E46" s="438"/>
      <c r="F46" s="439" t="s">
        <v>1166</v>
      </c>
      <c r="G46" s="440">
        <v>129.91</v>
      </c>
      <c r="H46" s="440">
        <v>7242.48</v>
      </c>
      <c r="I46" s="441"/>
      <c r="J46" s="440">
        <v>7242.48</v>
      </c>
      <c r="K46" s="441"/>
      <c r="L46" s="441"/>
      <c r="M46" s="441"/>
      <c r="N46" s="441"/>
    </row>
    <row r="47" spans="1:14" ht="48" x14ac:dyDescent="0.2">
      <c r="A47" s="434" t="s">
        <v>1038</v>
      </c>
      <c r="B47" s="435" t="s">
        <v>949</v>
      </c>
      <c r="C47" s="436" t="s">
        <v>950</v>
      </c>
      <c r="D47" s="437" t="s">
        <v>946</v>
      </c>
      <c r="E47" s="438"/>
      <c r="F47" s="439" t="s">
        <v>1166</v>
      </c>
      <c r="G47" s="440">
        <v>129.91</v>
      </c>
      <c r="H47" s="440">
        <v>7242.48</v>
      </c>
      <c r="I47" s="441"/>
      <c r="J47" s="440">
        <v>7242.48</v>
      </c>
      <c r="K47" s="441"/>
      <c r="L47" s="441"/>
      <c r="M47" s="441"/>
      <c r="N47" s="441"/>
    </row>
    <row r="48" spans="1:14" ht="96" x14ac:dyDescent="0.2">
      <c r="A48" s="434" t="s">
        <v>1039</v>
      </c>
      <c r="B48" s="435" t="s">
        <v>952</v>
      </c>
      <c r="C48" s="436" t="s">
        <v>953</v>
      </c>
      <c r="D48" s="437" t="s">
        <v>946</v>
      </c>
      <c r="E48" s="438"/>
      <c r="F48" s="440">
        <v>55.75</v>
      </c>
      <c r="G48" s="440">
        <v>108.9</v>
      </c>
      <c r="H48" s="440">
        <v>6071.18</v>
      </c>
      <c r="I48" s="441"/>
      <c r="J48" s="440">
        <v>6071.18</v>
      </c>
      <c r="K48" s="441"/>
      <c r="L48" s="441"/>
      <c r="M48" s="441"/>
      <c r="N48" s="441"/>
    </row>
    <row r="49" spans="1:14" ht="15" x14ac:dyDescent="0.2">
      <c r="A49" s="831" t="s">
        <v>954</v>
      </c>
      <c r="B49" s="832"/>
      <c r="C49" s="832"/>
      <c r="D49" s="832"/>
      <c r="E49" s="832"/>
      <c r="F49" s="832"/>
      <c r="G49" s="832"/>
      <c r="H49" s="439">
        <v>798068.06</v>
      </c>
      <c r="I49" s="441"/>
      <c r="J49" s="441"/>
      <c r="K49" s="441"/>
      <c r="L49" s="441"/>
      <c r="M49" s="439">
        <v>674.12</v>
      </c>
      <c r="N49" s="439">
        <v>235.82</v>
      </c>
    </row>
    <row r="50" spans="1:14" ht="20.25" customHeight="1" x14ac:dyDescent="0.2">
      <c r="A50" s="833" t="s">
        <v>955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</row>
    <row r="51" spans="1:14" x14ac:dyDescent="0.2">
      <c r="A51" s="434" t="s">
        <v>943</v>
      </c>
      <c r="B51" s="435" t="s">
        <v>957</v>
      </c>
      <c r="C51" s="436" t="s">
        <v>958</v>
      </c>
      <c r="D51" s="437" t="s">
        <v>959</v>
      </c>
      <c r="E51" s="438"/>
      <c r="F51" s="440">
        <v>1470</v>
      </c>
      <c r="G51" s="440">
        <v>258</v>
      </c>
      <c r="H51" s="440">
        <v>379260</v>
      </c>
      <c r="I51" s="441"/>
      <c r="J51" s="441"/>
      <c r="K51" s="441"/>
      <c r="L51" s="440">
        <v>379260</v>
      </c>
      <c r="M51" s="441"/>
      <c r="N51" s="441"/>
    </row>
    <row r="52" spans="1:14" x14ac:dyDescent="0.2">
      <c r="A52" s="434" t="s">
        <v>948</v>
      </c>
      <c r="B52" s="435" t="s">
        <v>957</v>
      </c>
      <c r="C52" s="436" t="s">
        <v>961</v>
      </c>
      <c r="D52" s="437" t="s">
        <v>915</v>
      </c>
      <c r="E52" s="438"/>
      <c r="F52" s="440">
        <v>35</v>
      </c>
      <c r="G52" s="440">
        <v>10648</v>
      </c>
      <c r="H52" s="440">
        <v>372680</v>
      </c>
      <c r="I52" s="441"/>
      <c r="J52" s="441"/>
      <c r="K52" s="441"/>
      <c r="L52" s="440">
        <v>372680</v>
      </c>
      <c r="M52" s="441"/>
      <c r="N52" s="441"/>
    </row>
    <row r="53" spans="1:14" ht="19.5" x14ac:dyDescent="0.2">
      <c r="A53" s="434" t="s">
        <v>1040</v>
      </c>
      <c r="B53" s="435" t="s">
        <v>957</v>
      </c>
      <c r="C53" s="436" t="s">
        <v>963</v>
      </c>
      <c r="D53" s="437" t="s">
        <v>915</v>
      </c>
      <c r="E53" s="438"/>
      <c r="F53" s="439" t="s">
        <v>1160</v>
      </c>
      <c r="G53" s="440">
        <v>9766</v>
      </c>
      <c r="H53" s="440">
        <v>224618</v>
      </c>
      <c r="I53" s="441"/>
      <c r="J53" s="441"/>
      <c r="K53" s="441"/>
      <c r="L53" s="440">
        <v>224618</v>
      </c>
      <c r="M53" s="441"/>
      <c r="N53" s="441"/>
    </row>
    <row r="54" spans="1:14" x14ac:dyDescent="0.2">
      <c r="A54" s="434" t="s">
        <v>1009</v>
      </c>
      <c r="B54" s="435" t="s">
        <v>957</v>
      </c>
      <c r="C54" s="436" t="s">
        <v>965</v>
      </c>
      <c r="D54" s="437" t="s">
        <v>915</v>
      </c>
      <c r="E54" s="438"/>
      <c r="F54" s="440">
        <v>23</v>
      </c>
      <c r="G54" s="440">
        <v>2016</v>
      </c>
      <c r="H54" s="440">
        <v>46368</v>
      </c>
      <c r="I54" s="441"/>
      <c r="J54" s="441"/>
      <c r="K54" s="441"/>
      <c r="L54" s="440">
        <v>46368</v>
      </c>
      <c r="M54" s="441"/>
      <c r="N54" s="441"/>
    </row>
    <row r="55" spans="1:14" ht="19.5" x14ac:dyDescent="0.2">
      <c r="A55" s="434" t="s">
        <v>951</v>
      </c>
      <c r="B55" s="435" t="s">
        <v>957</v>
      </c>
      <c r="C55" s="436" t="s">
        <v>967</v>
      </c>
      <c r="D55" s="437" t="s">
        <v>959</v>
      </c>
      <c r="E55" s="438"/>
      <c r="F55" s="439" t="s">
        <v>1167</v>
      </c>
      <c r="G55" s="440">
        <v>75</v>
      </c>
      <c r="H55" s="440">
        <v>13050</v>
      </c>
      <c r="I55" s="441"/>
      <c r="J55" s="441"/>
      <c r="K55" s="441"/>
      <c r="L55" s="440">
        <v>13050</v>
      </c>
      <c r="M55" s="441"/>
      <c r="N55" s="441"/>
    </row>
    <row r="56" spans="1:14" ht="19.5" x14ac:dyDescent="0.2">
      <c r="A56" s="434" t="s">
        <v>956</v>
      </c>
      <c r="B56" s="435" t="s">
        <v>957</v>
      </c>
      <c r="C56" s="436" t="s">
        <v>970</v>
      </c>
      <c r="D56" s="437" t="s">
        <v>915</v>
      </c>
      <c r="E56" s="438"/>
      <c r="F56" s="439" t="s">
        <v>1168</v>
      </c>
      <c r="G56" s="440">
        <v>20.11</v>
      </c>
      <c r="H56" s="440">
        <v>2332.7600000000002</v>
      </c>
      <c r="I56" s="441"/>
      <c r="J56" s="441"/>
      <c r="K56" s="441"/>
      <c r="L56" s="440">
        <v>2332.7600000000002</v>
      </c>
      <c r="M56" s="441"/>
      <c r="N56" s="441"/>
    </row>
    <row r="57" spans="1:14" ht="15" x14ac:dyDescent="0.2">
      <c r="A57" s="831" t="s">
        <v>972</v>
      </c>
      <c r="B57" s="832"/>
      <c r="C57" s="832"/>
      <c r="D57" s="832"/>
      <c r="E57" s="832"/>
      <c r="F57" s="832"/>
      <c r="G57" s="832"/>
      <c r="H57" s="439">
        <v>951372.4</v>
      </c>
      <c r="I57" s="441"/>
      <c r="J57" s="441"/>
      <c r="K57" s="441"/>
      <c r="L57" s="441"/>
      <c r="M57" s="441"/>
      <c r="N57" s="441"/>
    </row>
    <row r="58" spans="1:14" ht="15" x14ac:dyDescent="0.2">
      <c r="A58" s="834" t="s">
        <v>973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</row>
    <row r="59" spans="1:14" ht="15" x14ac:dyDescent="0.2">
      <c r="A59" s="836" t="s">
        <v>974</v>
      </c>
      <c r="B59" s="832"/>
      <c r="C59" s="832"/>
      <c r="D59" s="832"/>
      <c r="E59" s="832"/>
      <c r="F59" s="832"/>
      <c r="G59" s="832"/>
      <c r="H59" s="442">
        <v>1613119.45</v>
      </c>
      <c r="I59" s="442">
        <v>143444.06</v>
      </c>
      <c r="J59" s="442">
        <v>306586.12</v>
      </c>
      <c r="K59" s="442">
        <v>70623.399999999994</v>
      </c>
      <c r="L59" s="442">
        <v>1163089.27</v>
      </c>
      <c r="M59" s="442">
        <v>708.55</v>
      </c>
      <c r="N59" s="442">
        <v>279.14999999999998</v>
      </c>
    </row>
    <row r="60" spans="1:14" ht="15" x14ac:dyDescent="0.2">
      <c r="A60" s="836" t="s">
        <v>975</v>
      </c>
      <c r="B60" s="832"/>
      <c r="C60" s="832"/>
      <c r="D60" s="832"/>
      <c r="E60" s="832"/>
      <c r="F60" s="832"/>
      <c r="G60" s="832"/>
      <c r="H60" s="442">
        <v>1596986.83</v>
      </c>
      <c r="I60" s="442">
        <v>164960.67000000001</v>
      </c>
      <c r="J60" s="442">
        <v>352574.04</v>
      </c>
      <c r="K60" s="442">
        <v>81216.91</v>
      </c>
      <c r="L60" s="442">
        <v>1079452.1200000001</v>
      </c>
      <c r="M60" s="442">
        <v>814.83</v>
      </c>
      <c r="N60" s="442">
        <v>321.02</v>
      </c>
    </row>
    <row r="61" spans="1:14" ht="15" x14ac:dyDescent="0.2">
      <c r="A61" s="836" t="s">
        <v>976</v>
      </c>
      <c r="B61" s="832"/>
      <c r="C61" s="832"/>
      <c r="D61" s="832"/>
      <c r="E61" s="832"/>
      <c r="F61" s="832"/>
      <c r="G61" s="832"/>
      <c r="H61" s="442">
        <v>219098.05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977</v>
      </c>
      <c r="B62" s="832"/>
      <c r="C62" s="832"/>
      <c r="D62" s="832"/>
      <c r="E62" s="832"/>
      <c r="F62" s="832"/>
      <c r="G62" s="832"/>
      <c r="H62" s="442">
        <v>118165.24</v>
      </c>
      <c r="I62" s="441"/>
      <c r="J62" s="441"/>
      <c r="K62" s="441"/>
      <c r="L62" s="441"/>
      <c r="M62" s="441"/>
      <c r="N62" s="441"/>
    </row>
    <row r="63" spans="1:14" ht="15" x14ac:dyDescent="0.2">
      <c r="A63" s="831" t="s">
        <v>978</v>
      </c>
      <c r="B63" s="832"/>
      <c r="C63" s="832"/>
      <c r="D63" s="832"/>
      <c r="E63" s="832"/>
      <c r="F63" s="832"/>
      <c r="G63" s="832"/>
      <c r="H63" s="441"/>
      <c r="I63" s="441"/>
      <c r="J63" s="441"/>
      <c r="K63" s="441"/>
      <c r="L63" s="441"/>
      <c r="M63" s="441"/>
      <c r="N63" s="441"/>
    </row>
    <row r="64" spans="1:14" ht="15" x14ac:dyDescent="0.2">
      <c r="A64" s="836" t="s">
        <v>979</v>
      </c>
      <c r="B64" s="832"/>
      <c r="C64" s="832"/>
      <c r="D64" s="832"/>
      <c r="E64" s="832"/>
      <c r="F64" s="832"/>
      <c r="G64" s="832"/>
      <c r="H64" s="442">
        <v>1549010.77</v>
      </c>
      <c r="I64" s="441"/>
      <c r="J64" s="441"/>
      <c r="K64" s="441"/>
      <c r="L64" s="441"/>
      <c r="M64" s="442">
        <v>814.83</v>
      </c>
      <c r="N64" s="442">
        <v>321.02</v>
      </c>
    </row>
    <row r="65" spans="1:14" ht="15" x14ac:dyDescent="0.2">
      <c r="A65" s="836" t="s">
        <v>980</v>
      </c>
      <c r="B65" s="832"/>
      <c r="C65" s="832"/>
      <c r="D65" s="832"/>
      <c r="E65" s="832"/>
      <c r="F65" s="832"/>
      <c r="G65" s="832"/>
      <c r="H65" s="442">
        <v>385239.35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981</v>
      </c>
      <c r="B66" s="832"/>
      <c r="C66" s="832"/>
      <c r="D66" s="832"/>
      <c r="E66" s="832"/>
      <c r="F66" s="832"/>
      <c r="G66" s="832"/>
      <c r="H66" s="442">
        <v>1934250.12</v>
      </c>
      <c r="I66" s="441"/>
      <c r="J66" s="441"/>
      <c r="K66" s="441"/>
      <c r="L66" s="441"/>
      <c r="M66" s="442">
        <v>814.83</v>
      </c>
      <c r="N66" s="442">
        <v>321.02</v>
      </c>
    </row>
    <row r="67" spans="1:14" ht="15" x14ac:dyDescent="0.2">
      <c r="A67" s="836" t="s">
        <v>982</v>
      </c>
      <c r="B67" s="832"/>
      <c r="C67" s="832"/>
      <c r="D67" s="832"/>
      <c r="E67" s="832"/>
      <c r="F67" s="832"/>
      <c r="G67" s="832"/>
      <c r="H67" s="441"/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983</v>
      </c>
      <c r="B68" s="832"/>
      <c r="C68" s="832"/>
      <c r="D68" s="832"/>
      <c r="E68" s="832"/>
      <c r="F68" s="832"/>
      <c r="G68" s="832"/>
      <c r="H68" s="442">
        <v>1079452.1200000001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984</v>
      </c>
      <c r="B69" s="832"/>
      <c r="C69" s="832"/>
      <c r="D69" s="832"/>
      <c r="E69" s="832"/>
      <c r="F69" s="832"/>
      <c r="G69" s="832"/>
      <c r="H69" s="442">
        <v>352574.04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985</v>
      </c>
      <c r="B70" s="832"/>
      <c r="C70" s="832"/>
      <c r="D70" s="832"/>
      <c r="E70" s="832"/>
      <c r="F70" s="832"/>
      <c r="G70" s="832"/>
      <c r="H70" s="442">
        <v>246177.58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986</v>
      </c>
      <c r="B71" s="832"/>
      <c r="C71" s="832"/>
      <c r="D71" s="832"/>
      <c r="E71" s="832"/>
      <c r="F71" s="832"/>
      <c r="G71" s="832"/>
      <c r="H71" s="442">
        <v>219098.05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987</v>
      </c>
      <c r="B72" s="832"/>
      <c r="C72" s="832"/>
      <c r="D72" s="832"/>
      <c r="E72" s="832"/>
      <c r="F72" s="832"/>
      <c r="G72" s="832"/>
      <c r="H72" s="442">
        <v>118165.24</v>
      </c>
      <c r="I72" s="441"/>
      <c r="J72" s="441"/>
      <c r="K72" s="441"/>
      <c r="L72" s="441"/>
      <c r="M72" s="441"/>
      <c r="N72" s="441"/>
    </row>
    <row r="73" spans="1:14" ht="15" x14ac:dyDescent="0.2">
      <c r="A73" s="836" t="s">
        <v>988</v>
      </c>
      <c r="B73" s="832"/>
      <c r="C73" s="832"/>
      <c r="D73" s="832"/>
      <c r="E73" s="832"/>
      <c r="F73" s="832"/>
      <c r="G73" s="832"/>
      <c r="H73" s="442">
        <v>57253.8</v>
      </c>
      <c r="I73" s="441"/>
      <c r="J73" s="441"/>
      <c r="K73" s="441"/>
      <c r="L73" s="441"/>
      <c r="M73" s="441"/>
      <c r="N73" s="441"/>
    </row>
    <row r="74" spans="1:14" ht="15" x14ac:dyDescent="0.2">
      <c r="A74" s="831" t="s">
        <v>981</v>
      </c>
      <c r="B74" s="832"/>
      <c r="C74" s="832"/>
      <c r="D74" s="832"/>
      <c r="E74" s="832"/>
      <c r="F74" s="832"/>
      <c r="G74" s="832"/>
      <c r="H74" s="439">
        <v>1991503.92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989</v>
      </c>
      <c r="B75" s="832"/>
      <c r="C75" s="832"/>
      <c r="D75" s="832"/>
      <c r="E75" s="832"/>
      <c r="F75" s="832"/>
      <c r="G75" s="832"/>
      <c r="H75" s="442">
        <v>99575.2</v>
      </c>
      <c r="I75" s="441"/>
      <c r="J75" s="441"/>
      <c r="K75" s="441"/>
      <c r="L75" s="441"/>
      <c r="M75" s="441"/>
      <c r="N75" s="441"/>
    </row>
    <row r="76" spans="1:14" ht="15" x14ac:dyDescent="0.2">
      <c r="A76" s="836" t="s">
        <v>990</v>
      </c>
      <c r="B76" s="832"/>
      <c r="C76" s="832"/>
      <c r="D76" s="832"/>
      <c r="E76" s="832"/>
      <c r="F76" s="832"/>
      <c r="G76" s="832"/>
      <c r="H76" s="442">
        <v>99575.2</v>
      </c>
      <c r="I76" s="441"/>
      <c r="J76" s="441"/>
      <c r="K76" s="441"/>
      <c r="L76" s="441"/>
      <c r="M76" s="441"/>
      <c r="N76" s="441"/>
    </row>
    <row r="77" spans="1:14" ht="15" x14ac:dyDescent="0.2">
      <c r="A77" s="831" t="s">
        <v>981</v>
      </c>
      <c r="B77" s="832"/>
      <c r="C77" s="832"/>
      <c r="D77" s="832"/>
      <c r="E77" s="832"/>
      <c r="F77" s="832"/>
      <c r="G77" s="832"/>
      <c r="H77" s="439">
        <v>2190654.3199999998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991</v>
      </c>
      <c r="B78" s="832"/>
      <c r="C78" s="832"/>
      <c r="D78" s="832"/>
      <c r="E78" s="832"/>
      <c r="F78" s="832"/>
      <c r="G78" s="832"/>
      <c r="H78" s="442">
        <v>43813.09</v>
      </c>
      <c r="I78" s="441"/>
      <c r="J78" s="441"/>
      <c r="K78" s="441"/>
      <c r="L78" s="441"/>
      <c r="M78" s="441"/>
      <c r="N78" s="441"/>
    </row>
    <row r="79" spans="1:14" ht="15" x14ac:dyDescent="0.2">
      <c r="A79" s="831" t="s">
        <v>992</v>
      </c>
      <c r="B79" s="832"/>
      <c r="C79" s="832"/>
      <c r="D79" s="832"/>
      <c r="E79" s="832"/>
      <c r="F79" s="832"/>
      <c r="G79" s="832"/>
      <c r="H79" s="439">
        <v>2234467.41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993</v>
      </c>
      <c r="B80" s="832"/>
      <c r="C80" s="832"/>
      <c r="D80" s="832"/>
      <c r="E80" s="832"/>
      <c r="F80" s="832"/>
      <c r="G80" s="832"/>
      <c r="H80" s="442">
        <v>402204.13</v>
      </c>
      <c r="I80" s="441"/>
      <c r="J80" s="441"/>
      <c r="K80" s="441"/>
      <c r="L80" s="441"/>
      <c r="M80" s="441"/>
      <c r="N80" s="441"/>
    </row>
    <row r="81" spans="1:14" ht="15" x14ac:dyDescent="0.2">
      <c r="A81" s="831" t="s">
        <v>994</v>
      </c>
      <c r="B81" s="832"/>
      <c r="C81" s="832"/>
      <c r="D81" s="832"/>
      <c r="E81" s="832"/>
      <c r="F81" s="832"/>
      <c r="G81" s="832"/>
      <c r="H81" s="439">
        <v>2636671.54</v>
      </c>
      <c r="I81" s="441"/>
      <c r="J81" s="441"/>
      <c r="K81" s="441"/>
      <c r="L81" s="441"/>
      <c r="M81" s="439">
        <v>814.83</v>
      </c>
      <c r="N81" s="439">
        <v>321.02</v>
      </c>
    </row>
    <row r="85" spans="1:14" ht="15" x14ac:dyDescent="0.2">
      <c r="A85" s="837" t="s">
        <v>995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6" spans="1:14" ht="15" x14ac:dyDescent="0.2">
      <c r="A86" s="839" t="s">
        <v>996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</row>
    <row r="88" spans="1:14" x14ac:dyDescent="0.2">
      <c r="A88" s="837" t="s">
        <v>997</v>
      </c>
      <c r="B88" s="840"/>
      <c r="C88" s="841"/>
      <c r="D88" s="842"/>
      <c r="E88" s="843"/>
      <c r="F88" s="844"/>
      <c r="G88" s="844"/>
      <c r="H88" s="844"/>
      <c r="I88" s="844"/>
      <c r="J88" s="844"/>
      <c r="K88" s="844"/>
      <c r="L88" s="844"/>
      <c r="M88" s="844"/>
      <c r="N88" s="844"/>
    </row>
    <row r="89" spans="1:14" ht="15" x14ac:dyDescent="0.2">
      <c r="A89" s="839" t="s">
        <v>996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</row>
  </sheetData>
  <mergeCells count="56">
    <mergeCell ref="A85:N85"/>
    <mergeCell ref="A86:N86"/>
    <mergeCell ref="A88:N88"/>
    <mergeCell ref="A89:N89"/>
    <mergeCell ref="K1:N1"/>
    <mergeCell ref="K2:N2"/>
    <mergeCell ref="K7:N7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64:G64"/>
    <mergeCell ref="A65:G65"/>
    <mergeCell ref="A66:G66"/>
    <mergeCell ref="A67:G67"/>
    <mergeCell ref="A68:G68"/>
    <mergeCell ref="A69:G69"/>
    <mergeCell ref="A63:G63"/>
    <mergeCell ref="A31:N31"/>
    <mergeCell ref="A37:G37"/>
    <mergeCell ref="A38:N38"/>
    <mergeCell ref="A49:G49"/>
    <mergeCell ref="A50:N50"/>
    <mergeCell ref="A57:G57"/>
    <mergeCell ref="A58:N58"/>
    <mergeCell ref="A59:G59"/>
    <mergeCell ref="A60:G60"/>
    <mergeCell ref="A61:G61"/>
    <mergeCell ref="A62:G62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70866141732283472" right="0.70866141732283472" top="0.74803149606299213" bottom="0.89" header="0.31496062992125984" footer="0.31496062992125984"/>
  <pageSetup paperSize="9" scale="83" fitToHeight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BF67"/>
  <sheetViews>
    <sheetView view="pageBreakPreview" zoomScale="60" zoomScaleNormal="84" workbookViewId="0">
      <pane xSplit="2" ySplit="16" topLeftCell="C20" activePane="bottomRight" state="frozen"/>
      <selection pane="topRight" activeCell="C1" sqref="C1"/>
      <selection pane="bottomLeft" activeCell="A17" sqref="A17"/>
      <selection pane="bottomRight" activeCell="B25" sqref="B25"/>
    </sheetView>
  </sheetViews>
  <sheetFormatPr defaultColWidth="9.140625" defaultRowHeight="15.75" x14ac:dyDescent="0.25"/>
  <cols>
    <col min="1" max="1" width="11.140625" style="142" customWidth="1"/>
    <col min="2" max="2" width="67" style="143" customWidth="1"/>
    <col min="3" max="3" width="12.7109375" style="142" customWidth="1"/>
    <col min="4" max="45" width="9.28515625" style="142" customWidth="1"/>
    <col min="46" max="16384" width="9.140625" style="142"/>
  </cols>
  <sheetData>
    <row r="1" spans="1:58" ht="18.75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4" t="s">
        <v>346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58" ht="18.75" x14ac:dyDescent="0.3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 t="s">
        <v>401</v>
      </c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</row>
    <row r="3" spans="1:58" x14ac:dyDescent="0.25">
      <c r="N3" s="147"/>
    </row>
    <row r="4" spans="1:58" ht="18.75" x14ac:dyDescent="0.2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 t="s">
        <v>397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</row>
    <row r="5" spans="1:58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00" t="s">
        <v>51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58" x14ac:dyDescent="0.25">
      <c r="N6" s="147"/>
    </row>
    <row r="7" spans="1:58" ht="24" customHeight="1" x14ac:dyDescent="0.2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 t="s">
        <v>1569</v>
      </c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</row>
    <row r="8" spans="1:58" ht="18.75" x14ac:dyDescent="0.2">
      <c r="B8" s="150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</row>
    <row r="9" spans="1:58" ht="18.75" x14ac:dyDescent="0.3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51" t="s">
        <v>1581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2" t="s">
        <v>347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8.75" x14ac:dyDescent="0.3">
      <c r="A11" s="669"/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69"/>
      <c r="T11" s="669"/>
      <c r="U11" s="669"/>
      <c r="V11" s="669"/>
      <c r="W11" s="669"/>
      <c r="X11" s="669"/>
      <c r="Y11" s="669"/>
      <c r="Z11" s="669"/>
      <c r="AA11" s="669"/>
      <c r="AB11" s="669"/>
      <c r="AC11" s="669"/>
      <c r="AD11" s="669"/>
      <c r="AE11" s="669"/>
      <c r="AF11" s="669"/>
      <c r="AG11" s="669"/>
      <c r="AH11" s="669"/>
      <c r="AI11" s="669"/>
      <c r="AJ11" s="669"/>
      <c r="AK11" s="669"/>
      <c r="AL11" s="669"/>
      <c r="AM11" s="669"/>
      <c r="AN11" s="669"/>
      <c r="AO11" s="669"/>
      <c r="AP11" s="669"/>
      <c r="AQ11" s="669"/>
      <c r="AR11" s="669"/>
      <c r="AS11" s="66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s="153" customFormat="1" ht="35.25" customHeight="1" x14ac:dyDescent="0.25">
      <c r="A12" s="667" t="s">
        <v>53</v>
      </c>
      <c r="B12" s="667" t="s">
        <v>54</v>
      </c>
      <c r="C12" s="667" t="s">
        <v>221</v>
      </c>
      <c r="D12" s="667" t="s">
        <v>348</v>
      </c>
      <c r="E12" s="667"/>
      <c r="F12" s="667"/>
      <c r="G12" s="667"/>
      <c r="H12" s="667"/>
      <c r="I12" s="667"/>
      <c r="J12" s="667"/>
      <c r="K12" s="667"/>
      <c r="L12" s="667"/>
      <c r="M12" s="667"/>
      <c r="N12" s="667"/>
      <c r="O12" s="667"/>
      <c r="P12" s="667"/>
      <c r="Q12" s="667"/>
      <c r="R12" s="667"/>
      <c r="S12" s="667"/>
      <c r="T12" s="667"/>
      <c r="U12" s="667"/>
      <c r="V12" s="667"/>
      <c r="W12" s="667"/>
      <c r="X12" s="667"/>
      <c r="Y12" s="667"/>
      <c r="Z12" s="667"/>
      <c r="AA12" s="667"/>
      <c r="AB12" s="667"/>
      <c r="AC12" s="667"/>
      <c r="AD12" s="667"/>
      <c r="AE12" s="667"/>
      <c r="AF12" s="667"/>
      <c r="AG12" s="667"/>
      <c r="AH12" s="667"/>
      <c r="AI12" s="667"/>
      <c r="AJ12" s="667"/>
      <c r="AK12" s="667"/>
      <c r="AL12" s="667"/>
      <c r="AM12" s="667"/>
      <c r="AN12" s="667"/>
      <c r="AO12" s="667"/>
      <c r="AP12" s="667"/>
      <c r="AQ12" s="667"/>
      <c r="AR12" s="667"/>
      <c r="AS12" s="667"/>
    </row>
    <row r="13" spans="1:58" ht="79.5" customHeight="1" x14ac:dyDescent="0.2">
      <c r="A13" s="667"/>
      <c r="B13" s="667"/>
      <c r="C13" s="667"/>
      <c r="D13" s="667" t="s">
        <v>349</v>
      </c>
      <c r="E13" s="667"/>
      <c r="F13" s="667"/>
      <c r="G13" s="667"/>
      <c r="H13" s="667"/>
      <c r="I13" s="667"/>
      <c r="J13" s="667" t="s">
        <v>350</v>
      </c>
      <c r="K13" s="667"/>
      <c r="L13" s="667"/>
      <c r="M13" s="667"/>
      <c r="N13" s="667"/>
      <c r="O13" s="667"/>
      <c r="P13" s="667" t="s">
        <v>351</v>
      </c>
      <c r="Q13" s="667"/>
      <c r="R13" s="667"/>
      <c r="S13" s="667"/>
      <c r="T13" s="667"/>
      <c r="U13" s="667"/>
      <c r="V13" s="667" t="s">
        <v>352</v>
      </c>
      <c r="W13" s="667"/>
      <c r="X13" s="667"/>
      <c r="Y13" s="667"/>
      <c r="Z13" s="667"/>
      <c r="AA13" s="667"/>
      <c r="AB13" s="667" t="s">
        <v>353</v>
      </c>
      <c r="AC13" s="667"/>
      <c r="AD13" s="667"/>
      <c r="AE13" s="667"/>
      <c r="AF13" s="667"/>
      <c r="AG13" s="667"/>
      <c r="AH13" s="667" t="s">
        <v>354</v>
      </c>
      <c r="AI13" s="667"/>
      <c r="AJ13" s="667"/>
      <c r="AK13" s="667"/>
      <c r="AL13" s="667"/>
      <c r="AM13" s="667"/>
      <c r="AN13" s="667" t="s">
        <v>355</v>
      </c>
      <c r="AO13" s="667"/>
      <c r="AP13" s="667"/>
      <c r="AQ13" s="667"/>
      <c r="AR13" s="667"/>
      <c r="AS13" s="667"/>
    </row>
    <row r="14" spans="1:58" s="154" customFormat="1" x14ac:dyDescent="0.2">
      <c r="A14" s="667"/>
      <c r="B14" s="667"/>
      <c r="C14" s="667"/>
      <c r="D14" s="667" t="s">
        <v>359</v>
      </c>
      <c r="E14" s="667"/>
      <c r="F14" s="667" t="s">
        <v>359</v>
      </c>
      <c r="G14" s="667"/>
      <c r="H14" s="667" t="s">
        <v>356</v>
      </c>
      <c r="I14" s="667"/>
      <c r="J14" s="670" t="s">
        <v>399</v>
      </c>
      <c r="K14" s="671"/>
      <c r="L14" s="667" t="s">
        <v>359</v>
      </c>
      <c r="M14" s="667"/>
      <c r="N14" s="667" t="s">
        <v>356</v>
      </c>
      <c r="O14" s="667"/>
      <c r="P14" s="667" t="s">
        <v>357</v>
      </c>
      <c r="Q14" s="667"/>
      <c r="R14" s="667" t="s">
        <v>358</v>
      </c>
      <c r="S14" s="667"/>
      <c r="T14" s="667" t="s">
        <v>356</v>
      </c>
      <c r="U14" s="667"/>
      <c r="V14" s="668" t="s">
        <v>359</v>
      </c>
      <c r="W14" s="668"/>
      <c r="X14" s="668" t="s">
        <v>359</v>
      </c>
      <c r="Y14" s="668"/>
      <c r="Z14" s="668" t="s">
        <v>356</v>
      </c>
      <c r="AA14" s="668"/>
      <c r="AB14" s="668" t="s">
        <v>359</v>
      </c>
      <c r="AC14" s="668"/>
      <c r="AD14" s="668" t="s">
        <v>359</v>
      </c>
      <c r="AE14" s="668"/>
      <c r="AF14" s="668" t="s">
        <v>356</v>
      </c>
      <c r="AG14" s="668"/>
      <c r="AH14" s="668" t="s">
        <v>359</v>
      </c>
      <c r="AI14" s="668"/>
      <c r="AJ14" s="668" t="s">
        <v>359</v>
      </c>
      <c r="AK14" s="668"/>
      <c r="AL14" s="668" t="s">
        <v>356</v>
      </c>
      <c r="AM14" s="668"/>
      <c r="AN14" s="668" t="s">
        <v>359</v>
      </c>
      <c r="AO14" s="668"/>
      <c r="AP14" s="668" t="s">
        <v>359</v>
      </c>
      <c r="AQ14" s="668"/>
      <c r="AR14" s="668" t="s">
        <v>356</v>
      </c>
      <c r="AS14" s="668"/>
    </row>
    <row r="15" spans="1:58" ht="135" x14ac:dyDescent="0.2">
      <c r="A15" s="667"/>
      <c r="B15" s="667"/>
      <c r="C15" s="667"/>
      <c r="D15" s="155" t="s">
        <v>243</v>
      </c>
      <c r="E15" s="155" t="s">
        <v>360</v>
      </c>
      <c r="F15" s="155" t="s">
        <v>361</v>
      </c>
      <c r="G15" s="155" t="s">
        <v>360</v>
      </c>
      <c r="H15" s="155" t="s">
        <v>361</v>
      </c>
      <c r="I15" s="155" t="s">
        <v>360</v>
      </c>
      <c r="J15" s="155" t="s">
        <v>361</v>
      </c>
      <c r="K15" s="155" t="s">
        <v>360</v>
      </c>
      <c r="L15" s="155" t="s">
        <v>361</v>
      </c>
      <c r="M15" s="155" t="s">
        <v>360</v>
      </c>
      <c r="N15" s="155" t="s">
        <v>361</v>
      </c>
      <c r="O15" s="155" t="s">
        <v>360</v>
      </c>
      <c r="P15" s="155" t="s">
        <v>361</v>
      </c>
      <c r="Q15" s="155" t="s">
        <v>360</v>
      </c>
      <c r="R15" s="155" t="s">
        <v>361</v>
      </c>
      <c r="S15" s="155" t="s">
        <v>360</v>
      </c>
      <c r="T15" s="155" t="s">
        <v>361</v>
      </c>
      <c r="U15" s="155" t="s">
        <v>360</v>
      </c>
      <c r="V15" s="155" t="s">
        <v>361</v>
      </c>
      <c r="W15" s="155" t="s">
        <v>360</v>
      </c>
      <c r="X15" s="155" t="s">
        <v>361</v>
      </c>
      <c r="Y15" s="155" t="s">
        <v>360</v>
      </c>
      <c r="Z15" s="155" t="s">
        <v>361</v>
      </c>
      <c r="AA15" s="155" t="s">
        <v>360</v>
      </c>
      <c r="AB15" s="155" t="s">
        <v>361</v>
      </c>
      <c r="AC15" s="155" t="s">
        <v>360</v>
      </c>
      <c r="AD15" s="155" t="s">
        <v>361</v>
      </c>
      <c r="AE15" s="155" t="s">
        <v>360</v>
      </c>
      <c r="AF15" s="155" t="s">
        <v>361</v>
      </c>
      <c r="AG15" s="155" t="s">
        <v>360</v>
      </c>
      <c r="AH15" s="155" t="s">
        <v>361</v>
      </c>
      <c r="AI15" s="155" t="s">
        <v>360</v>
      </c>
      <c r="AJ15" s="155" t="s">
        <v>361</v>
      </c>
      <c r="AK15" s="155" t="s">
        <v>360</v>
      </c>
      <c r="AL15" s="155" t="s">
        <v>361</v>
      </c>
      <c r="AM15" s="155" t="s">
        <v>360</v>
      </c>
      <c r="AN15" s="155" t="s">
        <v>361</v>
      </c>
      <c r="AO15" s="155" t="s">
        <v>360</v>
      </c>
      <c r="AP15" s="155" t="s">
        <v>361</v>
      </c>
      <c r="AQ15" s="155" t="s">
        <v>360</v>
      </c>
      <c r="AR15" s="155" t="s">
        <v>361</v>
      </c>
      <c r="AS15" s="155" t="s">
        <v>360</v>
      </c>
    </row>
    <row r="16" spans="1:58" s="143" customFormat="1" x14ac:dyDescent="0.25">
      <c r="A16" s="156">
        <v>1</v>
      </c>
      <c r="B16" s="157">
        <v>2</v>
      </c>
      <c r="C16" s="156">
        <v>3</v>
      </c>
      <c r="D16" s="158" t="s">
        <v>362</v>
      </c>
      <c r="E16" s="158" t="s">
        <v>363</v>
      </c>
      <c r="F16" s="158" t="s">
        <v>364</v>
      </c>
      <c r="G16" s="158" t="s">
        <v>365</v>
      </c>
      <c r="H16" s="158" t="s">
        <v>366</v>
      </c>
      <c r="I16" s="158" t="s">
        <v>366</v>
      </c>
      <c r="J16" s="158" t="s">
        <v>367</v>
      </c>
      <c r="K16" s="158" t="s">
        <v>368</v>
      </c>
      <c r="L16" s="158" t="s">
        <v>369</v>
      </c>
      <c r="M16" s="158" t="s">
        <v>370</v>
      </c>
      <c r="N16" s="158" t="s">
        <v>371</v>
      </c>
      <c r="O16" s="158" t="s">
        <v>371</v>
      </c>
      <c r="P16" s="158" t="s">
        <v>372</v>
      </c>
      <c r="Q16" s="158" t="s">
        <v>373</v>
      </c>
      <c r="R16" s="158" t="s">
        <v>374</v>
      </c>
      <c r="S16" s="158" t="s">
        <v>375</v>
      </c>
      <c r="T16" s="158" t="s">
        <v>376</v>
      </c>
      <c r="U16" s="158" t="s">
        <v>376</v>
      </c>
      <c r="V16" s="158" t="s">
        <v>377</v>
      </c>
      <c r="W16" s="158" t="s">
        <v>378</v>
      </c>
      <c r="X16" s="158" t="s">
        <v>379</v>
      </c>
      <c r="Y16" s="158" t="s">
        <v>380</v>
      </c>
      <c r="Z16" s="158" t="s">
        <v>381</v>
      </c>
      <c r="AA16" s="158" t="s">
        <v>381</v>
      </c>
      <c r="AB16" s="158" t="s">
        <v>382</v>
      </c>
      <c r="AC16" s="158" t="s">
        <v>383</v>
      </c>
      <c r="AD16" s="158" t="s">
        <v>384</v>
      </c>
      <c r="AE16" s="158" t="s">
        <v>385</v>
      </c>
      <c r="AF16" s="158" t="s">
        <v>386</v>
      </c>
      <c r="AG16" s="158" t="s">
        <v>386</v>
      </c>
      <c r="AH16" s="158" t="s">
        <v>387</v>
      </c>
      <c r="AI16" s="158" t="s">
        <v>388</v>
      </c>
      <c r="AJ16" s="158" t="s">
        <v>389</v>
      </c>
      <c r="AK16" s="158" t="s">
        <v>390</v>
      </c>
      <c r="AL16" s="158" t="s">
        <v>391</v>
      </c>
      <c r="AM16" s="158" t="s">
        <v>391</v>
      </c>
      <c r="AN16" s="158" t="s">
        <v>392</v>
      </c>
      <c r="AO16" s="158" t="s">
        <v>393</v>
      </c>
      <c r="AP16" s="158" t="s">
        <v>394</v>
      </c>
      <c r="AQ16" s="158" t="s">
        <v>395</v>
      </c>
      <c r="AR16" s="158" t="s">
        <v>396</v>
      </c>
      <c r="AS16" s="158" t="s">
        <v>396</v>
      </c>
    </row>
    <row r="17" spans="1:45" s="160" customFormat="1" x14ac:dyDescent="0.25">
      <c r="A17" s="17" t="s">
        <v>125</v>
      </c>
      <c r="B17" s="18" t="s">
        <v>126</v>
      </c>
      <c r="C17" s="159" t="s">
        <v>127</v>
      </c>
      <c r="D17" s="159" t="s">
        <v>127</v>
      </c>
      <c r="E17" s="159" t="s">
        <v>127</v>
      </c>
      <c r="F17" s="159" t="s">
        <v>127</v>
      </c>
      <c r="G17" s="159" t="s">
        <v>127</v>
      </c>
      <c r="H17" s="159" t="s">
        <v>127</v>
      </c>
      <c r="I17" s="159" t="s">
        <v>127</v>
      </c>
      <c r="J17" s="593">
        <f>J19</f>
        <v>4.32</v>
      </c>
      <c r="K17" s="593">
        <f>K19</f>
        <v>0.55000000000000004</v>
      </c>
      <c r="L17" s="159" t="s">
        <v>127</v>
      </c>
      <c r="M17" s="159" t="s">
        <v>127</v>
      </c>
      <c r="N17" s="159" t="s">
        <v>127</v>
      </c>
      <c r="O17" s="159" t="s">
        <v>127</v>
      </c>
      <c r="P17" s="159" t="s">
        <v>127</v>
      </c>
      <c r="Q17" s="159" t="s">
        <v>127</v>
      </c>
      <c r="R17" s="159" t="s">
        <v>127</v>
      </c>
      <c r="S17" s="159" t="s">
        <v>127</v>
      </c>
      <c r="T17" s="159" t="s">
        <v>127</v>
      </c>
      <c r="U17" s="159" t="s">
        <v>127</v>
      </c>
      <c r="V17" s="159" t="s">
        <v>127</v>
      </c>
      <c r="W17" s="159" t="s">
        <v>127</v>
      </c>
      <c r="X17" s="159" t="s">
        <v>127</v>
      </c>
      <c r="Y17" s="159" t="s">
        <v>127</v>
      </c>
      <c r="Z17" s="159" t="s">
        <v>127</v>
      </c>
      <c r="AA17" s="159" t="s">
        <v>127</v>
      </c>
      <c r="AB17" s="159" t="s">
        <v>127</v>
      </c>
      <c r="AC17" s="159" t="s">
        <v>127</v>
      </c>
      <c r="AD17" s="159" t="s">
        <v>127</v>
      </c>
      <c r="AE17" s="159" t="s">
        <v>127</v>
      </c>
      <c r="AF17" s="159" t="s">
        <v>127</v>
      </c>
      <c r="AG17" s="159" t="s">
        <v>127</v>
      </c>
      <c r="AH17" s="159" t="s">
        <v>127</v>
      </c>
      <c r="AI17" s="159" t="s">
        <v>127</v>
      </c>
      <c r="AJ17" s="159" t="s">
        <v>127</v>
      </c>
      <c r="AK17" s="159" t="s">
        <v>127</v>
      </c>
      <c r="AL17" s="159" t="s">
        <v>127</v>
      </c>
      <c r="AM17" s="159" t="s">
        <v>127</v>
      </c>
      <c r="AN17" s="159" t="s">
        <v>127</v>
      </c>
      <c r="AO17" s="159" t="s">
        <v>127</v>
      </c>
      <c r="AP17" s="159" t="s">
        <v>127</v>
      </c>
      <c r="AQ17" s="159" t="s">
        <v>127</v>
      </c>
      <c r="AR17" s="159" t="s">
        <v>127</v>
      </c>
      <c r="AS17" s="159" t="s">
        <v>127</v>
      </c>
    </row>
    <row r="18" spans="1:45" s="161" customFormat="1" x14ac:dyDescent="0.2">
      <c r="A18" s="24" t="s">
        <v>128</v>
      </c>
      <c r="B18" s="25" t="s">
        <v>129</v>
      </c>
      <c r="C18" s="156" t="s">
        <v>127</v>
      </c>
      <c r="D18" s="156" t="s">
        <v>127</v>
      </c>
      <c r="E18" s="156" t="s">
        <v>127</v>
      </c>
      <c r="F18" s="156" t="s">
        <v>127</v>
      </c>
      <c r="G18" s="156" t="s">
        <v>127</v>
      </c>
      <c r="H18" s="156" t="s">
        <v>127</v>
      </c>
      <c r="I18" s="156" t="s">
        <v>127</v>
      </c>
      <c r="J18" s="156" t="s">
        <v>127</v>
      </c>
      <c r="K18" s="156" t="s">
        <v>127</v>
      </c>
      <c r="L18" s="156" t="s">
        <v>127</v>
      </c>
      <c r="M18" s="156" t="s">
        <v>127</v>
      </c>
      <c r="N18" s="156" t="s">
        <v>127</v>
      </c>
      <c r="O18" s="156" t="s">
        <v>127</v>
      </c>
      <c r="P18" s="156" t="s">
        <v>127</v>
      </c>
      <c r="Q18" s="156" t="s">
        <v>127</v>
      </c>
      <c r="R18" s="156" t="s">
        <v>127</v>
      </c>
      <c r="S18" s="156" t="s">
        <v>127</v>
      </c>
      <c r="T18" s="156" t="s">
        <v>127</v>
      </c>
      <c r="U18" s="156" t="s">
        <v>127</v>
      </c>
      <c r="V18" s="156" t="s">
        <v>127</v>
      </c>
      <c r="W18" s="156" t="s">
        <v>127</v>
      </c>
      <c r="X18" s="156" t="s">
        <v>127</v>
      </c>
      <c r="Y18" s="156" t="s">
        <v>127</v>
      </c>
      <c r="Z18" s="156" t="s">
        <v>127</v>
      </c>
      <c r="AA18" s="156" t="s">
        <v>127</v>
      </c>
      <c r="AB18" s="156" t="s">
        <v>127</v>
      </c>
      <c r="AC18" s="156" t="s">
        <v>127</v>
      </c>
      <c r="AD18" s="156" t="s">
        <v>127</v>
      </c>
      <c r="AE18" s="156" t="s">
        <v>127</v>
      </c>
      <c r="AF18" s="156" t="s">
        <v>127</v>
      </c>
      <c r="AG18" s="156" t="s">
        <v>127</v>
      </c>
      <c r="AH18" s="156" t="s">
        <v>127</v>
      </c>
      <c r="AI18" s="156" t="s">
        <v>127</v>
      </c>
      <c r="AJ18" s="156" t="s">
        <v>127</v>
      </c>
      <c r="AK18" s="156" t="s">
        <v>127</v>
      </c>
      <c r="AL18" s="156" t="s">
        <v>127</v>
      </c>
      <c r="AM18" s="156" t="s">
        <v>127</v>
      </c>
      <c r="AN18" s="156" t="s">
        <v>127</v>
      </c>
      <c r="AO18" s="156" t="s">
        <v>127</v>
      </c>
      <c r="AP18" s="156" t="s">
        <v>127</v>
      </c>
      <c r="AQ18" s="156" t="s">
        <v>127</v>
      </c>
      <c r="AR18" s="156" t="s">
        <v>127</v>
      </c>
      <c r="AS18" s="156" t="s">
        <v>127</v>
      </c>
    </row>
    <row r="19" spans="1:45" s="163" customFormat="1" ht="26.25" customHeight="1" x14ac:dyDescent="0.2">
      <c r="A19" s="26" t="s">
        <v>130</v>
      </c>
      <c r="B19" s="27" t="s">
        <v>131</v>
      </c>
      <c r="C19" s="162" t="s">
        <v>127</v>
      </c>
      <c r="D19" s="162" t="s">
        <v>127</v>
      </c>
      <c r="E19" s="162" t="s">
        <v>127</v>
      </c>
      <c r="F19" s="162" t="s">
        <v>127</v>
      </c>
      <c r="G19" s="162" t="s">
        <v>127</v>
      </c>
      <c r="H19" s="162" t="s">
        <v>127</v>
      </c>
      <c r="I19" s="162" t="s">
        <v>127</v>
      </c>
      <c r="J19" s="607">
        <f>J36</f>
        <v>4.32</v>
      </c>
      <c r="K19" s="607">
        <f>K36</f>
        <v>0.55000000000000004</v>
      </c>
      <c r="L19" s="162" t="s">
        <v>127</v>
      </c>
      <c r="M19" s="162" t="s">
        <v>127</v>
      </c>
      <c r="N19" s="162" t="s">
        <v>127</v>
      </c>
      <c r="O19" s="162" t="s">
        <v>127</v>
      </c>
      <c r="P19" s="162" t="s">
        <v>127</v>
      </c>
      <c r="Q19" s="162" t="s">
        <v>127</v>
      </c>
      <c r="R19" s="162" t="s">
        <v>127</v>
      </c>
      <c r="S19" s="162" t="s">
        <v>127</v>
      </c>
      <c r="T19" s="162" t="s">
        <v>127</v>
      </c>
      <c r="U19" s="162" t="s">
        <v>127</v>
      </c>
      <c r="V19" s="162" t="s">
        <v>127</v>
      </c>
      <c r="W19" s="162" t="s">
        <v>127</v>
      </c>
      <c r="X19" s="162" t="s">
        <v>127</v>
      </c>
      <c r="Y19" s="162" t="s">
        <v>127</v>
      </c>
      <c r="Z19" s="162" t="s">
        <v>127</v>
      </c>
      <c r="AA19" s="162" t="s">
        <v>127</v>
      </c>
      <c r="AB19" s="162" t="s">
        <v>127</v>
      </c>
      <c r="AC19" s="162" t="s">
        <v>127</v>
      </c>
      <c r="AD19" s="162" t="s">
        <v>127</v>
      </c>
      <c r="AE19" s="162" t="s">
        <v>127</v>
      </c>
      <c r="AF19" s="162" t="s">
        <v>127</v>
      </c>
      <c r="AG19" s="162" t="s">
        <v>127</v>
      </c>
      <c r="AH19" s="162" t="s">
        <v>127</v>
      </c>
      <c r="AI19" s="162" t="s">
        <v>127</v>
      </c>
      <c r="AJ19" s="162" t="s">
        <v>127</v>
      </c>
      <c r="AK19" s="162" t="s">
        <v>127</v>
      </c>
      <c r="AL19" s="162" t="s">
        <v>127</v>
      </c>
      <c r="AM19" s="162" t="s">
        <v>127</v>
      </c>
      <c r="AN19" s="162" t="s">
        <v>127</v>
      </c>
      <c r="AO19" s="162" t="s">
        <v>127</v>
      </c>
      <c r="AP19" s="162" t="s">
        <v>127</v>
      </c>
      <c r="AQ19" s="162" t="s">
        <v>127</v>
      </c>
      <c r="AR19" s="162" t="s">
        <v>127</v>
      </c>
      <c r="AS19" s="162" t="s">
        <v>127</v>
      </c>
    </row>
    <row r="20" spans="1:45" s="161" customFormat="1" ht="30.75" customHeight="1" x14ac:dyDescent="0.25">
      <c r="A20" s="24" t="s">
        <v>132</v>
      </c>
      <c r="B20" s="32" t="s">
        <v>133</v>
      </c>
      <c r="C20" s="156" t="s">
        <v>127</v>
      </c>
      <c r="D20" s="156" t="s">
        <v>127</v>
      </c>
      <c r="E20" s="156" t="s">
        <v>127</v>
      </c>
      <c r="F20" s="156" t="s">
        <v>127</v>
      </c>
      <c r="G20" s="156" t="s">
        <v>127</v>
      </c>
      <c r="H20" s="156" t="s">
        <v>127</v>
      </c>
      <c r="I20" s="156" t="s">
        <v>127</v>
      </c>
      <c r="J20" s="156" t="s">
        <v>127</v>
      </c>
      <c r="K20" s="156" t="s">
        <v>127</v>
      </c>
      <c r="L20" s="156" t="s">
        <v>127</v>
      </c>
      <c r="M20" s="156" t="s">
        <v>127</v>
      </c>
      <c r="N20" s="156" t="s">
        <v>127</v>
      </c>
      <c r="O20" s="156" t="s">
        <v>127</v>
      </c>
      <c r="P20" s="156" t="s">
        <v>127</v>
      </c>
      <c r="Q20" s="156" t="s">
        <v>127</v>
      </c>
      <c r="R20" s="156" t="s">
        <v>127</v>
      </c>
      <c r="S20" s="156" t="s">
        <v>127</v>
      </c>
      <c r="T20" s="156" t="s">
        <v>127</v>
      </c>
      <c r="U20" s="156" t="s">
        <v>127</v>
      </c>
      <c r="V20" s="156" t="s">
        <v>127</v>
      </c>
      <c r="W20" s="156" t="s">
        <v>127</v>
      </c>
      <c r="X20" s="156" t="s">
        <v>127</v>
      </c>
      <c r="Y20" s="156" t="s">
        <v>127</v>
      </c>
      <c r="Z20" s="156" t="s">
        <v>127</v>
      </c>
      <c r="AA20" s="156" t="s">
        <v>127</v>
      </c>
      <c r="AB20" s="156" t="s">
        <v>127</v>
      </c>
      <c r="AC20" s="156" t="s">
        <v>127</v>
      </c>
      <c r="AD20" s="156" t="s">
        <v>127</v>
      </c>
      <c r="AE20" s="156" t="s">
        <v>127</v>
      </c>
      <c r="AF20" s="156" t="s">
        <v>127</v>
      </c>
      <c r="AG20" s="156" t="s">
        <v>127</v>
      </c>
      <c r="AH20" s="156" t="s">
        <v>127</v>
      </c>
      <c r="AI20" s="156" t="s">
        <v>127</v>
      </c>
      <c r="AJ20" s="156" t="s">
        <v>127</v>
      </c>
      <c r="AK20" s="156" t="s">
        <v>127</v>
      </c>
      <c r="AL20" s="156" t="s">
        <v>127</v>
      </c>
      <c r="AM20" s="156" t="s">
        <v>127</v>
      </c>
      <c r="AN20" s="156" t="s">
        <v>127</v>
      </c>
      <c r="AO20" s="156" t="s">
        <v>127</v>
      </c>
      <c r="AP20" s="156" t="s">
        <v>127</v>
      </c>
      <c r="AQ20" s="156" t="s">
        <v>127</v>
      </c>
      <c r="AR20" s="156" t="s">
        <v>127</v>
      </c>
      <c r="AS20" s="156" t="s">
        <v>127</v>
      </c>
    </row>
    <row r="21" spans="1:45" s="161" customFormat="1" ht="31.5" x14ac:dyDescent="0.2">
      <c r="A21" s="24" t="s">
        <v>134</v>
      </c>
      <c r="B21" s="612" t="s">
        <v>135</v>
      </c>
      <c r="C21" s="156" t="s">
        <v>127</v>
      </c>
      <c r="D21" s="156" t="s">
        <v>127</v>
      </c>
      <c r="E21" s="156" t="s">
        <v>127</v>
      </c>
      <c r="F21" s="156" t="s">
        <v>127</v>
      </c>
      <c r="G21" s="156" t="s">
        <v>127</v>
      </c>
      <c r="H21" s="156" t="s">
        <v>127</v>
      </c>
      <c r="I21" s="156" t="s">
        <v>127</v>
      </c>
      <c r="J21" s="156" t="s">
        <v>127</v>
      </c>
      <c r="K21" s="156" t="s">
        <v>127</v>
      </c>
      <c r="L21" s="156" t="s">
        <v>127</v>
      </c>
      <c r="M21" s="156" t="s">
        <v>127</v>
      </c>
      <c r="N21" s="156" t="s">
        <v>127</v>
      </c>
      <c r="O21" s="156" t="s">
        <v>127</v>
      </c>
      <c r="P21" s="156" t="s">
        <v>127</v>
      </c>
      <c r="Q21" s="156" t="s">
        <v>127</v>
      </c>
      <c r="R21" s="156" t="s">
        <v>127</v>
      </c>
      <c r="S21" s="156" t="s">
        <v>127</v>
      </c>
      <c r="T21" s="156" t="s">
        <v>127</v>
      </c>
      <c r="U21" s="156" t="s">
        <v>127</v>
      </c>
      <c r="V21" s="156" t="s">
        <v>127</v>
      </c>
      <c r="W21" s="156" t="s">
        <v>127</v>
      </c>
      <c r="X21" s="156" t="s">
        <v>127</v>
      </c>
      <c r="Y21" s="156" t="s">
        <v>127</v>
      </c>
      <c r="Z21" s="156" t="s">
        <v>127</v>
      </c>
      <c r="AA21" s="156" t="s">
        <v>127</v>
      </c>
      <c r="AB21" s="156" t="s">
        <v>127</v>
      </c>
      <c r="AC21" s="156" t="s">
        <v>127</v>
      </c>
      <c r="AD21" s="156" t="s">
        <v>127</v>
      </c>
      <c r="AE21" s="156" t="s">
        <v>127</v>
      </c>
      <c r="AF21" s="156" t="s">
        <v>127</v>
      </c>
      <c r="AG21" s="156" t="s">
        <v>127</v>
      </c>
      <c r="AH21" s="156" t="s">
        <v>127</v>
      </c>
      <c r="AI21" s="156" t="s">
        <v>127</v>
      </c>
      <c r="AJ21" s="156" t="s">
        <v>127</v>
      </c>
      <c r="AK21" s="156" t="s">
        <v>127</v>
      </c>
      <c r="AL21" s="156" t="s">
        <v>127</v>
      </c>
      <c r="AM21" s="156" t="s">
        <v>127</v>
      </c>
      <c r="AN21" s="156" t="s">
        <v>127</v>
      </c>
      <c r="AO21" s="156" t="s">
        <v>127</v>
      </c>
      <c r="AP21" s="156" t="s">
        <v>127</v>
      </c>
      <c r="AQ21" s="156" t="s">
        <v>127</v>
      </c>
      <c r="AR21" s="156" t="s">
        <v>127</v>
      </c>
      <c r="AS21" s="156" t="s">
        <v>127</v>
      </c>
    </row>
    <row r="22" spans="1:45" s="161" customFormat="1" ht="31.5" x14ac:dyDescent="0.2">
      <c r="A22" s="24" t="s">
        <v>136</v>
      </c>
      <c r="B22" s="25" t="s">
        <v>137</v>
      </c>
      <c r="C22" s="156" t="s">
        <v>127</v>
      </c>
      <c r="D22" s="156" t="s">
        <v>127</v>
      </c>
      <c r="E22" s="156" t="s">
        <v>127</v>
      </c>
      <c r="F22" s="156" t="s">
        <v>127</v>
      </c>
      <c r="G22" s="156" t="s">
        <v>127</v>
      </c>
      <c r="H22" s="156" t="s">
        <v>127</v>
      </c>
      <c r="I22" s="156" t="s">
        <v>127</v>
      </c>
      <c r="J22" s="156" t="s">
        <v>127</v>
      </c>
      <c r="K22" s="156" t="s">
        <v>127</v>
      </c>
      <c r="L22" s="156" t="s">
        <v>127</v>
      </c>
      <c r="M22" s="156" t="s">
        <v>127</v>
      </c>
      <c r="N22" s="156" t="s">
        <v>127</v>
      </c>
      <c r="O22" s="156" t="s">
        <v>127</v>
      </c>
      <c r="P22" s="156" t="s">
        <v>127</v>
      </c>
      <c r="Q22" s="156" t="s">
        <v>127</v>
      </c>
      <c r="R22" s="156" t="s">
        <v>127</v>
      </c>
      <c r="S22" s="156" t="s">
        <v>127</v>
      </c>
      <c r="T22" s="156" t="s">
        <v>127</v>
      </c>
      <c r="U22" s="156" t="s">
        <v>127</v>
      </c>
      <c r="V22" s="156" t="s">
        <v>127</v>
      </c>
      <c r="W22" s="156" t="s">
        <v>127</v>
      </c>
      <c r="X22" s="156" t="s">
        <v>127</v>
      </c>
      <c r="Y22" s="156" t="s">
        <v>127</v>
      </c>
      <c r="Z22" s="156" t="s">
        <v>127</v>
      </c>
      <c r="AA22" s="156" t="s">
        <v>127</v>
      </c>
      <c r="AB22" s="156" t="s">
        <v>127</v>
      </c>
      <c r="AC22" s="156" t="s">
        <v>127</v>
      </c>
      <c r="AD22" s="156" t="s">
        <v>127</v>
      </c>
      <c r="AE22" s="156" t="s">
        <v>127</v>
      </c>
      <c r="AF22" s="156" t="s">
        <v>127</v>
      </c>
      <c r="AG22" s="156" t="s">
        <v>127</v>
      </c>
      <c r="AH22" s="156" t="s">
        <v>127</v>
      </c>
      <c r="AI22" s="156" t="s">
        <v>127</v>
      </c>
      <c r="AJ22" s="156" t="s">
        <v>127</v>
      </c>
      <c r="AK22" s="156" t="s">
        <v>127</v>
      </c>
      <c r="AL22" s="156" t="s">
        <v>127</v>
      </c>
      <c r="AM22" s="156" t="s">
        <v>127</v>
      </c>
      <c r="AN22" s="156" t="s">
        <v>127</v>
      </c>
      <c r="AO22" s="156" t="s">
        <v>127</v>
      </c>
      <c r="AP22" s="156" t="s">
        <v>127</v>
      </c>
      <c r="AQ22" s="156" t="s">
        <v>127</v>
      </c>
      <c r="AR22" s="156" t="s">
        <v>127</v>
      </c>
      <c r="AS22" s="156" t="s">
        <v>127</v>
      </c>
    </row>
    <row r="23" spans="1:45" s="161" customFormat="1" x14ac:dyDescent="0.25">
      <c r="A23" s="24" t="s">
        <v>138</v>
      </c>
      <c r="B23" s="32" t="s">
        <v>139</v>
      </c>
      <c r="C23" s="156" t="s">
        <v>127</v>
      </c>
      <c r="D23" s="156" t="s">
        <v>127</v>
      </c>
      <c r="E23" s="156" t="s">
        <v>127</v>
      </c>
      <c r="F23" s="156" t="s">
        <v>127</v>
      </c>
      <c r="G23" s="156" t="s">
        <v>127</v>
      </c>
      <c r="H23" s="156" t="s">
        <v>127</v>
      </c>
      <c r="I23" s="156" t="s">
        <v>127</v>
      </c>
      <c r="J23" s="156" t="s">
        <v>127</v>
      </c>
      <c r="K23" s="156" t="s">
        <v>127</v>
      </c>
      <c r="L23" s="156" t="s">
        <v>127</v>
      </c>
      <c r="M23" s="156" t="s">
        <v>127</v>
      </c>
      <c r="N23" s="156" t="s">
        <v>127</v>
      </c>
      <c r="O23" s="156" t="s">
        <v>127</v>
      </c>
      <c r="P23" s="156" t="s">
        <v>127</v>
      </c>
      <c r="Q23" s="156" t="s">
        <v>127</v>
      </c>
      <c r="R23" s="156" t="s">
        <v>127</v>
      </c>
      <c r="S23" s="156" t="s">
        <v>127</v>
      </c>
      <c r="T23" s="156" t="s">
        <v>127</v>
      </c>
      <c r="U23" s="156" t="s">
        <v>127</v>
      </c>
      <c r="V23" s="156" t="s">
        <v>127</v>
      </c>
      <c r="W23" s="156" t="s">
        <v>127</v>
      </c>
      <c r="X23" s="156" t="s">
        <v>127</v>
      </c>
      <c r="Y23" s="156" t="s">
        <v>127</v>
      </c>
      <c r="Z23" s="156" t="s">
        <v>127</v>
      </c>
      <c r="AA23" s="156" t="s">
        <v>127</v>
      </c>
      <c r="AB23" s="156" t="s">
        <v>127</v>
      </c>
      <c r="AC23" s="156" t="s">
        <v>127</v>
      </c>
      <c r="AD23" s="156" t="s">
        <v>127</v>
      </c>
      <c r="AE23" s="156" t="s">
        <v>127</v>
      </c>
      <c r="AF23" s="156" t="s">
        <v>127</v>
      </c>
      <c r="AG23" s="156" t="s">
        <v>127</v>
      </c>
      <c r="AH23" s="156" t="s">
        <v>127</v>
      </c>
      <c r="AI23" s="156" t="s">
        <v>127</v>
      </c>
      <c r="AJ23" s="156" t="s">
        <v>127</v>
      </c>
      <c r="AK23" s="156" t="s">
        <v>127</v>
      </c>
      <c r="AL23" s="156" t="s">
        <v>127</v>
      </c>
      <c r="AM23" s="156" t="s">
        <v>127</v>
      </c>
      <c r="AN23" s="156" t="s">
        <v>127</v>
      </c>
      <c r="AO23" s="156" t="s">
        <v>127</v>
      </c>
      <c r="AP23" s="156" t="s">
        <v>127</v>
      </c>
      <c r="AQ23" s="156" t="s">
        <v>127</v>
      </c>
      <c r="AR23" s="156" t="s">
        <v>127</v>
      </c>
      <c r="AS23" s="156" t="s">
        <v>127</v>
      </c>
    </row>
    <row r="24" spans="1:45" s="161" customFormat="1" x14ac:dyDescent="0.2">
      <c r="A24" s="24" t="s">
        <v>19</v>
      </c>
      <c r="B24" s="25" t="s">
        <v>140</v>
      </c>
      <c r="C24" s="156" t="s">
        <v>127</v>
      </c>
      <c r="D24" s="156" t="s">
        <v>127</v>
      </c>
      <c r="E24" s="156" t="s">
        <v>127</v>
      </c>
      <c r="F24" s="156" t="s">
        <v>127</v>
      </c>
      <c r="G24" s="156" t="s">
        <v>127</v>
      </c>
      <c r="H24" s="156" t="s">
        <v>127</v>
      </c>
      <c r="I24" s="156" t="s">
        <v>127</v>
      </c>
      <c r="J24" s="156" t="s">
        <v>127</v>
      </c>
      <c r="K24" s="156" t="s">
        <v>127</v>
      </c>
      <c r="L24" s="156" t="s">
        <v>127</v>
      </c>
      <c r="M24" s="156" t="s">
        <v>127</v>
      </c>
      <c r="N24" s="156" t="s">
        <v>127</v>
      </c>
      <c r="O24" s="156" t="s">
        <v>127</v>
      </c>
      <c r="P24" s="156" t="s">
        <v>127</v>
      </c>
      <c r="Q24" s="156" t="s">
        <v>127</v>
      </c>
      <c r="R24" s="156" t="s">
        <v>127</v>
      </c>
      <c r="S24" s="156" t="s">
        <v>127</v>
      </c>
      <c r="T24" s="156" t="s">
        <v>127</v>
      </c>
      <c r="U24" s="156" t="s">
        <v>127</v>
      </c>
      <c r="V24" s="156" t="s">
        <v>127</v>
      </c>
      <c r="W24" s="156" t="s">
        <v>127</v>
      </c>
      <c r="X24" s="156" t="s">
        <v>127</v>
      </c>
      <c r="Y24" s="156" t="s">
        <v>127</v>
      </c>
      <c r="Z24" s="156" t="s">
        <v>127</v>
      </c>
      <c r="AA24" s="156" t="s">
        <v>127</v>
      </c>
      <c r="AB24" s="156" t="s">
        <v>127</v>
      </c>
      <c r="AC24" s="156" t="s">
        <v>127</v>
      </c>
      <c r="AD24" s="156" t="s">
        <v>127</v>
      </c>
      <c r="AE24" s="156" t="s">
        <v>127</v>
      </c>
      <c r="AF24" s="156" t="s">
        <v>127</v>
      </c>
      <c r="AG24" s="156" t="s">
        <v>127</v>
      </c>
      <c r="AH24" s="156" t="s">
        <v>127</v>
      </c>
      <c r="AI24" s="156" t="s">
        <v>127</v>
      </c>
      <c r="AJ24" s="156" t="s">
        <v>127</v>
      </c>
      <c r="AK24" s="156" t="s">
        <v>127</v>
      </c>
      <c r="AL24" s="156" t="s">
        <v>127</v>
      </c>
      <c r="AM24" s="156" t="s">
        <v>127</v>
      </c>
      <c r="AN24" s="156" t="s">
        <v>127</v>
      </c>
      <c r="AO24" s="156" t="s">
        <v>127</v>
      </c>
      <c r="AP24" s="156" t="s">
        <v>127</v>
      </c>
      <c r="AQ24" s="156" t="s">
        <v>127</v>
      </c>
      <c r="AR24" s="156" t="s">
        <v>127</v>
      </c>
      <c r="AS24" s="156" t="s">
        <v>127</v>
      </c>
    </row>
    <row r="25" spans="1:45" s="161" customFormat="1" ht="31.5" x14ac:dyDescent="0.2">
      <c r="A25" s="24" t="s">
        <v>146</v>
      </c>
      <c r="B25" s="34" t="s">
        <v>147</v>
      </c>
      <c r="C25" s="156" t="s">
        <v>127</v>
      </c>
      <c r="D25" s="156" t="s">
        <v>127</v>
      </c>
      <c r="E25" s="156" t="s">
        <v>127</v>
      </c>
      <c r="F25" s="156" t="s">
        <v>127</v>
      </c>
      <c r="G25" s="156" t="s">
        <v>127</v>
      </c>
      <c r="H25" s="156" t="s">
        <v>127</v>
      </c>
      <c r="I25" s="156" t="s">
        <v>127</v>
      </c>
      <c r="J25" s="156" t="s">
        <v>127</v>
      </c>
      <c r="K25" s="156" t="s">
        <v>127</v>
      </c>
      <c r="L25" s="156" t="s">
        <v>127</v>
      </c>
      <c r="M25" s="156" t="s">
        <v>127</v>
      </c>
      <c r="N25" s="156" t="s">
        <v>127</v>
      </c>
      <c r="O25" s="156" t="s">
        <v>127</v>
      </c>
      <c r="P25" s="156" t="s">
        <v>127</v>
      </c>
      <c r="Q25" s="156" t="s">
        <v>127</v>
      </c>
      <c r="R25" s="156" t="s">
        <v>127</v>
      </c>
      <c r="S25" s="156" t="s">
        <v>127</v>
      </c>
      <c r="T25" s="156" t="s">
        <v>127</v>
      </c>
      <c r="U25" s="156" t="s">
        <v>127</v>
      </c>
      <c r="V25" s="156" t="s">
        <v>127</v>
      </c>
      <c r="W25" s="156" t="s">
        <v>127</v>
      </c>
      <c r="X25" s="156" t="s">
        <v>127</v>
      </c>
      <c r="Y25" s="156" t="s">
        <v>127</v>
      </c>
      <c r="Z25" s="156" t="s">
        <v>127</v>
      </c>
      <c r="AA25" s="156" t="s">
        <v>127</v>
      </c>
      <c r="AB25" s="156" t="s">
        <v>127</v>
      </c>
      <c r="AC25" s="156" t="s">
        <v>127</v>
      </c>
      <c r="AD25" s="156" t="s">
        <v>127</v>
      </c>
      <c r="AE25" s="156" t="s">
        <v>127</v>
      </c>
      <c r="AF25" s="156" t="s">
        <v>127</v>
      </c>
      <c r="AG25" s="156" t="s">
        <v>127</v>
      </c>
      <c r="AH25" s="156" t="s">
        <v>127</v>
      </c>
      <c r="AI25" s="156" t="s">
        <v>127</v>
      </c>
      <c r="AJ25" s="156" t="s">
        <v>127</v>
      </c>
      <c r="AK25" s="156" t="s">
        <v>127</v>
      </c>
      <c r="AL25" s="156" t="s">
        <v>127</v>
      </c>
      <c r="AM25" s="156" t="s">
        <v>127</v>
      </c>
      <c r="AN25" s="156" t="s">
        <v>127</v>
      </c>
      <c r="AO25" s="156" t="s">
        <v>127</v>
      </c>
      <c r="AP25" s="156" t="s">
        <v>127</v>
      </c>
      <c r="AQ25" s="156" t="s">
        <v>127</v>
      </c>
      <c r="AR25" s="156" t="s">
        <v>127</v>
      </c>
      <c r="AS25" s="156" t="s">
        <v>127</v>
      </c>
    </row>
    <row r="26" spans="1:45" s="161" customFormat="1" ht="63" x14ac:dyDescent="0.2">
      <c r="A26" s="24" t="s">
        <v>146</v>
      </c>
      <c r="B26" s="34" t="s">
        <v>148</v>
      </c>
      <c r="C26" s="156" t="s">
        <v>127</v>
      </c>
      <c r="D26" s="156" t="s">
        <v>127</v>
      </c>
      <c r="E26" s="156" t="s">
        <v>127</v>
      </c>
      <c r="F26" s="156" t="s">
        <v>127</v>
      </c>
      <c r="G26" s="156" t="s">
        <v>127</v>
      </c>
      <c r="H26" s="156" t="s">
        <v>127</v>
      </c>
      <c r="I26" s="156" t="s">
        <v>127</v>
      </c>
      <c r="J26" s="156" t="s">
        <v>127</v>
      </c>
      <c r="K26" s="156" t="s">
        <v>127</v>
      </c>
      <c r="L26" s="156" t="s">
        <v>127</v>
      </c>
      <c r="M26" s="156" t="s">
        <v>127</v>
      </c>
      <c r="N26" s="156" t="s">
        <v>127</v>
      </c>
      <c r="O26" s="156" t="s">
        <v>127</v>
      </c>
      <c r="P26" s="156" t="s">
        <v>127</v>
      </c>
      <c r="Q26" s="156" t="s">
        <v>127</v>
      </c>
      <c r="R26" s="156" t="s">
        <v>127</v>
      </c>
      <c r="S26" s="156" t="s">
        <v>127</v>
      </c>
      <c r="T26" s="156" t="s">
        <v>127</v>
      </c>
      <c r="U26" s="156" t="s">
        <v>127</v>
      </c>
      <c r="V26" s="156" t="s">
        <v>127</v>
      </c>
      <c r="W26" s="156" t="s">
        <v>127</v>
      </c>
      <c r="X26" s="156" t="s">
        <v>127</v>
      </c>
      <c r="Y26" s="156" t="s">
        <v>127</v>
      </c>
      <c r="Z26" s="156" t="s">
        <v>127</v>
      </c>
      <c r="AA26" s="156" t="s">
        <v>127</v>
      </c>
      <c r="AB26" s="156" t="s">
        <v>127</v>
      </c>
      <c r="AC26" s="156" t="s">
        <v>127</v>
      </c>
      <c r="AD26" s="156" t="s">
        <v>127</v>
      </c>
      <c r="AE26" s="156" t="s">
        <v>127</v>
      </c>
      <c r="AF26" s="156" t="s">
        <v>127</v>
      </c>
      <c r="AG26" s="156" t="s">
        <v>127</v>
      </c>
      <c r="AH26" s="156" t="s">
        <v>127</v>
      </c>
      <c r="AI26" s="156" t="s">
        <v>127</v>
      </c>
      <c r="AJ26" s="156" t="s">
        <v>127</v>
      </c>
      <c r="AK26" s="156" t="s">
        <v>127</v>
      </c>
      <c r="AL26" s="156" t="s">
        <v>127</v>
      </c>
      <c r="AM26" s="156" t="s">
        <v>127</v>
      </c>
      <c r="AN26" s="156" t="s">
        <v>127</v>
      </c>
      <c r="AO26" s="156" t="s">
        <v>127</v>
      </c>
      <c r="AP26" s="156" t="s">
        <v>127</v>
      </c>
      <c r="AQ26" s="156" t="s">
        <v>127</v>
      </c>
      <c r="AR26" s="156" t="s">
        <v>127</v>
      </c>
      <c r="AS26" s="156" t="s">
        <v>127</v>
      </c>
    </row>
    <row r="27" spans="1:45" s="161" customFormat="1" ht="63" x14ac:dyDescent="0.2">
      <c r="A27" s="24" t="s">
        <v>146</v>
      </c>
      <c r="B27" s="34" t="s">
        <v>149</v>
      </c>
      <c r="C27" s="156" t="s">
        <v>127</v>
      </c>
      <c r="D27" s="156" t="s">
        <v>127</v>
      </c>
      <c r="E27" s="156" t="s">
        <v>127</v>
      </c>
      <c r="F27" s="156" t="s">
        <v>127</v>
      </c>
      <c r="G27" s="156" t="s">
        <v>127</v>
      </c>
      <c r="H27" s="156" t="s">
        <v>127</v>
      </c>
      <c r="I27" s="156" t="s">
        <v>127</v>
      </c>
      <c r="J27" s="156" t="s">
        <v>127</v>
      </c>
      <c r="K27" s="156" t="s">
        <v>127</v>
      </c>
      <c r="L27" s="156" t="s">
        <v>127</v>
      </c>
      <c r="M27" s="156" t="s">
        <v>127</v>
      </c>
      <c r="N27" s="156" t="s">
        <v>127</v>
      </c>
      <c r="O27" s="156" t="s">
        <v>127</v>
      </c>
      <c r="P27" s="156" t="s">
        <v>127</v>
      </c>
      <c r="Q27" s="156" t="s">
        <v>127</v>
      </c>
      <c r="R27" s="156" t="s">
        <v>127</v>
      </c>
      <c r="S27" s="156" t="s">
        <v>127</v>
      </c>
      <c r="T27" s="156" t="s">
        <v>127</v>
      </c>
      <c r="U27" s="156" t="s">
        <v>127</v>
      </c>
      <c r="V27" s="156" t="s">
        <v>127</v>
      </c>
      <c r="W27" s="156" t="s">
        <v>127</v>
      </c>
      <c r="X27" s="156" t="s">
        <v>127</v>
      </c>
      <c r="Y27" s="156" t="s">
        <v>127</v>
      </c>
      <c r="Z27" s="156" t="s">
        <v>127</v>
      </c>
      <c r="AA27" s="156" t="s">
        <v>127</v>
      </c>
      <c r="AB27" s="156" t="s">
        <v>127</v>
      </c>
      <c r="AC27" s="156" t="s">
        <v>127</v>
      </c>
      <c r="AD27" s="156" t="s">
        <v>127</v>
      </c>
      <c r="AE27" s="156" t="s">
        <v>127</v>
      </c>
      <c r="AF27" s="156" t="s">
        <v>127</v>
      </c>
      <c r="AG27" s="156" t="s">
        <v>127</v>
      </c>
      <c r="AH27" s="156" t="s">
        <v>127</v>
      </c>
      <c r="AI27" s="156" t="s">
        <v>127</v>
      </c>
      <c r="AJ27" s="156" t="s">
        <v>127</v>
      </c>
      <c r="AK27" s="156" t="s">
        <v>127</v>
      </c>
      <c r="AL27" s="156" t="s">
        <v>127</v>
      </c>
      <c r="AM27" s="156" t="s">
        <v>127</v>
      </c>
      <c r="AN27" s="156" t="s">
        <v>127</v>
      </c>
      <c r="AO27" s="156" t="s">
        <v>127</v>
      </c>
      <c r="AP27" s="156" t="s">
        <v>127</v>
      </c>
      <c r="AQ27" s="156" t="s">
        <v>127</v>
      </c>
      <c r="AR27" s="156" t="s">
        <v>127</v>
      </c>
      <c r="AS27" s="156" t="s">
        <v>127</v>
      </c>
    </row>
    <row r="28" spans="1:45" s="161" customFormat="1" ht="63" x14ac:dyDescent="0.2">
      <c r="A28" s="24" t="s">
        <v>146</v>
      </c>
      <c r="B28" s="34" t="s">
        <v>150</v>
      </c>
      <c r="C28" s="156" t="s">
        <v>127</v>
      </c>
      <c r="D28" s="156" t="s">
        <v>127</v>
      </c>
      <c r="E28" s="156" t="s">
        <v>127</v>
      </c>
      <c r="F28" s="156" t="s">
        <v>127</v>
      </c>
      <c r="G28" s="156" t="s">
        <v>127</v>
      </c>
      <c r="H28" s="156" t="s">
        <v>127</v>
      </c>
      <c r="I28" s="156" t="s">
        <v>127</v>
      </c>
      <c r="J28" s="156" t="s">
        <v>127</v>
      </c>
      <c r="K28" s="156" t="s">
        <v>127</v>
      </c>
      <c r="L28" s="156" t="s">
        <v>127</v>
      </c>
      <c r="M28" s="156" t="s">
        <v>127</v>
      </c>
      <c r="N28" s="156" t="s">
        <v>127</v>
      </c>
      <c r="O28" s="156" t="s">
        <v>127</v>
      </c>
      <c r="P28" s="156" t="s">
        <v>127</v>
      </c>
      <c r="Q28" s="156" t="s">
        <v>127</v>
      </c>
      <c r="R28" s="156" t="s">
        <v>127</v>
      </c>
      <c r="S28" s="156" t="s">
        <v>127</v>
      </c>
      <c r="T28" s="156" t="s">
        <v>127</v>
      </c>
      <c r="U28" s="156" t="s">
        <v>127</v>
      </c>
      <c r="V28" s="156" t="s">
        <v>127</v>
      </c>
      <c r="W28" s="156" t="s">
        <v>127</v>
      </c>
      <c r="X28" s="156" t="s">
        <v>127</v>
      </c>
      <c r="Y28" s="156" t="s">
        <v>127</v>
      </c>
      <c r="Z28" s="156" t="s">
        <v>127</v>
      </c>
      <c r="AA28" s="156" t="s">
        <v>127</v>
      </c>
      <c r="AB28" s="156" t="s">
        <v>127</v>
      </c>
      <c r="AC28" s="156" t="s">
        <v>127</v>
      </c>
      <c r="AD28" s="156" t="s">
        <v>127</v>
      </c>
      <c r="AE28" s="156" t="s">
        <v>127</v>
      </c>
      <c r="AF28" s="156" t="s">
        <v>127</v>
      </c>
      <c r="AG28" s="156" t="s">
        <v>127</v>
      </c>
      <c r="AH28" s="156" t="s">
        <v>127</v>
      </c>
      <c r="AI28" s="156" t="s">
        <v>127</v>
      </c>
      <c r="AJ28" s="156" t="s">
        <v>127</v>
      </c>
      <c r="AK28" s="156" t="s">
        <v>127</v>
      </c>
      <c r="AL28" s="156" t="s">
        <v>127</v>
      </c>
      <c r="AM28" s="156" t="s">
        <v>127</v>
      </c>
      <c r="AN28" s="156" t="s">
        <v>127</v>
      </c>
      <c r="AO28" s="156" t="s">
        <v>127</v>
      </c>
      <c r="AP28" s="156" t="s">
        <v>127</v>
      </c>
      <c r="AQ28" s="156" t="s">
        <v>127</v>
      </c>
      <c r="AR28" s="156" t="s">
        <v>127</v>
      </c>
      <c r="AS28" s="156" t="s">
        <v>127</v>
      </c>
    </row>
    <row r="29" spans="1:45" s="161" customFormat="1" ht="31.5" x14ac:dyDescent="0.2">
      <c r="A29" s="24" t="s">
        <v>151</v>
      </c>
      <c r="B29" s="34" t="s">
        <v>147</v>
      </c>
      <c r="C29" s="156" t="s">
        <v>127</v>
      </c>
      <c r="D29" s="156" t="s">
        <v>127</v>
      </c>
      <c r="E29" s="156" t="s">
        <v>127</v>
      </c>
      <c r="F29" s="156" t="s">
        <v>127</v>
      </c>
      <c r="G29" s="156" t="s">
        <v>127</v>
      </c>
      <c r="H29" s="156" t="s">
        <v>127</v>
      </c>
      <c r="I29" s="156" t="s">
        <v>127</v>
      </c>
      <c r="J29" s="156" t="s">
        <v>127</v>
      </c>
      <c r="K29" s="156" t="s">
        <v>127</v>
      </c>
      <c r="L29" s="156" t="s">
        <v>127</v>
      </c>
      <c r="M29" s="156" t="s">
        <v>127</v>
      </c>
      <c r="N29" s="156" t="s">
        <v>127</v>
      </c>
      <c r="O29" s="156" t="s">
        <v>127</v>
      </c>
      <c r="P29" s="156" t="s">
        <v>127</v>
      </c>
      <c r="Q29" s="156" t="s">
        <v>127</v>
      </c>
      <c r="R29" s="156" t="s">
        <v>127</v>
      </c>
      <c r="S29" s="156" t="s">
        <v>127</v>
      </c>
      <c r="T29" s="156" t="s">
        <v>127</v>
      </c>
      <c r="U29" s="156" t="s">
        <v>127</v>
      </c>
      <c r="V29" s="156" t="s">
        <v>127</v>
      </c>
      <c r="W29" s="156" t="s">
        <v>127</v>
      </c>
      <c r="X29" s="156" t="s">
        <v>127</v>
      </c>
      <c r="Y29" s="156" t="s">
        <v>127</v>
      </c>
      <c r="Z29" s="156" t="s">
        <v>127</v>
      </c>
      <c r="AA29" s="156" t="s">
        <v>127</v>
      </c>
      <c r="AB29" s="156" t="s">
        <v>127</v>
      </c>
      <c r="AC29" s="156" t="s">
        <v>127</v>
      </c>
      <c r="AD29" s="156" t="s">
        <v>127</v>
      </c>
      <c r="AE29" s="156" t="s">
        <v>127</v>
      </c>
      <c r="AF29" s="156" t="s">
        <v>127</v>
      </c>
      <c r="AG29" s="156" t="s">
        <v>127</v>
      </c>
      <c r="AH29" s="156" t="s">
        <v>127</v>
      </c>
      <c r="AI29" s="156" t="s">
        <v>127</v>
      </c>
      <c r="AJ29" s="156" t="s">
        <v>127</v>
      </c>
      <c r="AK29" s="156" t="s">
        <v>127</v>
      </c>
      <c r="AL29" s="156" t="s">
        <v>127</v>
      </c>
      <c r="AM29" s="156" t="s">
        <v>127</v>
      </c>
      <c r="AN29" s="156" t="s">
        <v>127</v>
      </c>
      <c r="AO29" s="156" t="s">
        <v>127</v>
      </c>
      <c r="AP29" s="156" t="s">
        <v>127</v>
      </c>
      <c r="AQ29" s="156" t="s">
        <v>127</v>
      </c>
      <c r="AR29" s="156" t="s">
        <v>127</v>
      </c>
      <c r="AS29" s="156" t="s">
        <v>127</v>
      </c>
    </row>
    <row r="30" spans="1:45" s="161" customFormat="1" ht="63" x14ac:dyDescent="0.2">
      <c r="A30" s="24" t="s">
        <v>151</v>
      </c>
      <c r="B30" s="34" t="s">
        <v>148</v>
      </c>
      <c r="C30" s="156" t="s">
        <v>127</v>
      </c>
      <c r="D30" s="156" t="s">
        <v>127</v>
      </c>
      <c r="E30" s="156" t="s">
        <v>127</v>
      </c>
      <c r="F30" s="156" t="s">
        <v>127</v>
      </c>
      <c r="G30" s="156" t="s">
        <v>127</v>
      </c>
      <c r="H30" s="156" t="s">
        <v>127</v>
      </c>
      <c r="I30" s="156" t="s">
        <v>127</v>
      </c>
      <c r="J30" s="156" t="s">
        <v>127</v>
      </c>
      <c r="K30" s="156" t="s">
        <v>127</v>
      </c>
      <c r="L30" s="156" t="s">
        <v>127</v>
      </c>
      <c r="M30" s="156" t="s">
        <v>127</v>
      </c>
      <c r="N30" s="156" t="s">
        <v>127</v>
      </c>
      <c r="O30" s="156" t="s">
        <v>127</v>
      </c>
      <c r="P30" s="156" t="s">
        <v>127</v>
      </c>
      <c r="Q30" s="156" t="s">
        <v>127</v>
      </c>
      <c r="R30" s="156" t="s">
        <v>127</v>
      </c>
      <c r="S30" s="156" t="s">
        <v>127</v>
      </c>
      <c r="T30" s="156" t="s">
        <v>127</v>
      </c>
      <c r="U30" s="156" t="s">
        <v>127</v>
      </c>
      <c r="V30" s="156" t="s">
        <v>127</v>
      </c>
      <c r="W30" s="156" t="s">
        <v>127</v>
      </c>
      <c r="X30" s="156" t="s">
        <v>127</v>
      </c>
      <c r="Y30" s="156" t="s">
        <v>127</v>
      </c>
      <c r="Z30" s="156" t="s">
        <v>127</v>
      </c>
      <c r="AA30" s="156" t="s">
        <v>127</v>
      </c>
      <c r="AB30" s="156" t="s">
        <v>127</v>
      </c>
      <c r="AC30" s="156" t="s">
        <v>127</v>
      </c>
      <c r="AD30" s="156" t="s">
        <v>127</v>
      </c>
      <c r="AE30" s="156" t="s">
        <v>127</v>
      </c>
      <c r="AF30" s="156" t="s">
        <v>127</v>
      </c>
      <c r="AG30" s="156" t="s">
        <v>127</v>
      </c>
      <c r="AH30" s="156" t="s">
        <v>127</v>
      </c>
      <c r="AI30" s="156" t="s">
        <v>127</v>
      </c>
      <c r="AJ30" s="156" t="s">
        <v>127</v>
      </c>
      <c r="AK30" s="156" t="s">
        <v>127</v>
      </c>
      <c r="AL30" s="156" t="s">
        <v>127</v>
      </c>
      <c r="AM30" s="156" t="s">
        <v>127</v>
      </c>
      <c r="AN30" s="156" t="s">
        <v>127</v>
      </c>
      <c r="AO30" s="156" t="s">
        <v>127</v>
      </c>
      <c r="AP30" s="156" t="s">
        <v>127</v>
      </c>
      <c r="AQ30" s="156" t="s">
        <v>127</v>
      </c>
      <c r="AR30" s="156" t="s">
        <v>127</v>
      </c>
      <c r="AS30" s="156" t="s">
        <v>127</v>
      </c>
    </row>
    <row r="31" spans="1:45" s="161" customFormat="1" ht="63" x14ac:dyDescent="0.2">
      <c r="A31" s="24" t="s">
        <v>151</v>
      </c>
      <c r="B31" s="34" t="s">
        <v>149</v>
      </c>
      <c r="C31" s="156" t="s">
        <v>127</v>
      </c>
      <c r="D31" s="156" t="s">
        <v>127</v>
      </c>
      <c r="E31" s="156" t="s">
        <v>127</v>
      </c>
      <c r="F31" s="156" t="s">
        <v>127</v>
      </c>
      <c r="G31" s="156" t="s">
        <v>127</v>
      </c>
      <c r="H31" s="156" t="s">
        <v>127</v>
      </c>
      <c r="I31" s="156" t="s">
        <v>127</v>
      </c>
      <c r="J31" s="156" t="s">
        <v>127</v>
      </c>
      <c r="K31" s="156" t="s">
        <v>127</v>
      </c>
      <c r="L31" s="156" t="s">
        <v>127</v>
      </c>
      <c r="M31" s="156" t="s">
        <v>127</v>
      </c>
      <c r="N31" s="156" t="s">
        <v>127</v>
      </c>
      <c r="O31" s="156" t="s">
        <v>127</v>
      </c>
      <c r="P31" s="156" t="s">
        <v>127</v>
      </c>
      <c r="Q31" s="156" t="s">
        <v>127</v>
      </c>
      <c r="R31" s="156" t="s">
        <v>127</v>
      </c>
      <c r="S31" s="156" t="s">
        <v>127</v>
      </c>
      <c r="T31" s="156" t="s">
        <v>127</v>
      </c>
      <c r="U31" s="156" t="s">
        <v>127</v>
      </c>
      <c r="V31" s="156" t="s">
        <v>127</v>
      </c>
      <c r="W31" s="156" t="s">
        <v>127</v>
      </c>
      <c r="X31" s="156" t="s">
        <v>127</v>
      </c>
      <c r="Y31" s="156" t="s">
        <v>127</v>
      </c>
      <c r="Z31" s="156" t="s">
        <v>127</v>
      </c>
      <c r="AA31" s="156" t="s">
        <v>127</v>
      </c>
      <c r="AB31" s="156" t="s">
        <v>127</v>
      </c>
      <c r="AC31" s="156" t="s">
        <v>127</v>
      </c>
      <c r="AD31" s="156" t="s">
        <v>127</v>
      </c>
      <c r="AE31" s="156" t="s">
        <v>127</v>
      </c>
      <c r="AF31" s="156" t="s">
        <v>127</v>
      </c>
      <c r="AG31" s="156" t="s">
        <v>127</v>
      </c>
      <c r="AH31" s="156" t="s">
        <v>127</v>
      </c>
      <c r="AI31" s="156" t="s">
        <v>127</v>
      </c>
      <c r="AJ31" s="156" t="s">
        <v>127</v>
      </c>
      <c r="AK31" s="156" t="s">
        <v>127</v>
      </c>
      <c r="AL31" s="156" t="s">
        <v>127</v>
      </c>
      <c r="AM31" s="156" t="s">
        <v>127</v>
      </c>
      <c r="AN31" s="156" t="s">
        <v>127</v>
      </c>
      <c r="AO31" s="156" t="s">
        <v>127</v>
      </c>
      <c r="AP31" s="156" t="s">
        <v>127</v>
      </c>
      <c r="AQ31" s="156" t="s">
        <v>127</v>
      </c>
      <c r="AR31" s="156" t="s">
        <v>127</v>
      </c>
      <c r="AS31" s="156" t="s">
        <v>127</v>
      </c>
    </row>
    <row r="32" spans="1:45" s="161" customFormat="1" ht="63" x14ac:dyDescent="0.2">
      <c r="A32" s="24" t="s">
        <v>151</v>
      </c>
      <c r="B32" s="34" t="s">
        <v>152</v>
      </c>
      <c r="C32" s="156" t="s">
        <v>127</v>
      </c>
      <c r="D32" s="156" t="s">
        <v>127</v>
      </c>
      <c r="E32" s="156" t="s">
        <v>127</v>
      </c>
      <c r="F32" s="156" t="s">
        <v>127</v>
      </c>
      <c r="G32" s="156" t="s">
        <v>127</v>
      </c>
      <c r="H32" s="156" t="s">
        <v>127</v>
      </c>
      <c r="I32" s="156" t="s">
        <v>127</v>
      </c>
      <c r="J32" s="156" t="s">
        <v>127</v>
      </c>
      <c r="K32" s="156" t="s">
        <v>127</v>
      </c>
      <c r="L32" s="156" t="s">
        <v>127</v>
      </c>
      <c r="M32" s="156" t="s">
        <v>127</v>
      </c>
      <c r="N32" s="156" t="s">
        <v>127</v>
      </c>
      <c r="O32" s="156" t="s">
        <v>127</v>
      </c>
      <c r="P32" s="156" t="s">
        <v>127</v>
      </c>
      <c r="Q32" s="156" t="s">
        <v>127</v>
      </c>
      <c r="R32" s="156" t="s">
        <v>127</v>
      </c>
      <c r="S32" s="156" t="s">
        <v>127</v>
      </c>
      <c r="T32" s="156" t="s">
        <v>127</v>
      </c>
      <c r="U32" s="156" t="s">
        <v>127</v>
      </c>
      <c r="V32" s="156" t="s">
        <v>127</v>
      </c>
      <c r="W32" s="156" t="s">
        <v>127</v>
      </c>
      <c r="X32" s="156" t="s">
        <v>127</v>
      </c>
      <c r="Y32" s="156" t="s">
        <v>127</v>
      </c>
      <c r="Z32" s="156" t="s">
        <v>127</v>
      </c>
      <c r="AA32" s="156" t="s">
        <v>127</v>
      </c>
      <c r="AB32" s="156" t="s">
        <v>127</v>
      </c>
      <c r="AC32" s="156" t="s">
        <v>127</v>
      </c>
      <c r="AD32" s="156" t="s">
        <v>127</v>
      </c>
      <c r="AE32" s="156" t="s">
        <v>127</v>
      </c>
      <c r="AF32" s="156" t="s">
        <v>127</v>
      </c>
      <c r="AG32" s="156" t="s">
        <v>127</v>
      </c>
      <c r="AH32" s="156" t="s">
        <v>127</v>
      </c>
      <c r="AI32" s="156" t="s">
        <v>127</v>
      </c>
      <c r="AJ32" s="156" t="s">
        <v>127</v>
      </c>
      <c r="AK32" s="156" t="s">
        <v>127</v>
      </c>
      <c r="AL32" s="156" t="s">
        <v>127</v>
      </c>
      <c r="AM32" s="156" t="s">
        <v>127</v>
      </c>
      <c r="AN32" s="156" t="s">
        <v>127</v>
      </c>
      <c r="AO32" s="156" t="s">
        <v>127</v>
      </c>
      <c r="AP32" s="156" t="s">
        <v>127</v>
      </c>
      <c r="AQ32" s="156" t="s">
        <v>127</v>
      </c>
      <c r="AR32" s="156" t="s">
        <v>127</v>
      </c>
      <c r="AS32" s="156" t="s">
        <v>127</v>
      </c>
    </row>
    <row r="33" spans="1:45" s="161" customFormat="1" ht="63" x14ac:dyDescent="0.2">
      <c r="A33" s="24" t="s">
        <v>153</v>
      </c>
      <c r="B33" s="34" t="s">
        <v>154</v>
      </c>
      <c r="C33" s="156" t="s">
        <v>127</v>
      </c>
      <c r="D33" s="156" t="s">
        <v>127</v>
      </c>
      <c r="E33" s="156" t="s">
        <v>127</v>
      </c>
      <c r="F33" s="156" t="s">
        <v>127</v>
      </c>
      <c r="G33" s="156" t="s">
        <v>127</v>
      </c>
      <c r="H33" s="156" t="s">
        <v>127</v>
      </c>
      <c r="I33" s="156" t="s">
        <v>127</v>
      </c>
      <c r="J33" s="156" t="s">
        <v>127</v>
      </c>
      <c r="K33" s="156" t="s">
        <v>127</v>
      </c>
      <c r="L33" s="156" t="s">
        <v>127</v>
      </c>
      <c r="M33" s="156" t="s">
        <v>127</v>
      </c>
      <c r="N33" s="156" t="s">
        <v>127</v>
      </c>
      <c r="O33" s="156" t="s">
        <v>127</v>
      </c>
      <c r="P33" s="156" t="s">
        <v>127</v>
      </c>
      <c r="Q33" s="156" t="s">
        <v>127</v>
      </c>
      <c r="R33" s="156" t="s">
        <v>127</v>
      </c>
      <c r="S33" s="156" t="s">
        <v>127</v>
      </c>
      <c r="T33" s="156" t="s">
        <v>127</v>
      </c>
      <c r="U33" s="156" t="s">
        <v>127</v>
      </c>
      <c r="V33" s="156" t="s">
        <v>127</v>
      </c>
      <c r="W33" s="156" t="s">
        <v>127</v>
      </c>
      <c r="X33" s="156" t="s">
        <v>127</v>
      </c>
      <c r="Y33" s="156" t="s">
        <v>127</v>
      </c>
      <c r="Z33" s="156" t="s">
        <v>127</v>
      </c>
      <c r="AA33" s="156" t="s">
        <v>127</v>
      </c>
      <c r="AB33" s="156" t="s">
        <v>127</v>
      </c>
      <c r="AC33" s="156" t="s">
        <v>127</v>
      </c>
      <c r="AD33" s="156" t="s">
        <v>127</v>
      </c>
      <c r="AE33" s="156" t="s">
        <v>127</v>
      </c>
      <c r="AF33" s="156" t="s">
        <v>127</v>
      </c>
      <c r="AG33" s="156" t="s">
        <v>127</v>
      </c>
      <c r="AH33" s="156" t="s">
        <v>127</v>
      </c>
      <c r="AI33" s="156" t="s">
        <v>127</v>
      </c>
      <c r="AJ33" s="156" t="s">
        <v>127</v>
      </c>
      <c r="AK33" s="156" t="s">
        <v>127</v>
      </c>
      <c r="AL33" s="156" t="s">
        <v>127</v>
      </c>
      <c r="AM33" s="156" t="s">
        <v>127</v>
      </c>
      <c r="AN33" s="156" t="s">
        <v>127</v>
      </c>
      <c r="AO33" s="156" t="s">
        <v>127</v>
      </c>
      <c r="AP33" s="156" t="s">
        <v>127</v>
      </c>
      <c r="AQ33" s="156" t="s">
        <v>127</v>
      </c>
      <c r="AR33" s="156" t="s">
        <v>127</v>
      </c>
      <c r="AS33" s="156" t="s">
        <v>127</v>
      </c>
    </row>
    <row r="34" spans="1:45" s="161" customFormat="1" ht="47.25" x14ac:dyDescent="0.2">
      <c r="A34" s="24" t="s">
        <v>155</v>
      </c>
      <c r="B34" s="34" t="s">
        <v>156</v>
      </c>
      <c r="C34" s="156" t="s">
        <v>127</v>
      </c>
      <c r="D34" s="156" t="s">
        <v>127</v>
      </c>
      <c r="E34" s="156" t="s">
        <v>127</v>
      </c>
      <c r="F34" s="156" t="s">
        <v>127</v>
      </c>
      <c r="G34" s="156" t="s">
        <v>127</v>
      </c>
      <c r="H34" s="156" t="s">
        <v>127</v>
      </c>
      <c r="I34" s="156" t="s">
        <v>127</v>
      </c>
      <c r="J34" s="156" t="s">
        <v>127</v>
      </c>
      <c r="K34" s="156" t="s">
        <v>127</v>
      </c>
      <c r="L34" s="156" t="s">
        <v>127</v>
      </c>
      <c r="M34" s="156" t="s">
        <v>127</v>
      </c>
      <c r="N34" s="156" t="s">
        <v>127</v>
      </c>
      <c r="O34" s="156" t="s">
        <v>127</v>
      </c>
      <c r="P34" s="156" t="s">
        <v>127</v>
      </c>
      <c r="Q34" s="156" t="s">
        <v>127</v>
      </c>
      <c r="R34" s="156" t="s">
        <v>127</v>
      </c>
      <c r="S34" s="156" t="s">
        <v>127</v>
      </c>
      <c r="T34" s="156" t="s">
        <v>127</v>
      </c>
      <c r="U34" s="156" t="s">
        <v>127</v>
      </c>
      <c r="V34" s="156" t="s">
        <v>127</v>
      </c>
      <c r="W34" s="156" t="s">
        <v>127</v>
      </c>
      <c r="X34" s="156" t="s">
        <v>127</v>
      </c>
      <c r="Y34" s="156" t="s">
        <v>127</v>
      </c>
      <c r="Z34" s="156" t="s">
        <v>127</v>
      </c>
      <c r="AA34" s="156" t="s">
        <v>127</v>
      </c>
      <c r="AB34" s="156" t="s">
        <v>127</v>
      </c>
      <c r="AC34" s="156" t="s">
        <v>127</v>
      </c>
      <c r="AD34" s="156" t="s">
        <v>127</v>
      </c>
      <c r="AE34" s="156" t="s">
        <v>127</v>
      </c>
      <c r="AF34" s="156" t="s">
        <v>127</v>
      </c>
      <c r="AG34" s="156" t="s">
        <v>127</v>
      </c>
      <c r="AH34" s="156" t="s">
        <v>127</v>
      </c>
      <c r="AI34" s="156" t="s">
        <v>127</v>
      </c>
      <c r="AJ34" s="156" t="s">
        <v>127</v>
      </c>
      <c r="AK34" s="156" t="s">
        <v>127</v>
      </c>
      <c r="AL34" s="156" t="s">
        <v>127</v>
      </c>
      <c r="AM34" s="156" t="s">
        <v>127</v>
      </c>
      <c r="AN34" s="156" t="s">
        <v>127</v>
      </c>
      <c r="AO34" s="156" t="s">
        <v>127</v>
      </c>
      <c r="AP34" s="156" t="s">
        <v>127</v>
      </c>
      <c r="AQ34" s="156" t="s">
        <v>127</v>
      </c>
      <c r="AR34" s="156" t="s">
        <v>127</v>
      </c>
      <c r="AS34" s="156" t="s">
        <v>127</v>
      </c>
    </row>
    <row r="35" spans="1:45" s="161" customFormat="1" ht="63" x14ac:dyDescent="0.2">
      <c r="A35" s="24" t="s">
        <v>157</v>
      </c>
      <c r="B35" s="34" t="s">
        <v>158</v>
      </c>
      <c r="C35" s="156" t="s">
        <v>127</v>
      </c>
      <c r="D35" s="156" t="s">
        <v>127</v>
      </c>
      <c r="E35" s="156" t="s">
        <v>127</v>
      </c>
      <c r="F35" s="156" t="s">
        <v>127</v>
      </c>
      <c r="G35" s="156" t="s">
        <v>127</v>
      </c>
      <c r="H35" s="156" t="s">
        <v>127</v>
      </c>
      <c r="I35" s="156" t="s">
        <v>127</v>
      </c>
      <c r="J35" s="156" t="s">
        <v>127</v>
      </c>
      <c r="K35" s="156" t="s">
        <v>127</v>
      </c>
      <c r="L35" s="156" t="s">
        <v>127</v>
      </c>
      <c r="M35" s="156" t="s">
        <v>127</v>
      </c>
      <c r="N35" s="156" t="s">
        <v>127</v>
      </c>
      <c r="O35" s="156" t="s">
        <v>127</v>
      </c>
      <c r="P35" s="156" t="s">
        <v>127</v>
      </c>
      <c r="Q35" s="156" t="s">
        <v>127</v>
      </c>
      <c r="R35" s="156" t="s">
        <v>127</v>
      </c>
      <c r="S35" s="156" t="s">
        <v>127</v>
      </c>
      <c r="T35" s="156" t="s">
        <v>127</v>
      </c>
      <c r="U35" s="156" t="s">
        <v>127</v>
      </c>
      <c r="V35" s="156" t="s">
        <v>127</v>
      </c>
      <c r="W35" s="156" t="s">
        <v>127</v>
      </c>
      <c r="X35" s="156" t="s">
        <v>127</v>
      </c>
      <c r="Y35" s="156" t="s">
        <v>127</v>
      </c>
      <c r="Z35" s="156" t="s">
        <v>127</v>
      </c>
      <c r="AA35" s="156" t="s">
        <v>127</v>
      </c>
      <c r="AB35" s="156" t="s">
        <v>127</v>
      </c>
      <c r="AC35" s="156" t="s">
        <v>127</v>
      </c>
      <c r="AD35" s="156" t="s">
        <v>127</v>
      </c>
      <c r="AE35" s="156" t="s">
        <v>127</v>
      </c>
      <c r="AF35" s="156" t="s">
        <v>127</v>
      </c>
      <c r="AG35" s="156" t="s">
        <v>127</v>
      </c>
      <c r="AH35" s="156" t="s">
        <v>127</v>
      </c>
      <c r="AI35" s="156" t="s">
        <v>127</v>
      </c>
      <c r="AJ35" s="156" t="s">
        <v>127</v>
      </c>
      <c r="AK35" s="156" t="s">
        <v>127</v>
      </c>
      <c r="AL35" s="156" t="s">
        <v>127</v>
      </c>
      <c r="AM35" s="156" t="s">
        <v>127</v>
      </c>
      <c r="AN35" s="156" t="s">
        <v>127</v>
      </c>
      <c r="AO35" s="156" t="s">
        <v>127</v>
      </c>
      <c r="AP35" s="156" t="s">
        <v>127</v>
      </c>
      <c r="AQ35" s="156" t="s">
        <v>127</v>
      </c>
      <c r="AR35" s="156" t="s">
        <v>127</v>
      </c>
      <c r="AS35" s="156" t="s">
        <v>127</v>
      </c>
    </row>
    <row r="36" spans="1:45" s="167" customFormat="1" ht="31.5" x14ac:dyDescent="0.2">
      <c r="A36" s="164" t="s">
        <v>159</v>
      </c>
      <c r="B36" s="165" t="s">
        <v>160</v>
      </c>
      <c r="C36" s="166" t="s">
        <v>127</v>
      </c>
      <c r="D36" s="166" t="s">
        <v>127</v>
      </c>
      <c r="E36" s="166" t="s">
        <v>127</v>
      </c>
      <c r="F36" s="166" t="s">
        <v>127</v>
      </c>
      <c r="G36" s="166" t="s">
        <v>127</v>
      </c>
      <c r="H36" s="166" t="s">
        <v>127</v>
      </c>
      <c r="I36" s="166" t="s">
        <v>127</v>
      </c>
      <c r="J36" s="629">
        <f>J40</f>
        <v>4.32</v>
      </c>
      <c r="K36" s="611">
        <f>K41</f>
        <v>0.55000000000000004</v>
      </c>
      <c r="L36" s="166" t="s">
        <v>127</v>
      </c>
      <c r="M36" s="166" t="s">
        <v>127</v>
      </c>
      <c r="N36" s="166" t="s">
        <v>127</v>
      </c>
      <c r="O36" s="166" t="s">
        <v>127</v>
      </c>
      <c r="P36" s="166" t="s">
        <v>127</v>
      </c>
      <c r="Q36" s="166" t="s">
        <v>127</v>
      </c>
      <c r="R36" s="166" t="s">
        <v>127</v>
      </c>
      <c r="S36" s="166" t="s">
        <v>127</v>
      </c>
      <c r="T36" s="166" t="s">
        <v>127</v>
      </c>
      <c r="U36" s="166" t="s">
        <v>127</v>
      </c>
      <c r="V36" s="166" t="s">
        <v>127</v>
      </c>
      <c r="W36" s="166" t="s">
        <v>127</v>
      </c>
      <c r="X36" s="166" t="s">
        <v>127</v>
      </c>
      <c r="Y36" s="166" t="s">
        <v>127</v>
      </c>
      <c r="Z36" s="166" t="s">
        <v>127</v>
      </c>
      <c r="AA36" s="166" t="s">
        <v>127</v>
      </c>
      <c r="AB36" s="166" t="s">
        <v>127</v>
      </c>
      <c r="AC36" s="166" t="s">
        <v>127</v>
      </c>
      <c r="AD36" s="166" t="s">
        <v>127</v>
      </c>
      <c r="AE36" s="166" t="s">
        <v>127</v>
      </c>
      <c r="AF36" s="166" t="s">
        <v>127</v>
      </c>
      <c r="AG36" s="166" t="s">
        <v>127</v>
      </c>
      <c r="AH36" s="166" t="s">
        <v>127</v>
      </c>
      <c r="AI36" s="166" t="s">
        <v>127</v>
      </c>
      <c r="AJ36" s="166" t="s">
        <v>127</v>
      </c>
      <c r="AK36" s="166" t="s">
        <v>127</v>
      </c>
      <c r="AL36" s="166" t="s">
        <v>127</v>
      </c>
      <c r="AM36" s="166" t="s">
        <v>127</v>
      </c>
      <c r="AN36" s="166" t="s">
        <v>127</v>
      </c>
      <c r="AO36" s="166" t="s">
        <v>127</v>
      </c>
      <c r="AP36" s="166" t="s">
        <v>127</v>
      </c>
      <c r="AQ36" s="166" t="s">
        <v>127</v>
      </c>
      <c r="AR36" s="166" t="s">
        <v>127</v>
      </c>
      <c r="AS36" s="166" t="s">
        <v>127</v>
      </c>
    </row>
    <row r="37" spans="1:45" s="171" customFormat="1" ht="47.25" x14ac:dyDescent="0.2">
      <c r="A37" s="168" t="s">
        <v>162</v>
      </c>
      <c r="B37" s="169" t="s">
        <v>163</v>
      </c>
      <c r="C37" s="170" t="s">
        <v>127</v>
      </c>
      <c r="D37" s="170" t="s">
        <v>127</v>
      </c>
      <c r="E37" s="170" t="s">
        <v>127</v>
      </c>
      <c r="F37" s="170" t="s">
        <v>127</v>
      </c>
      <c r="G37" s="170" t="s">
        <v>127</v>
      </c>
      <c r="H37" s="170" t="s">
        <v>127</v>
      </c>
      <c r="I37" s="170" t="s">
        <v>127</v>
      </c>
      <c r="J37" s="170" t="s">
        <v>127</v>
      </c>
      <c r="K37" s="170" t="s">
        <v>127</v>
      </c>
      <c r="L37" s="170" t="s">
        <v>127</v>
      </c>
      <c r="M37" s="170" t="s">
        <v>127</v>
      </c>
      <c r="N37" s="170" t="s">
        <v>127</v>
      </c>
      <c r="O37" s="170" t="s">
        <v>127</v>
      </c>
      <c r="P37" s="170" t="s">
        <v>127</v>
      </c>
      <c r="Q37" s="170" t="s">
        <v>127</v>
      </c>
      <c r="R37" s="170" t="s">
        <v>127</v>
      </c>
      <c r="S37" s="170" t="s">
        <v>127</v>
      </c>
      <c r="T37" s="170" t="s">
        <v>127</v>
      </c>
      <c r="U37" s="170" t="s">
        <v>127</v>
      </c>
      <c r="V37" s="170" t="s">
        <v>127</v>
      </c>
      <c r="W37" s="170" t="s">
        <v>127</v>
      </c>
      <c r="X37" s="170" t="s">
        <v>127</v>
      </c>
      <c r="Y37" s="170" t="s">
        <v>127</v>
      </c>
      <c r="Z37" s="170" t="s">
        <v>127</v>
      </c>
      <c r="AA37" s="170" t="s">
        <v>127</v>
      </c>
      <c r="AB37" s="170" t="s">
        <v>127</v>
      </c>
      <c r="AC37" s="170" t="s">
        <v>127</v>
      </c>
      <c r="AD37" s="170" t="s">
        <v>127</v>
      </c>
      <c r="AE37" s="170" t="s">
        <v>127</v>
      </c>
      <c r="AF37" s="170" t="s">
        <v>127</v>
      </c>
      <c r="AG37" s="170" t="s">
        <v>127</v>
      </c>
      <c r="AH37" s="170" t="s">
        <v>127</v>
      </c>
      <c r="AI37" s="170" t="s">
        <v>127</v>
      </c>
      <c r="AJ37" s="170" t="s">
        <v>127</v>
      </c>
      <c r="AK37" s="170" t="s">
        <v>127</v>
      </c>
      <c r="AL37" s="170" t="s">
        <v>127</v>
      </c>
      <c r="AM37" s="170" t="s">
        <v>127</v>
      </c>
      <c r="AN37" s="170" t="s">
        <v>127</v>
      </c>
      <c r="AO37" s="170" t="s">
        <v>127</v>
      </c>
      <c r="AP37" s="170" t="s">
        <v>127</v>
      </c>
      <c r="AQ37" s="170" t="s">
        <v>127</v>
      </c>
      <c r="AR37" s="170" t="s">
        <v>127</v>
      </c>
      <c r="AS37" s="170" t="s">
        <v>127</v>
      </c>
    </row>
    <row r="38" spans="1:45" s="175" customFormat="1" ht="31.5" x14ac:dyDescent="0.2">
      <c r="A38" s="172" t="s">
        <v>164</v>
      </c>
      <c r="B38" s="173" t="s">
        <v>165</v>
      </c>
      <c r="C38" s="174" t="s">
        <v>127</v>
      </c>
      <c r="D38" s="174" t="s">
        <v>127</v>
      </c>
      <c r="E38" s="174" t="s">
        <v>127</v>
      </c>
      <c r="F38" s="174" t="s">
        <v>127</v>
      </c>
      <c r="G38" s="174" t="s">
        <v>127</v>
      </c>
      <c r="H38" s="174" t="s">
        <v>127</v>
      </c>
      <c r="I38" s="174" t="s">
        <v>127</v>
      </c>
      <c r="J38" s="174" t="s">
        <v>127</v>
      </c>
      <c r="K38" s="174" t="s">
        <v>127</v>
      </c>
      <c r="L38" s="174" t="s">
        <v>127</v>
      </c>
      <c r="M38" s="174" t="s">
        <v>127</v>
      </c>
      <c r="N38" s="174" t="s">
        <v>127</v>
      </c>
      <c r="O38" s="174" t="s">
        <v>127</v>
      </c>
      <c r="P38" s="174" t="s">
        <v>127</v>
      </c>
      <c r="Q38" s="174" t="s">
        <v>127</v>
      </c>
      <c r="R38" s="174" t="s">
        <v>127</v>
      </c>
      <c r="S38" s="174" t="s">
        <v>127</v>
      </c>
      <c r="T38" s="174" t="s">
        <v>127</v>
      </c>
      <c r="U38" s="174" t="s">
        <v>127</v>
      </c>
      <c r="V38" s="174" t="s">
        <v>127</v>
      </c>
      <c r="W38" s="174" t="s">
        <v>127</v>
      </c>
      <c r="X38" s="174" t="s">
        <v>127</v>
      </c>
      <c r="Y38" s="174" t="s">
        <v>127</v>
      </c>
      <c r="Z38" s="174" t="s">
        <v>127</v>
      </c>
      <c r="AA38" s="174" t="s">
        <v>127</v>
      </c>
      <c r="AB38" s="174" t="s">
        <v>127</v>
      </c>
      <c r="AC38" s="174" t="s">
        <v>127</v>
      </c>
      <c r="AD38" s="174" t="s">
        <v>127</v>
      </c>
      <c r="AE38" s="174" t="s">
        <v>127</v>
      </c>
      <c r="AF38" s="174" t="s">
        <v>127</v>
      </c>
      <c r="AG38" s="174" t="s">
        <v>127</v>
      </c>
      <c r="AH38" s="174" t="s">
        <v>127</v>
      </c>
      <c r="AI38" s="174" t="s">
        <v>127</v>
      </c>
      <c r="AJ38" s="174" t="s">
        <v>127</v>
      </c>
      <c r="AK38" s="174" t="s">
        <v>127</v>
      </c>
      <c r="AL38" s="174" t="s">
        <v>127</v>
      </c>
      <c r="AM38" s="174" t="s">
        <v>127</v>
      </c>
      <c r="AN38" s="174" t="s">
        <v>127</v>
      </c>
      <c r="AO38" s="174" t="s">
        <v>127</v>
      </c>
      <c r="AP38" s="174" t="s">
        <v>127</v>
      </c>
      <c r="AQ38" s="174" t="s">
        <v>127</v>
      </c>
      <c r="AR38" s="174" t="s">
        <v>127</v>
      </c>
      <c r="AS38" s="174" t="s">
        <v>127</v>
      </c>
    </row>
    <row r="39" spans="1:45" s="175" customFormat="1" ht="47.25" x14ac:dyDescent="0.2">
      <c r="A39" s="172" t="s">
        <v>166</v>
      </c>
      <c r="B39" s="173" t="s">
        <v>167</v>
      </c>
      <c r="C39" s="174" t="s">
        <v>127</v>
      </c>
      <c r="D39" s="174" t="s">
        <v>127</v>
      </c>
      <c r="E39" s="174" t="s">
        <v>127</v>
      </c>
      <c r="F39" s="174" t="s">
        <v>127</v>
      </c>
      <c r="G39" s="174" t="s">
        <v>127</v>
      </c>
      <c r="H39" s="174" t="s">
        <v>127</v>
      </c>
      <c r="I39" s="174" t="s">
        <v>127</v>
      </c>
      <c r="J39" s="174" t="s">
        <v>127</v>
      </c>
      <c r="K39" s="174" t="s">
        <v>127</v>
      </c>
      <c r="L39" s="174" t="s">
        <v>127</v>
      </c>
      <c r="M39" s="174" t="s">
        <v>127</v>
      </c>
      <c r="N39" s="174" t="s">
        <v>127</v>
      </c>
      <c r="O39" s="174" t="s">
        <v>127</v>
      </c>
      <c r="P39" s="174" t="s">
        <v>127</v>
      </c>
      <c r="Q39" s="174" t="s">
        <v>127</v>
      </c>
      <c r="R39" s="174" t="s">
        <v>127</v>
      </c>
      <c r="S39" s="174" t="s">
        <v>127</v>
      </c>
      <c r="T39" s="174" t="s">
        <v>127</v>
      </c>
      <c r="U39" s="174" t="s">
        <v>127</v>
      </c>
      <c r="V39" s="174" t="s">
        <v>127</v>
      </c>
      <c r="W39" s="174" t="s">
        <v>127</v>
      </c>
      <c r="X39" s="174" t="s">
        <v>127</v>
      </c>
      <c r="Y39" s="174" t="s">
        <v>127</v>
      </c>
      <c r="Z39" s="174" t="s">
        <v>127</v>
      </c>
      <c r="AA39" s="174" t="s">
        <v>127</v>
      </c>
      <c r="AB39" s="174" t="s">
        <v>127</v>
      </c>
      <c r="AC39" s="174" t="s">
        <v>127</v>
      </c>
      <c r="AD39" s="174" t="s">
        <v>127</v>
      </c>
      <c r="AE39" s="174" t="s">
        <v>127</v>
      </c>
      <c r="AF39" s="174" t="s">
        <v>127</v>
      </c>
      <c r="AG39" s="174" t="s">
        <v>127</v>
      </c>
      <c r="AH39" s="174" t="s">
        <v>127</v>
      </c>
      <c r="AI39" s="174" t="s">
        <v>127</v>
      </c>
      <c r="AJ39" s="174" t="s">
        <v>127</v>
      </c>
      <c r="AK39" s="174" t="s">
        <v>127</v>
      </c>
      <c r="AL39" s="174" t="s">
        <v>127</v>
      </c>
      <c r="AM39" s="174" t="s">
        <v>127</v>
      </c>
      <c r="AN39" s="174" t="s">
        <v>127</v>
      </c>
      <c r="AO39" s="174" t="s">
        <v>127</v>
      </c>
      <c r="AP39" s="174" t="s">
        <v>127</v>
      </c>
      <c r="AQ39" s="174" t="s">
        <v>127</v>
      </c>
      <c r="AR39" s="174" t="s">
        <v>127</v>
      </c>
      <c r="AS39" s="174" t="s">
        <v>127</v>
      </c>
    </row>
    <row r="40" spans="1:45" s="181" customFormat="1" ht="31.5" x14ac:dyDescent="0.2">
      <c r="A40" s="178" t="s">
        <v>168</v>
      </c>
      <c r="B40" s="179" t="s">
        <v>169</v>
      </c>
      <c r="C40" s="180" t="s">
        <v>127</v>
      </c>
      <c r="D40" s="180" t="s">
        <v>127</v>
      </c>
      <c r="E40" s="180" t="s">
        <v>127</v>
      </c>
      <c r="F40" s="180" t="s">
        <v>127</v>
      </c>
      <c r="G40" s="180" t="s">
        <v>127</v>
      </c>
      <c r="H40" s="180" t="s">
        <v>127</v>
      </c>
      <c r="I40" s="180" t="s">
        <v>127</v>
      </c>
      <c r="J40" s="608">
        <f>J41</f>
        <v>4.32</v>
      </c>
      <c r="K40" s="608">
        <f>K41</f>
        <v>0.55000000000000004</v>
      </c>
      <c r="L40" s="180" t="s">
        <v>127</v>
      </c>
      <c r="M40" s="180" t="s">
        <v>127</v>
      </c>
      <c r="N40" s="180" t="s">
        <v>127</v>
      </c>
      <c r="O40" s="180" t="s">
        <v>127</v>
      </c>
      <c r="P40" s="180" t="s">
        <v>127</v>
      </c>
      <c r="Q40" s="180" t="s">
        <v>127</v>
      </c>
      <c r="R40" s="180" t="s">
        <v>127</v>
      </c>
      <c r="S40" s="180" t="s">
        <v>127</v>
      </c>
      <c r="T40" s="180" t="s">
        <v>127</v>
      </c>
      <c r="U40" s="180" t="s">
        <v>127</v>
      </c>
      <c r="V40" s="180" t="s">
        <v>127</v>
      </c>
      <c r="W40" s="180" t="s">
        <v>127</v>
      </c>
      <c r="X40" s="180" t="s">
        <v>127</v>
      </c>
      <c r="Y40" s="180" t="s">
        <v>127</v>
      </c>
      <c r="Z40" s="180" t="s">
        <v>127</v>
      </c>
      <c r="AA40" s="180" t="s">
        <v>127</v>
      </c>
      <c r="AB40" s="180" t="s">
        <v>127</v>
      </c>
      <c r="AC40" s="180" t="s">
        <v>127</v>
      </c>
      <c r="AD40" s="180" t="s">
        <v>127</v>
      </c>
      <c r="AE40" s="180" t="s">
        <v>127</v>
      </c>
      <c r="AF40" s="180" t="s">
        <v>127</v>
      </c>
      <c r="AG40" s="180" t="s">
        <v>127</v>
      </c>
      <c r="AH40" s="180" t="s">
        <v>127</v>
      </c>
      <c r="AI40" s="180" t="s">
        <v>127</v>
      </c>
      <c r="AJ40" s="180" t="s">
        <v>127</v>
      </c>
      <c r="AK40" s="180" t="s">
        <v>127</v>
      </c>
      <c r="AL40" s="180" t="s">
        <v>127</v>
      </c>
      <c r="AM40" s="180" t="s">
        <v>127</v>
      </c>
      <c r="AN40" s="180" t="s">
        <v>127</v>
      </c>
      <c r="AO40" s="180" t="s">
        <v>127</v>
      </c>
      <c r="AP40" s="180" t="s">
        <v>127</v>
      </c>
      <c r="AQ40" s="180" t="s">
        <v>127</v>
      </c>
      <c r="AR40" s="180" t="s">
        <v>127</v>
      </c>
      <c r="AS40" s="180" t="s">
        <v>127</v>
      </c>
    </row>
    <row r="41" spans="1:45" s="175" customFormat="1" x14ac:dyDescent="0.2">
      <c r="A41" s="172" t="s">
        <v>170</v>
      </c>
      <c r="B41" s="173" t="s">
        <v>171</v>
      </c>
      <c r="C41" s="174" t="s">
        <v>127</v>
      </c>
      <c r="D41" s="174" t="s">
        <v>127</v>
      </c>
      <c r="E41" s="174" t="s">
        <v>127</v>
      </c>
      <c r="F41" s="174" t="s">
        <v>127</v>
      </c>
      <c r="G41" s="174" t="s">
        <v>127</v>
      </c>
      <c r="H41" s="174" t="s">
        <v>127</v>
      </c>
      <c r="I41" s="174" t="s">
        <v>127</v>
      </c>
      <c r="J41" s="609">
        <f>SUM(J42:J46)</f>
        <v>4.32</v>
      </c>
      <c r="K41" s="609">
        <f>K47</f>
        <v>0.55000000000000004</v>
      </c>
      <c r="L41" s="174" t="s">
        <v>127</v>
      </c>
      <c r="M41" s="174" t="s">
        <v>127</v>
      </c>
      <c r="N41" s="174" t="s">
        <v>127</v>
      </c>
      <c r="O41" s="174" t="s">
        <v>127</v>
      </c>
      <c r="P41" s="174" t="s">
        <v>127</v>
      </c>
      <c r="Q41" s="174" t="s">
        <v>127</v>
      </c>
      <c r="R41" s="174" t="s">
        <v>127</v>
      </c>
      <c r="S41" s="174" t="s">
        <v>127</v>
      </c>
      <c r="T41" s="174" t="s">
        <v>127</v>
      </c>
      <c r="U41" s="174" t="s">
        <v>127</v>
      </c>
      <c r="V41" s="174" t="s">
        <v>127</v>
      </c>
      <c r="W41" s="174" t="s">
        <v>127</v>
      </c>
      <c r="X41" s="174" t="s">
        <v>127</v>
      </c>
      <c r="Y41" s="174" t="s">
        <v>127</v>
      </c>
      <c r="Z41" s="174" t="s">
        <v>127</v>
      </c>
      <c r="AA41" s="174" t="s">
        <v>127</v>
      </c>
      <c r="AB41" s="174" t="s">
        <v>127</v>
      </c>
      <c r="AC41" s="174" t="s">
        <v>127</v>
      </c>
      <c r="AD41" s="174" t="s">
        <v>127</v>
      </c>
      <c r="AE41" s="174" t="s">
        <v>127</v>
      </c>
      <c r="AF41" s="174" t="s">
        <v>127</v>
      </c>
      <c r="AG41" s="174" t="s">
        <v>127</v>
      </c>
      <c r="AH41" s="174" t="s">
        <v>127</v>
      </c>
      <c r="AI41" s="174" t="s">
        <v>127</v>
      </c>
      <c r="AJ41" s="174" t="s">
        <v>127</v>
      </c>
      <c r="AK41" s="174" t="s">
        <v>127</v>
      </c>
      <c r="AL41" s="174" t="s">
        <v>127</v>
      </c>
      <c r="AM41" s="174" t="s">
        <v>127</v>
      </c>
      <c r="AN41" s="174" t="s">
        <v>127</v>
      </c>
      <c r="AO41" s="174" t="s">
        <v>127</v>
      </c>
      <c r="AP41" s="174" t="s">
        <v>127</v>
      </c>
      <c r="AQ41" s="174" t="s">
        <v>127</v>
      </c>
      <c r="AR41" s="174" t="s">
        <v>127</v>
      </c>
      <c r="AS41" s="174" t="s">
        <v>127</v>
      </c>
    </row>
    <row r="42" spans="1:45" s="177" customFormat="1" ht="31.5" x14ac:dyDescent="0.25">
      <c r="A42" s="52" t="s">
        <v>170</v>
      </c>
      <c r="B42" s="66" t="s">
        <v>15</v>
      </c>
      <c r="C42" s="66" t="s">
        <v>44</v>
      </c>
      <c r="D42" s="176" t="s">
        <v>127</v>
      </c>
      <c r="E42" s="176" t="s">
        <v>127</v>
      </c>
      <c r="F42" s="176" t="s">
        <v>127</v>
      </c>
      <c r="G42" s="176" t="s">
        <v>127</v>
      </c>
      <c r="H42" s="176" t="s">
        <v>127</v>
      </c>
      <c r="I42" s="176" t="s">
        <v>127</v>
      </c>
      <c r="J42" s="610">
        <v>1.54</v>
      </c>
      <c r="K42" s="176" t="s">
        <v>127</v>
      </c>
      <c r="L42" s="176" t="s">
        <v>127</v>
      </c>
      <c r="M42" s="176" t="s">
        <v>127</v>
      </c>
      <c r="N42" s="176" t="s">
        <v>127</v>
      </c>
      <c r="O42" s="176" t="s">
        <v>127</v>
      </c>
      <c r="P42" s="176" t="s">
        <v>127</v>
      </c>
      <c r="Q42" s="176" t="s">
        <v>127</v>
      </c>
      <c r="R42" s="176" t="s">
        <v>127</v>
      </c>
      <c r="S42" s="176" t="s">
        <v>127</v>
      </c>
      <c r="T42" s="176" t="s">
        <v>127</v>
      </c>
      <c r="U42" s="176" t="s">
        <v>127</v>
      </c>
      <c r="V42" s="176" t="s">
        <v>127</v>
      </c>
      <c r="W42" s="176" t="s">
        <v>127</v>
      </c>
      <c r="X42" s="176" t="s">
        <v>127</v>
      </c>
      <c r="Y42" s="176" t="s">
        <v>127</v>
      </c>
      <c r="Z42" s="176" t="s">
        <v>127</v>
      </c>
      <c r="AA42" s="176" t="s">
        <v>127</v>
      </c>
      <c r="AB42" s="176" t="s">
        <v>127</v>
      </c>
      <c r="AC42" s="176" t="s">
        <v>127</v>
      </c>
      <c r="AD42" s="176" t="s">
        <v>127</v>
      </c>
      <c r="AE42" s="176" t="s">
        <v>127</v>
      </c>
      <c r="AF42" s="176" t="s">
        <v>127</v>
      </c>
      <c r="AG42" s="176" t="s">
        <v>127</v>
      </c>
      <c r="AH42" s="176" t="s">
        <v>127</v>
      </c>
      <c r="AI42" s="176" t="s">
        <v>127</v>
      </c>
      <c r="AJ42" s="176" t="s">
        <v>127</v>
      </c>
      <c r="AK42" s="176" t="s">
        <v>127</v>
      </c>
      <c r="AL42" s="176" t="s">
        <v>127</v>
      </c>
      <c r="AM42" s="176" t="s">
        <v>127</v>
      </c>
      <c r="AN42" s="176" t="s">
        <v>127</v>
      </c>
      <c r="AO42" s="176" t="s">
        <v>127</v>
      </c>
      <c r="AP42" s="176" t="s">
        <v>127</v>
      </c>
      <c r="AQ42" s="176" t="s">
        <v>127</v>
      </c>
      <c r="AR42" s="176" t="s">
        <v>127</v>
      </c>
      <c r="AS42" s="176" t="s">
        <v>127</v>
      </c>
    </row>
    <row r="43" spans="1:45" s="177" customFormat="1" ht="31.5" x14ac:dyDescent="0.25">
      <c r="A43" s="52" t="s">
        <v>170</v>
      </c>
      <c r="B43" s="66" t="s">
        <v>16</v>
      </c>
      <c r="C43" s="66" t="s">
        <v>45</v>
      </c>
      <c r="D43" s="176" t="s">
        <v>127</v>
      </c>
      <c r="E43" s="176" t="s">
        <v>127</v>
      </c>
      <c r="F43" s="176" t="s">
        <v>127</v>
      </c>
      <c r="G43" s="176" t="s">
        <v>127</v>
      </c>
      <c r="H43" s="176" t="s">
        <v>127</v>
      </c>
      <c r="I43" s="176" t="s">
        <v>127</v>
      </c>
      <c r="J43" s="610">
        <v>0.73499999999999999</v>
      </c>
      <c r="K43" s="176" t="s">
        <v>127</v>
      </c>
      <c r="L43" s="176" t="s">
        <v>127</v>
      </c>
      <c r="M43" s="176" t="s">
        <v>127</v>
      </c>
      <c r="N43" s="176" t="s">
        <v>127</v>
      </c>
      <c r="O43" s="176" t="s">
        <v>127</v>
      </c>
      <c r="P43" s="176" t="s">
        <v>127</v>
      </c>
      <c r="Q43" s="176" t="s">
        <v>127</v>
      </c>
      <c r="R43" s="176" t="s">
        <v>127</v>
      </c>
      <c r="S43" s="176" t="s">
        <v>127</v>
      </c>
      <c r="T43" s="176" t="s">
        <v>127</v>
      </c>
      <c r="U43" s="176" t="s">
        <v>127</v>
      </c>
      <c r="V43" s="176" t="s">
        <v>127</v>
      </c>
      <c r="W43" s="176" t="s">
        <v>127</v>
      </c>
      <c r="X43" s="176" t="s">
        <v>127</v>
      </c>
      <c r="Y43" s="176" t="s">
        <v>127</v>
      </c>
      <c r="Z43" s="176" t="s">
        <v>127</v>
      </c>
      <c r="AA43" s="176" t="s">
        <v>127</v>
      </c>
      <c r="AB43" s="176" t="s">
        <v>127</v>
      </c>
      <c r="AC43" s="176" t="s">
        <v>127</v>
      </c>
      <c r="AD43" s="176" t="s">
        <v>127</v>
      </c>
      <c r="AE43" s="176" t="s">
        <v>127</v>
      </c>
      <c r="AF43" s="176" t="s">
        <v>127</v>
      </c>
      <c r="AG43" s="176" t="s">
        <v>127</v>
      </c>
      <c r="AH43" s="176" t="s">
        <v>127</v>
      </c>
      <c r="AI43" s="176" t="s">
        <v>127</v>
      </c>
      <c r="AJ43" s="176" t="s">
        <v>127</v>
      </c>
      <c r="AK43" s="176" t="s">
        <v>127</v>
      </c>
      <c r="AL43" s="176" t="s">
        <v>127</v>
      </c>
      <c r="AM43" s="176" t="s">
        <v>127</v>
      </c>
      <c r="AN43" s="176" t="s">
        <v>127</v>
      </c>
      <c r="AO43" s="176" t="s">
        <v>127</v>
      </c>
      <c r="AP43" s="176" t="s">
        <v>127</v>
      </c>
      <c r="AQ43" s="176" t="s">
        <v>127</v>
      </c>
      <c r="AR43" s="176" t="s">
        <v>127</v>
      </c>
      <c r="AS43" s="176" t="s">
        <v>127</v>
      </c>
    </row>
    <row r="44" spans="1:45" s="177" customFormat="1" ht="31.5" x14ac:dyDescent="0.25">
      <c r="A44" s="52" t="s">
        <v>170</v>
      </c>
      <c r="B44" s="66" t="s">
        <v>17</v>
      </c>
      <c r="C44" s="66" t="s">
        <v>46</v>
      </c>
      <c r="D44" s="176" t="s">
        <v>127</v>
      </c>
      <c r="E44" s="176" t="s">
        <v>127</v>
      </c>
      <c r="F44" s="176" t="s">
        <v>127</v>
      </c>
      <c r="G44" s="176" t="s">
        <v>127</v>
      </c>
      <c r="H44" s="176" t="s">
        <v>127</v>
      </c>
      <c r="I44" s="176" t="s">
        <v>127</v>
      </c>
      <c r="J44" s="610">
        <v>0.59499999999999997</v>
      </c>
      <c r="K44" s="176" t="s">
        <v>127</v>
      </c>
      <c r="L44" s="176" t="s">
        <v>127</v>
      </c>
      <c r="M44" s="176" t="s">
        <v>127</v>
      </c>
      <c r="N44" s="176" t="s">
        <v>127</v>
      </c>
      <c r="O44" s="176" t="s">
        <v>127</v>
      </c>
      <c r="P44" s="176" t="s">
        <v>127</v>
      </c>
      <c r="Q44" s="176" t="s">
        <v>127</v>
      </c>
      <c r="R44" s="176" t="s">
        <v>127</v>
      </c>
      <c r="S44" s="176" t="s">
        <v>127</v>
      </c>
      <c r="T44" s="176" t="s">
        <v>127</v>
      </c>
      <c r="U44" s="176" t="s">
        <v>127</v>
      </c>
      <c r="V44" s="176" t="s">
        <v>127</v>
      </c>
      <c r="W44" s="176" t="s">
        <v>127</v>
      </c>
      <c r="X44" s="176" t="s">
        <v>127</v>
      </c>
      <c r="Y44" s="176" t="s">
        <v>127</v>
      </c>
      <c r="Z44" s="176" t="s">
        <v>127</v>
      </c>
      <c r="AA44" s="176" t="s">
        <v>127</v>
      </c>
      <c r="AB44" s="176" t="s">
        <v>127</v>
      </c>
      <c r="AC44" s="176" t="s">
        <v>127</v>
      </c>
      <c r="AD44" s="176" t="s">
        <v>127</v>
      </c>
      <c r="AE44" s="176" t="s">
        <v>127</v>
      </c>
      <c r="AF44" s="176" t="s">
        <v>127</v>
      </c>
      <c r="AG44" s="176" t="s">
        <v>127</v>
      </c>
      <c r="AH44" s="176" t="s">
        <v>127</v>
      </c>
      <c r="AI44" s="176" t="s">
        <v>127</v>
      </c>
      <c r="AJ44" s="176" t="s">
        <v>127</v>
      </c>
      <c r="AK44" s="176" t="s">
        <v>127</v>
      </c>
      <c r="AL44" s="176" t="s">
        <v>127</v>
      </c>
      <c r="AM44" s="176" t="s">
        <v>127</v>
      </c>
      <c r="AN44" s="176" t="s">
        <v>127</v>
      </c>
      <c r="AO44" s="176" t="s">
        <v>127</v>
      </c>
      <c r="AP44" s="176" t="s">
        <v>127</v>
      </c>
      <c r="AQ44" s="176" t="s">
        <v>127</v>
      </c>
      <c r="AR44" s="176" t="s">
        <v>127</v>
      </c>
      <c r="AS44" s="176" t="s">
        <v>127</v>
      </c>
    </row>
    <row r="45" spans="1:45" s="177" customFormat="1" ht="31.5" x14ac:dyDescent="0.25">
      <c r="A45" s="52" t="s">
        <v>170</v>
      </c>
      <c r="B45" s="66" t="s">
        <v>18</v>
      </c>
      <c r="C45" s="66" t="s">
        <v>47</v>
      </c>
      <c r="D45" s="176" t="s">
        <v>127</v>
      </c>
      <c r="E45" s="176" t="s">
        <v>127</v>
      </c>
      <c r="F45" s="176" t="s">
        <v>127</v>
      </c>
      <c r="G45" s="176" t="s">
        <v>127</v>
      </c>
      <c r="H45" s="176" t="s">
        <v>127</v>
      </c>
      <c r="I45" s="176" t="s">
        <v>127</v>
      </c>
      <c r="J45" s="610">
        <v>0.75</v>
      </c>
      <c r="K45" s="176" t="s">
        <v>127</v>
      </c>
      <c r="L45" s="176" t="s">
        <v>127</v>
      </c>
      <c r="M45" s="176" t="s">
        <v>127</v>
      </c>
      <c r="N45" s="176" t="s">
        <v>127</v>
      </c>
      <c r="O45" s="176" t="s">
        <v>127</v>
      </c>
      <c r="P45" s="176" t="s">
        <v>127</v>
      </c>
      <c r="Q45" s="176" t="s">
        <v>127</v>
      </c>
      <c r="R45" s="176" t="s">
        <v>127</v>
      </c>
      <c r="S45" s="176" t="s">
        <v>127</v>
      </c>
      <c r="T45" s="176" t="s">
        <v>127</v>
      </c>
      <c r="U45" s="176" t="s">
        <v>127</v>
      </c>
      <c r="V45" s="176" t="s">
        <v>127</v>
      </c>
      <c r="W45" s="176" t="s">
        <v>127</v>
      </c>
      <c r="X45" s="176" t="s">
        <v>127</v>
      </c>
      <c r="Y45" s="176" t="s">
        <v>127</v>
      </c>
      <c r="Z45" s="176" t="s">
        <v>127</v>
      </c>
      <c r="AA45" s="176" t="s">
        <v>127</v>
      </c>
      <c r="AB45" s="176" t="s">
        <v>127</v>
      </c>
      <c r="AC45" s="176" t="s">
        <v>127</v>
      </c>
      <c r="AD45" s="176" t="s">
        <v>127</v>
      </c>
      <c r="AE45" s="176" t="s">
        <v>127</v>
      </c>
      <c r="AF45" s="176" t="s">
        <v>127</v>
      </c>
      <c r="AG45" s="176" t="s">
        <v>127</v>
      </c>
      <c r="AH45" s="176" t="s">
        <v>127</v>
      </c>
      <c r="AI45" s="176" t="s">
        <v>127</v>
      </c>
      <c r="AJ45" s="176" t="s">
        <v>127</v>
      </c>
      <c r="AK45" s="176" t="s">
        <v>127</v>
      </c>
      <c r="AL45" s="176" t="s">
        <v>127</v>
      </c>
      <c r="AM45" s="176" t="s">
        <v>127</v>
      </c>
      <c r="AN45" s="176" t="s">
        <v>127</v>
      </c>
      <c r="AO45" s="176" t="s">
        <v>127</v>
      </c>
      <c r="AP45" s="176" t="s">
        <v>127</v>
      </c>
      <c r="AQ45" s="176" t="s">
        <v>127</v>
      </c>
      <c r="AR45" s="176" t="s">
        <v>127</v>
      </c>
      <c r="AS45" s="176" t="s">
        <v>127</v>
      </c>
    </row>
    <row r="46" spans="1:45" s="177" customFormat="1" ht="33" customHeight="1" x14ac:dyDescent="0.25">
      <c r="A46" s="52" t="s">
        <v>170</v>
      </c>
      <c r="B46" s="66" t="s">
        <v>1548</v>
      </c>
      <c r="C46" s="66" t="s">
        <v>1579</v>
      </c>
      <c r="D46" s="176" t="s">
        <v>127</v>
      </c>
      <c r="E46" s="176" t="s">
        <v>127</v>
      </c>
      <c r="F46" s="176" t="s">
        <v>127</v>
      </c>
      <c r="G46" s="176" t="s">
        <v>127</v>
      </c>
      <c r="H46" s="176" t="s">
        <v>127</v>
      </c>
      <c r="I46" s="176" t="s">
        <v>127</v>
      </c>
      <c r="J46" s="176">
        <v>0.7</v>
      </c>
      <c r="K46" s="176" t="s">
        <v>127</v>
      </c>
      <c r="L46" s="176" t="s">
        <v>127</v>
      </c>
      <c r="M46" s="176" t="s">
        <v>127</v>
      </c>
      <c r="N46" s="176" t="s">
        <v>127</v>
      </c>
      <c r="O46" s="176" t="s">
        <v>127</v>
      </c>
      <c r="P46" s="176" t="s">
        <v>127</v>
      </c>
      <c r="Q46" s="176" t="s">
        <v>127</v>
      </c>
      <c r="R46" s="176" t="s">
        <v>127</v>
      </c>
      <c r="S46" s="176" t="s">
        <v>127</v>
      </c>
      <c r="T46" s="176" t="s">
        <v>127</v>
      </c>
      <c r="U46" s="176" t="s">
        <v>127</v>
      </c>
      <c r="V46" s="176" t="s">
        <v>127</v>
      </c>
      <c r="W46" s="176" t="s">
        <v>127</v>
      </c>
      <c r="X46" s="176" t="s">
        <v>127</v>
      </c>
      <c r="Y46" s="176" t="s">
        <v>127</v>
      </c>
      <c r="Z46" s="176" t="s">
        <v>127</v>
      </c>
      <c r="AA46" s="176" t="s">
        <v>127</v>
      </c>
      <c r="AB46" s="176" t="s">
        <v>127</v>
      </c>
      <c r="AC46" s="176" t="s">
        <v>127</v>
      </c>
      <c r="AD46" s="176" t="s">
        <v>127</v>
      </c>
      <c r="AE46" s="176" t="s">
        <v>127</v>
      </c>
      <c r="AF46" s="176" t="s">
        <v>127</v>
      </c>
      <c r="AG46" s="176" t="s">
        <v>127</v>
      </c>
      <c r="AH46" s="176" t="s">
        <v>127</v>
      </c>
      <c r="AI46" s="176" t="s">
        <v>127</v>
      </c>
      <c r="AJ46" s="176" t="s">
        <v>127</v>
      </c>
      <c r="AK46" s="176" t="s">
        <v>127</v>
      </c>
      <c r="AL46" s="176" t="s">
        <v>127</v>
      </c>
      <c r="AM46" s="176" t="s">
        <v>127</v>
      </c>
      <c r="AN46" s="176" t="s">
        <v>127</v>
      </c>
      <c r="AO46" s="176" t="s">
        <v>127</v>
      </c>
      <c r="AP46" s="176" t="s">
        <v>127</v>
      </c>
      <c r="AQ46" s="176" t="s">
        <v>127</v>
      </c>
      <c r="AR46" s="176" t="s">
        <v>127</v>
      </c>
      <c r="AS46" s="176" t="s">
        <v>127</v>
      </c>
    </row>
    <row r="47" spans="1:45" s="177" customFormat="1" ht="33" customHeight="1" x14ac:dyDescent="0.25">
      <c r="A47" s="52" t="s">
        <v>170</v>
      </c>
      <c r="B47" s="66" t="s">
        <v>1558</v>
      </c>
      <c r="C47" s="66" t="s">
        <v>1580</v>
      </c>
      <c r="D47" s="176" t="s">
        <v>127</v>
      </c>
      <c r="E47" s="176" t="s">
        <v>127</v>
      </c>
      <c r="F47" s="176" t="s">
        <v>127</v>
      </c>
      <c r="G47" s="176" t="s">
        <v>127</v>
      </c>
      <c r="H47" s="176" t="s">
        <v>127</v>
      </c>
      <c r="I47" s="176" t="s">
        <v>127</v>
      </c>
      <c r="J47" s="176" t="s">
        <v>127</v>
      </c>
      <c r="K47" s="610">
        <v>0.55000000000000004</v>
      </c>
      <c r="L47" s="176" t="s">
        <v>127</v>
      </c>
      <c r="M47" s="176" t="s">
        <v>127</v>
      </c>
      <c r="N47" s="176" t="s">
        <v>127</v>
      </c>
      <c r="O47" s="176" t="s">
        <v>127</v>
      </c>
      <c r="P47" s="176" t="s">
        <v>127</v>
      </c>
      <c r="Q47" s="176" t="s">
        <v>127</v>
      </c>
      <c r="R47" s="176" t="s">
        <v>127</v>
      </c>
      <c r="S47" s="176" t="s">
        <v>127</v>
      </c>
      <c r="T47" s="176" t="s">
        <v>127</v>
      </c>
      <c r="U47" s="176" t="s">
        <v>127</v>
      </c>
      <c r="V47" s="176" t="s">
        <v>127</v>
      </c>
      <c r="W47" s="176" t="s">
        <v>127</v>
      </c>
      <c r="X47" s="176" t="s">
        <v>127</v>
      </c>
      <c r="Y47" s="176" t="s">
        <v>127</v>
      </c>
      <c r="Z47" s="176" t="s">
        <v>127</v>
      </c>
      <c r="AA47" s="176" t="s">
        <v>127</v>
      </c>
      <c r="AB47" s="176" t="s">
        <v>127</v>
      </c>
      <c r="AC47" s="176" t="s">
        <v>127</v>
      </c>
      <c r="AD47" s="176" t="s">
        <v>127</v>
      </c>
      <c r="AE47" s="176" t="s">
        <v>127</v>
      </c>
      <c r="AF47" s="176" t="s">
        <v>127</v>
      </c>
      <c r="AG47" s="176" t="s">
        <v>127</v>
      </c>
      <c r="AH47" s="176" t="s">
        <v>127</v>
      </c>
      <c r="AI47" s="176" t="s">
        <v>127</v>
      </c>
      <c r="AJ47" s="176" t="s">
        <v>127</v>
      </c>
      <c r="AK47" s="176" t="s">
        <v>127</v>
      </c>
      <c r="AL47" s="176" t="s">
        <v>127</v>
      </c>
      <c r="AM47" s="176" t="s">
        <v>127</v>
      </c>
      <c r="AN47" s="176" t="s">
        <v>127</v>
      </c>
      <c r="AO47" s="176" t="s">
        <v>127</v>
      </c>
      <c r="AP47" s="176" t="s">
        <v>127</v>
      </c>
      <c r="AQ47" s="176" t="s">
        <v>127</v>
      </c>
      <c r="AR47" s="176" t="s">
        <v>127</v>
      </c>
      <c r="AS47" s="176" t="s">
        <v>127</v>
      </c>
    </row>
    <row r="48" spans="1:45" s="182" customFormat="1" ht="31.5" x14ac:dyDescent="0.2">
      <c r="A48" s="46" t="s">
        <v>172</v>
      </c>
      <c r="B48" s="47" t="s">
        <v>173</v>
      </c>
      <c r="C48" s="174" t="s">
        <v>127</v>
      </c>
      <c r="D48" s="174" t="s">
        <v>127</v>
      </c>
      <c r="E48" s="174" t="s">
        <v>127</v>
      </c>
      <c r="F48" s="174" t="s">
        <v>127</v>
      </c>
      <c r="G48" s="174" t="s">
        <v>127</v>
      </c>
      <c r="H48" s="174" t="s">
        <v>127</v>
      </c>
      <c r="I48" s="174" t="s">
        <v>127</v>
      </c>
      <c r="J48" s="174" t="s">
        <v>127</v>
      </c>
      <c r="K48" s="174" t="s">
        <v>127</v>
      </c>
      <c r="L48" s="174" t="s">
        <v>127</v>
      </c>
      <c r="M48" s="174" t="s">
        <v>127</v>
      </c>
      <c r="N48" s="174" t="s">
        <v>127</v>
      </c>
      <c r="O48" s="174" t="s">
        <v>127</v>
      </c>
      <c r="P48" s="174" t="s">
        <v>127</v>
      </c>
      <c r="Q48" s="174" t="s">
        <v>127</v>
      </c>
      <c r="R48" s="174" t="s">
        <v>127</v>
      </c>
      <c r="S48" s="174" t="s">
        <v>127</v>
      </c>
      <c r="T48" s="174" t="s">
        <v>127</v>
      </c>
      <c r="U48" s="174" t="s">
        <v>127</v>
      </c>
      <c r="V48" s="174" t="s">
        <v>127</v>
      </c>
      <c r="W48" s="174" t="s">
        <v>127</v>
      </c>
      <c r="X48" s="174" t="s">
        <v>127</v>
      </c>
      <c r="Y48" s="174" t="s">
        <v>127</v>
      </c>
      <c r="Z48" s="174" t="s">
        <v>127</v>
      </c>
      <c r="AA48" s="174" t="s">
        <v>127</v>
      </c>
      <c r="AB48" s="174" t="s">
        <v>127</v>
      </c>
      <c r="AC48" s="174" t="s">
        <v>127</v>
      </c>
      <c r="AD48" s="174" t="s">
        <v>127</v>
      </c>
      <c r="AE48" s="174" t="s">
        <v>127</v>
      </c>
      <c r="AF48" s="174" t="s">
        <v>127</v>
      </c>
      <c r="AG48" s="174" t="s">
        <v>127</v>
      </c>
      <c r="AH48" s="174" t="s">
        <v>127</v>
      </c>
      <c r="AI48" s="174" t="s">
        <v>127</v>
      </c>
      <c r="AJ48" s="174" t="s">
        <v>127</v>
      </c>
      <c r="AK48" s="174" t="s">
        <v>127</v>
      </c>
      <c r="AL48" s="174" t="s">
        <v>127</v>
      </c>
      <c r="AM48" s="174" t="s">
        <v>127</v>
      </c>
      <c r="AN48" s="174" t="s">
        <v>127</v>
      </c>
      <c r="AO48" s="174" t="s">
        <v>127</v>
      </c>
      <c r="AP48" s="174" t="s">
        <v>127</v>
      </c>
      <c r="AQ48" s="174" t="s">
        <v>127</v>
      </c>
      <c r="AR48" s="174" t="s">
        <v>127</v>
      </c>
      <c r="AS48" s="174" t="s">
        <v>127</v>
      </c>
    </row>
    <row r="49" spans="1:45" s="183" customFormat="1" ht="31.5" x14ac:dyDescent="0.2">
      <c r="A49" s="40" t="s">
        <v>174</v>
      </c>
      <c r="B49" s="179" t="s">
        <v>175</v>
      </c>
      <c r="C49" s="180" t="s">
        <v>127</v>
      </c>
      <c r="D49" s="180" t="s">
        <v>127</v>
      </c>
      <c r="E49" s="180" t="s">
        <v>127</v>
      </c>
      <c r="F49" s="180" t="s">
        <v>127</v>
      </c>
      <c r="G49" s="180" t="s">
        <v>127</v>
      </c>
      <c r="H49" s="180" t="s">
        <v>127</v>
      </c>
      <c r="I49" s="180" t="s">
        <v>127</v>
      </c>
      <c r="J49" s="180" t="s">
        <v>127</v>
      </c>
      <c r="K49" s="180" t="s">
        <v>127</v>
      </c>
      <c r="L49" s="180" t="s">
        <v>127</v>
      </c>
      <c r="M49" s="180" t="s">
        <v>127</v>
      </c>
      <c r="N49" s="180" t="s">
        <v>127</v>
      </c>
      <c r="O49" s="180" t="s">
        <v>127</v>
      </c>
      <c r="P49" s="180" t="s">
        <v>127</v>
      </c>
      <c r="Q49" s="180" t="s">
        <v>127</v>
      </c>
      <c r="R49" s="180" t="s">
        <v>127</v>
      </c>
      <c r="S49" s="180" t="s">
        <v>127</v>
      </c>
      <c r="T49" s="180" t="s">
        <v>127</v>
      </c>
      <c r="U49" s="180" t="s">
        <v>127</v>
      </c>
      <c r="V49" s="180" t="s">
        <v>127</v>
      </c>
      <c r="W49" s="180" t="s">
        <v>127</v>
      </c>
      <c r="X49" s="180" t="s">
        <v>127</v>
      </c>
      <c r="Y49" s="180" t="s">
        <v>127</v>
      </c>
      <c r="Z49" s="180" t="s">
        <v>127</v>
      </c>
      <c r="AA49" s="180" t="s">
        <v>127</v>
      </c>
      <c r="AB49" s="180" t="s">
        <v>127</v>
      </c>
      <c r="AC49" s="180" t="s">
        <v>127</v>
      </c>
      <c r="AD49" s="180" t="s">
        <v>127</v>
      </c>
      <c r="AE49" s="180" t="s">
        <v>127</v>
      </c>
      <c r="AF49" s="180" t="s">
        <v>127</v>
      </c>
      <c r="AG49" s="180" t="s">
        <v>127</v>
      </c>
      <c r="AH49" s="180" t="s">
        <v>127</v>
      </c>
      <c r="AI49" s="180" t="s">
        <v>127</v>
      </c>
      <c r="AJ49" s="180" t="s">
        <v>127</v>
      </c>
      <c r="AK49" s="180" t="s">
        <v>127</v>
      </c>
      <c r="AL49" s="180" t="s">
        <v>127</v>
      </c>
      <c r="AM49" s="180" t="s">
        <v>127</v>
      </c>
      <c r="AN49" s="180" t="s">
        <v>127</v>
      </c>
      <c r="AO49" s="180" t="s">
        <v>127</v>
      </c>
      <c r="AP49" s="180" t="s">
        <v>127</v>
      </c>
      <c r="AQ49" s="180" t="s">
        <v>127</v>
      </c>
      <c r="AR49" s="180" t="s">
        <v>127</v>
      </c>
      <c r="AS49" s="180" t="s">
        <v>127</v>
      </c>
    </row>
    <row r="50" spans="1:45" s="182" customFormat="1" ht="31.5" x14ac:dyDescent="0.2">
      <c r="A50" s="46" t="s">
        <v>176</v>
      </c>
      <c r="B50" s="173" t="s">
        <v>177</v>
      </c>
      <c r="C50" s="174" t="s">
        <v>127</v>
      </c>
      <c r="D50" s="174" t="s">
        <v>127</v>
      </c>
      <c r="E50" s="174" t="s">
        <v>127</v>
      </c>
      <c r="F50" s="174" t="s">
        <v>127</v>
      </c>
      <c r="G50" s="174" t="s">
        <v>127</v>
      </c>
      <c r="H50" s="174" t="s">
        <v>127</v>
      </c>
      <c r="I50" s="174" t="s">
        <v>127</v>
      </c>
      <c r="J50" s="174" t="s">
        <v>127</v>
      </c>
      <c r="K50" s="174" t="s">
        <v>127</v>
      </c>
      <c r="L50" s="174" t="s">
        <v>127</v>
      </c>
      <c r="M50" s="174" t="s">
        <v>127</v>
      </c>
      <c r="N50" s="174" t="s">
        <v>127</v>
      </c>
      <c r="O50" s="174" t="s">
        <v>127</v>
      </c>
      <c r="P50" s="174" t="s">
        <v>127</v>
      </c>
      <c r="Q50" s="174" t="s">
        <v>127</v>
      </c>
      <c r="R50" s="174" t="s">
        <v>127</v>
      </c>
      <c r="S50" s="174" t="s">
        <v>127</v>
      </c>
      <c r="T50" s="174" t="s">
        <v>127</v>
      </c>
      <c r="U50" s="174" t="s">
        <v>127</v>
      </c>
      <c r="V50" s="174" t="s">
        <v>127</v>
      </c>
      <c r="W50" s="174" t="s">
        <v>127</v>
      </c>
      <c r="X50" s="174" t="s">
        <v>127</v>
      </c>
      <c r="Y50" s="174" t="s">
        <v>127</v>
      </c>
      <c r="Z50" s="174" t="s">
        <v>127</v>
      </c>
      <c r="AA50" s="174" t="s">
        <v>127</v>
      </c>
      <c r="AB50" s="174" t="s">
        <v>127</v>
      </c>
      <c r="AC50" s="174" t="s">
        <v>127</v>
      </c>
      <c r="AD50" s="174" t="s">
        <v>127</v>
      </c>
      <c r="AE50" s="174" t="s">
        <v>127</v>
      </c>
      <c r="AF50" s="174" t="s">
        <v>127</v>
      </c>
      <c r="AG50" s="174" t="s">
        <v>127</v>
      </c>
      <c r="AH50" s="174" t="s">
        <v>127</v>
      </c>
      <c r="AI50" s="174" t="s">
        <v>127</v>
      </c>
      <c r="AJ50" s="174" t="s">
        <v>127</v>
      </c>
      <c r="AK50" s="174" t="s">
        <v>127</v>
      </c>
      <c r="AL50" s="174" t="s">
        <v>127</v>
      </c>
      <c r="AM50" s="174" t="s">
        <v>127</v>
      </c>
      <c r="AN50" s="174" t="s">
        <v>127</v>
      </c>
      <c r="AO50" s="174" t="s">
        <v>127</v>
      </c>
      <c r="AP50" s="174" t="s">
        <v>127</v>
      </c>
      <c r="AQ50" s="174" t="s">
        <v>127</v>
      </c>
      <c r="AR50" s="174" t="s">
        <v>127</v>
      </c>
      <c r="AS50" s="174" t="s">
        <v>127</v>
      </c>
    </row>
    <row r="51" spans="1:45" s="177" customFormat="1" x14ac:dyDescent="0.2">
      <c r="A51" s="52" t="s">
        <v>176</v>
      </c>
      <c r="B51" s="60" t="s">
        <v>1455</v>
      </c>
      <c r="C51" s="53" t="s">
        <v>40</v>
      </c>
      <c r="D51" s="176" t="s">
        <v>127</v>
      </c>
      <c r="E51" s="176" t="s">
        <v>127</v>
      </c>
      <c r="F51" s="176" t="s">
        <v>127</v>
      </c>
      <c r="G51" s="176" t="s">
        <v>127</v>
      </c>
      <c r="H51" s="176" t="s">
        <v>127</v>
      </c>
      <c r="I51" s="176" t="s">
        <v>127</v>
      </c>
      <c r="J51" s="176" t="s">
        <v>127</v>
      </c>
      <c r="K51" s="176" t="s">
        <v>127</v>
      </c>
      <c r="L51" s="176" t="s">
        <v>127</v>
      </c>
      <c r="M51" s="176" t="s">
        <v>127</v>
      </c>
      <c r="N51" s="176" t="s">
        <v>127</v>
      </c>
      <c r="O51" s="176" t="s">
        <v>127</v>
      </c>
      <c r="P51" s="176" t="s">
        <v>127</v>
      </c>
      <c r="Q51" s="176" t="s">
        <v>127</v>
      </c>
      <c r="R51" s="176" t="s">
        <v>127</v>
      </c>
      <c r="S51" s="176" t="s">
        <v>127</v>
      </c>
      <c r="T51" s="176" t="s">
        <v>127</v>
      </c>
      <c r="U51" s="176" t="s">
        <v>127</v>
      </c>
      <c r="V51" s="176" t="s">
        <v>127</v>
      </c>
      <c r="W51" s="176" t="s">
        <v>127</v>
      </c>
      <c r="X51" s="176" t="s">
        <v>127</v>
      </c>
      <c r="Y51" s="176" t="s">
        <v>127</v>
      </c>
      <c r="Z51" s="176" t="s">
        <v>127</v>
      </c>
      <c r="AA51" s="176" t="s">
        <v>127</v>
      </c>
      <c r="AB51" s="176" t="s">
        <v>127</v>
      </c>
      <c r="AC51" s="176" t="s">
        <v>127</v>
      </c>
      <c r="AD51" s="176" t="s">
        <v>127</v>
      </c>
      <c r="AE51" s="176" t="s">
        <v>127</v>
      </c>
      <c r="AF51" s="176" t="s">
        <v>127</v>
      </c>
      <c r="AG51" s="176" t="s">
        <v>127</v>
      </c>
      <c r="AH51" s="176" t="s">
        <v>127</v>
      </c>
      <c r="AI51" s="176" t="s">
        <v>127</v>
      </c>
      <c r="AJ51" s="176" t="s">
        <v>127</v>
      </c>
      <c r="AK51" s="176" t="s">
        <v>127</v>
      </c>
      <c r="AL51" s="176" t="s">
        <v>127</v>
      </c>
      <c r="AM51" s="176" t="s">
        <v>127</v>
      </c>
      <c r="AN51" s="176" t="s">
        <v>127</v>
      </c>
      <c r="AO51" s="176" t="s">
        <v>127</v>
      </c>
      <c r="AP51" s="176" t="s">
        <v>127</v>
      </c>
      <c r="AQ51" s="176" t="s">
        <v>127</v>
      </c>
      <c r="AR51" s="176" t="s">
        <v>127</v>
      </c>
      <c r="AS51" s="176" t="s">
        <v>127</v>
      </c>
    </row>
    <row r="52" spans="1:45" s="161" customFormat="1" ht="31.5" x14ac:dyDescent="0.2">
      <c r="A52" s="24" t="s">
        <v>178</v>
      </c>
      <c r="B52" s="34" t="s">
        <v>179</v>
      </c>
      <c r="C52" s="156" t="s">
        <v>127</v>
      </c>
      <c r="D52" s="156" t="s">
        <v>127</v>
      </c>
      <c r="E52" s="156" t="s">
        <v>127</v>
      </c>
      <c r="F52" s="156" t="s">
        <v>127</v>
      </c>
      <c r="G52" s="156" t="s">
        <v>127</v>
      </c>
      <c r="H52" s="156" t="s">
        <v>127</v>
      </c>
      <c r="I52" s="156" t="s">
        <v>127</v>
      </c>
      <c r="J52" s="156" t="s">
        <v>127</v>
      </c>
      <c r="K52" s="156" t="s">
        <v>127</v>
      </c>
      <c r="L52" s="156" t="s">
        <v>127</v>
      </c>
      <c r="M52" s="156" t="s">
        <v>127</v>
      </c>
      <c r="N52" s="156" t="s">
        <v>127</v>
      </c>
      <c r="O52" s="156" t="s">
        <v>127</v>
      </c>
      <c r="P52" s="156" t="s">
        <v>127</v>
      </c>
      <c r="Q52" s="156" t="s">
        <v>127</v>
      </c>
      <c r="R52" s="156" t="s">
        <v>127</v>
      </c>
      <c r="S52" s="156" t="s">
        <v>127</v>
      </c>
      <c r="T52" s="156" t="s">
        <v>127</v>
      </c>
      <c r="U52" s="156" t="s">
        <v>127</v>
      </c>
      <c r="V52" s="156" t="s">
        <v>127</v>
      </c>
      <c r="W52" s="156" t="s">
        <v>127</v>
      </c>
      <c r="X52" s="156" t="s">
        <v>127</v>
      </c>
      <c r="Y52" s="156" t="s">
        <v>127</v>
      </c>
      <c r="Z52" s="156" t="s">
        <v>127</v>
      </c>
      <c r="AA52" s="156" t="s">
        <v>127</v>
      </c>
      <c r="AB52" s="156" t="s">
        <v>127</v>
      </c>
      <c r="AC52" s="156" t="s">
        <v>127</v>
      </c>
      <c r="AD52" s="156" t="s">
        <v>127</v>
      </c>
      <c r="AE52" s="156" t="s">
        <v>127</v>
      </c>
      <c r="AF52" s="156" t="s">
        <v>127</v>
      </c>
      <c r="AG52" s="156" t="s">
        <v>127</v>
      </c>
      <c r="AH52" s="156" t="s">
        <v>127</v>
      </c>
      <c r="AI52" s="156" t="s">
        <v>127</v>
      </c>
      <c r="AJ52" s="156" t="s">
        <v>127</v>
      </c>
      <c r="AK52" s="156" t="s">
        <v>127</v>
      </c>
      <c r="AL52" s="156" t="s">
        <v>127</v>
      </c>
      <c r="AM52" s="156" t="s">
        <v>127</v>
      </c>
      <c r="AN52" s="156" t="s">
        <v>127</v>
      </c>
      <c r="AO52" s="156" t="s">
        <v>127</v>
      </c>
      <c r="AP52" s="156" t="s">
        <v>127</v>
      </c>
      <c r="AQ52" s="156" t="s">
        <v>127</v>
      </c>
      <c r="AR52" s="156" t="s">
        <v>127</v>
      </c>
      <c r="AS52" s="156" t="s">
        <v>127</v>
      </c>
    </row>
    <row r="53" spans="1:45" s="161" customFormat="1" ht="31.5" x14ac:dyDescent="0.2">
      <c r="A53" s="24" t="s">
        <v>180</v>
      </c>
      <c r="B53" s="34" t="s">
        <v>181</v>
      </c>
      <c r="C53" s="156" t="s">
        <v>127</v>
      </c>
      <c r="D53" s="156" t="s">
        <v>127</v>
      </c>
      <c r="E53" s="156" t="s">
        <v>127</v>
      </c>
      <c r="F53" s="156" t="s">
        <v>127</v>
      </c>
      <c r="G53" s="156" t="s">
        <v>127</v>
      </c>
      <c r="H53" s="156" t="s">
        <v>127</v>
      </c>
      <c r="I53" s="156" t="s">
        <v>127</v>
      </c>
      <c r="J53" s="156" t="s">
        <v>127</v>
      </c>
      <c r="K53" s="156" t="s">
        <v>127</v>
      </c>
      <c r="L53" s="156" t="s">
        <v>127</v>
      </c>
      <c r="M53" s="156" t="s">
        <v>127</v>
      </c>
      <c r="N53" s="156" t="s">
        <v>127</v>
      </c>
      <c r="O53" s="156" t="s">
        <v>127</v>
      </c>
      <c r="P53" s="156" t="s">
        <v>127</v>
      </c>
      <c r="Q53" s="156" t="s">
        <v>127</v>
      </c>
      <c r="R53" s="156" t="s">
        <v>127</v>
      </c>
      <c r="S53" s="156" t="s">
        <v>127</v>
      </c>
      <c r="T53" s="156" t="s">
        <v>127</v>
      </c>
      <c r="U53" s="156" t="s">
        <v>127</v>
      </c>
      <c r="V53" s="156" t="s">
        <v>127</v>
      </c>
      <c r="W53" s="156" t="s">
        <v>127</v>
      </c>
      <c r="X53" s="156" t="s">
        <v>127</v>
      </c>
      <c r="Y53" s="156" t="s">
        <v>127</v>
      </c>
      <c r="Z53" s="156" t="s">
        <v>127</v>
      </c>
      <c r="AA53" s="156" t="s">
        <v>127</v>
      </c>
      <c r="AB53" s="156" t="s">
        <v>127</v>
      </c>
      <c r="AC53" s="156" t="s">
        <v>127</v>
      </c>
      <c r="AD53" s="156" t="s">
        <v>127</v>
      </c>
      <c r="AE53" s="156" t="s">
        <v>127</v>
      </c>
      <c r="AF53" s="156" t="s">
        <v>127</v>
      </c>
      <c r="AG53" s="156" t="s">
        <v>127</v>
      </c>
      <c r="AH53" s="156" t="s">
        <v>127</v>
      </c>
      <c r="AI53" s="156" t="s">
        <v>127</v>
      </c>
      <c r="AJ53" s="156" t="s">
        <v>127</v>
      </c>
      <c r="AK53" s="156" t="s">
        <v>127</v>
      </c>
      <c r="AL53" s="156" t="s">
        <v>127</v>
      </c>
      <c r="AM53" s="156" t="s">
        <v>127</v>
      </c>
      <c r="AN53" s="156" t="s">
        <v>127</v>
      </c>
      <c r="AO53" s="156" t="s">
        <v>127</v>
      </c>
      <c r="AP53" s="156" t="s">
        <v>127</v>
      </c>
      <c r="AQ53" s="156" t="s">
        <v>127</v>
      </c>
      <c r="AR53" s="156" t="s">
        <v>127</v>
      </c>
      <c r="AS53" s="156" t="s">
        <v>127</v>
      </c>
    </row>
    <row r="54" spans="1:45" s="161" customFormat="1" ht="31.5" x14ac:dyDescent="0.2">
      <c r="A54" s="24" t="s">
        <v>182</v>
      </c>
      <c r="B54" s="34" t="s">
        <v>183</v>
      </c>
      <c r="C54" s="156" t="s">
        <v>127</v>
      </c>
      <c r="D54" s="156" t="s">
        <v>127</v>
      </c>
      <c r="E54" s="156" t="s">
        <v>127</v>
      </c>
      <c r="F54" s="156" t="s">
        <v>127</v>
      </c>
      <c r="G54" s="156" t="s">
        <v>127</v>
      </c>
      <c r="H54" s="156" t="s">
        <v>127</v>
      </c>
      <c r="I54" s="156" t="s">
        <v>127</v>
      </c>
      <c r="J54" s="156" t="s">
        <v>127</v>
      </c>
      <c r="K54" s="156" t="s">
        <v>127</v>
      </c>
      <c r="L54" s="156" t="s">
        <v>127</v>
      </c>
      <c r="M54" s="156" t="s">
        <v>127</v>
      </c>
      <c r="N54" s="156" t="s">
        <v>127</v>
      </c>
      <c r="O54" s="156" t="s">
        <v>127</v>
      </c>
      <c r="P54" s="156" t="s">
        <v>127</v>
      </c>
      <c r="Q54" s="156" t="s">
        <v>127</v>
      </c>
      <c r="R54" s="156" t="s">
        <v>127</v>
      </c>
      <c r="S54" s="156" t="s">
        <v>127</v>
      </c>
      <c r="T54" s="156" t="s">
        <v>127</v>
      </c>
      <c r="U54" s="156" t="s">
        <v>127</v>
      </c>
      <c r="V54" s="156" t="s">
        <v>127</v>
      </c>
      <c r="W54" s="156" t="s">
        <v>127</v>
      </c>
      <c r="X54" s="156" t="s">
        <v>127</v>
      </c>
      <c r="Y54" s="156" t="s">
        <v>127</v>
      </c>
      <c r="Z54" s="156" t="s">
        <v>127</v>
      </c>
      <c r="AA54" s="156" t="s">
        <v>127</v>
      </c>
      <c r="AB54" s="156" t="s">
        <v>127</v>
      </c>
      <c r="AC54" s="156" t="s">
        <v>127</v>
      </c>
      <c r="AD54" s="156" t="s">
        <v>127</v>
      </c>
      <c r="AE54" s="156" t="s">
        <v>127</v>
      </c>
      <c r="AF54" s="156" t="s">
        <v>127</v>
      </c>
      <c r="AG54" s="156" t="s">
        <v>127</v>
      </c>
      <c r="AH54" s="156" t="s">
        <v>127</v>
      </c>
      <c r="AI54" s="156" t="s">
        <v>127</v>
      </c>
      <c r="AJ54" s="156" t="s">
        <v>127</v>
      </c>
      <c r="AK54" s="156" t="s">
        <v>127</v>
      </c>
      <c r="AL54" s="156" t="s">
        <v>127</v>
      </c>
      <c r="AM54" s="156" t="s">
        <v>127</v>
      </c>
      <c r="AN54" s="156" t="s">
        <v>127</v>
      </c>
      <c r="AO54" s="156" t="s">
        <v>127</v>
      </c>
      <c r="AP54" s="156" t="s">
        <v>127</v>
      </c>
      <c r="AQ54" s="156" t="s">
        <v>127</v>
      </c>
      <c r="AR54" s="156" t="s">
        <v>127</v>
      </c>
      <c r="AS54" s="156" t="s">
        <v>127</v>
      </c>
    </row>
    <row r="55" spans="1:45" s="161" customFormat="1" ht="31.5" x14ac:dyDescent="0.2">
      <c r="A55" s="24" t="s">
        <v>184</v>
      </c>
      <c r="B55" s="34" t="s">
        <v>185</v>
      </c>
      <c r="C55" s="156" t="s">
        <v>127</v>
      </c>
      <c r="D55" s="156" t="s">
        <v>127</v>
      </c>
      <c r="E55" s="156" t="s">
        <v>127</v>
      </c>
      <c r="F55" s="156" t="s">
        <v>127</v>
      </c>
      <c r="G55" s="156" t="s">
        <v>127</v>
      </c>
      <c r="H55" s="156" t="s">
        <v>127</v>
      </c>
      <c r="I55" s="156" t="s">
        <v>127</v>
      </c>
      <c r="J55" s="156" t="s">
        <v>127</v>
      </c>
      <c r="K55" s="156" t="s">
        <v>127</v>
      </c>
      <c r="L55" s="156" t="s">
        <v>127</v>
      </c>
      <c r="M55" s="156" t="s">
        <v>127</v>
      </c>
      <c r="N55" s="156" t="s">
        <v>127</v>
      </c>
      <c r="O55" s="156" t="s">
        <v>127</v>
      </c>
      <c r="P55" s="156" t="s">
        <v>127</v>
      </c>
      <c r="Q55" s="156" t="s">
        <v>127</v>
      </c>
      <c r="R55" s="156" t="s">
        <v>127</v>
      </c>
      <c r="S55" s="156" t="s">
        <v>127</v>
      </c>
      <c r="T55" s="156" t="s">
        <v>127</v>
      </c>
      <c r="U55" s="156" t="s">
        <v>127</v>
      </c>
      <c r="V55" s="156" t="s">
        <v>127</v>
      </c>
      <c r="W55" s="156" t="s">
        <v>127</v>
      </c>
      <c r="X55" s="156" t="s">
        <v>127</v>
      </c>
      <c r="Y55" s="156" t="s">
        <v>127</v>
      </c>
      <c r="Z55" s="156" t="s">
        <v>127</v>
      </c>
      <c r="AA55" s="156" t="s">
        <v>127</v>
      </c>
      <c r="AB55" s="156" t="s">
        <v>127</v>
      </c>
      <c r="AC55" s="156" t="s">
        <v>127</v>
      </c>
      <c r="AD55" s="156" t="s">
        <v>127</v>
      </c>
      <c r="AE55" s="156" t="s">
        <v>127</v>
      </c>
      <c r="AF55" s="156" t="s">
        <v>127</v>
      </c>
      <c r="AG55" s="156" t="s">
        <v>127</v>
      </c>
      <c r="AH55" s="156" t="s">
        <v>127</v>
      </c>
      <c r="AI55" s="156" t="s">
        <v>127</v>
      </c>
      <c r="AJ55" s="156" t="s">
        <v>127</v>
      </c>
      <c r="AK55" s="156" t="s">
        <v>127</v>
      </c>
      <c r="AL55" s="156" t="s">
        <v>127</v>
      </c>
      <c r="AM55" s="156" t="s">
        <v>127</v>
      </c>
      <c r="AN55" s="156" t="s">
        <v>127</v>
      </c>
      <c r="AO55" s="156" t="s">
        <v>127</v>
      </c>
      <c r="AP55" s="156" t="s">
        <v>127</v>
      </c>
      <c r="AQ55" s="156" t="s">
        <v>127</v>
      </c>
      <c r="AR55" s="156" t="s">
        <v>127</v>
      </c>
      <c r="AS55" s="156" t="s">
        <v>127</v>
      </c>
    </row>
    <row r="56" spans="1:45" s="161" customFormat="1" ht="31.5" x14ac:dyDescent="0.2">
      <c r="A56" s="24" t="s">
        <v>186</v>
      </c>
      <c r="B56" s="34" t="s">
        <v>187</v>
      </c>
      <c r="C56" s="156" t="s">
        <v>127</v>
      </c>
      <c r="D56" s="156" t="s">
        <v>127</v>
      </c>
      <c r="E56" s="156" t="s">
        <v>127</v>
      </c>
      <c r="F56" s="156" t="s">
        <v>127</v>
      </c>
      <c r="G56" s="156" t="s">
        <v>127</v>
      </c>
      <c r="H56" s="156" t="s">
        <v>127</v>
      </c>
      <c r="I56" s="156" t="s">
        <v>127</v>
      </c>
      <c r="J56" s="156" t="s">
        <v>127</v>
      </c>
      <c r="K56" s="156" t="s">
        <v>127</v>
      </c>
      <c r="L56" s="156" t="s">
        <v>127</v>
      </c>
      <c r="M56" s="156" t="s">
        <v>127</v>
      </c>
      <c r="N56" s="156" t="s">
        <v>127</v>
      </c>
      <c r="O56" s="156" t="s">
        <v>127</v>
      </c>
      <c r="P56" s="156" t="s">
        <v>127</v>
      </c>
      <c r="Q56" s="156" t="s">
        <v>127</v>
      </c>
      <c r="R56" s="156" t="s">
        <v>127</v>
      </c>
      <c r="S56" s="156" t="s">
        <v>127</v>
      </c>
      <c r="T56" s="156" t="s">
        <v>127</v>
      </c>
      <c r="U56" s="156" t="s">
        <v>127</v>
      </c>
      <c r="V56" s="156" t="s">
        <v>127</v>
      </c>
      <c r="W56" s="156" t="s">
        <v>127</v>
      </c>
      <c r="X56" s="156" t="s">
        <v>127</v>
      </c>
      <c r="Y56" s="156" t="s">
        <v>127</v>
      </c>
      <c r="Z56" s="156" t="s">
        <v>127</v>
      </c>
      <c r="AA56" s="156" t="s">
        <v>127</v>
      </c>
      <c r="AB56" s="156" t="s">
        <v>127</v>
      </c>
      <c r="AC56" s="156" t="s">
        <v>127</v>
      </c>
      <c r="AD56" s="156" t="s">
        <v>127</v>
      </c>
      <c r="AE56" s="156" t="s">
        <v>127</v>
      </c>
      <c r="AF56" s="156" t="s">
        <v>127</v>
      </c>
      <c r="AG56" s="156" t="s">
        <v>127</v>
      </c>
      <c r="AH56" s="156" t="s">
        <v>127</v>
      </c>
      <c r="AI56" s="156" t="s">
        <v>127</v>
      </c>
      <c r="AJ56" s="156" t="s">
        <v>127</v>
      </c>
      <c r="AK56" s="156" t="s">
        <v>127</v>
      </c>
      <c r="AL56" s="156" t="s">
        <v>127</v>
      </c>
      <c r="AM56" s="156" t="s">
        <v>127</v>
      </c>
      <c r="AN56" s="156" t="s">
        <v>127</v>
      </c>
      <c r="AO56" s="156" t="s">
        <v>127</v>
      </c>
      <c r="AP56" s="156" t="s">
        <v>127</v>
      </c>
      <c r="AQ56" s="156" t="s">
        <v>127</v>
      </c>
      <c r="AR56" s="156" t="s">
        <v>127</v>
      </c>
      <c r="AS56" s="156" t="s">
        <v>127</v>
      </c>
    </row>
    <row r="57" spans="1:45" s="161" customFormat="1" ht="31.5" x14ac:dyDescent="0.2">
      <c r="A57" s="24" t="s">
        <v>188</v>
      </c>
      <c r="B57" s="34" t="s">
        <v>189</v>
      </c>
      <c r="C57" s="156" t="s">
        <v>127</v>
      </c>
      <c r="D57" s="156" t="s">
        <v>127</v>
      </c>
      <c r="E57" s="156" t="s">
        <v>127</v>
      </c>
      <c r="F57" s="156" t="s">
        <v>127</v>
      </c>
      <c r="G57" s="156" t="s">
        <v>127</v>
      </c>
      <c r="H57" s="156" t="s">
        <v>127</v>
      </c>
      <c r="I57" s="156" t="s">
        <v>127</v>
      </c>
      <c r="J57" s="156" t="s">
        <v>127</v>
      </c>
      <c r="K57" s="156" t="s">
        <v>127</v>
      </c>
      <c r="L57" s="156" t="s">
        <v>127</v>
      </c>
      <c r="M57" s="156" t="s">
        <v>127</v>
      </c>
      <c r="N57" s="156" t="s">
        <v>127</v>
      </c>
      <c r="O57" s="156" t="s">
        <v>127</v>
      </c>
      <c r="P57" s="156" t="s">
        <v>127</v>
      </c>
      <c r="Q57" s="156" t="s">
        <v>127</v>
      </c>
      <c r="R57" s="156" t="s">
        <v>127</v>
      </c>
      <c r="S57" s="156" t="s">
        <v>127</v>
      </c>
      <c r="T57" s="156" t="s">
        <v>127</v>
      </c>
      <c r="U57" s="156" t="s">
        <v>127</v>
      </c>
      <c r="V57" s="156" t="s">
        <v>127</v>
      </c>
      <c r="W57" s="156" t="s">
        <v>127</v>
      </c>
      <c r="X57" s="156" t="s">
        <v>127</v>
      </c>
      <c r="Y57" s="156" t="s">
        <v>127</v>
      </c>
      <c r="Z57" s="156" t="s">
        <v>127</v>
      </c>
      <c r="AA57" s="156" t="s">
        <v>127</v>
      </c>
      <c r="AB57" s="156" t="s">
        <v>127</v>
      </c>
      <c r="AC57" s="156" t="s">
        <v>127</v>
      </c>
      <c r="AD57" s="156" t="s">
        <v>127</v>
      </c>
      <c r="AE57" s="156" t="s">
        <v>127</v>
      </c>
      <c r="AF57" s="156" t="s">
        <v>127</v>
      </c>
      <c r="AG57" s="156" t="s">
        <v>127</v>
      </c>
      <c r="AH57" s="156" t="s">
        <v>127</v>
      </c>
      <c r="AI57" s="156" t="s">
        <v>127</v>
      </c>
      <c r="AJ57" s="156" t="s">
        <v>127</v>
      </c>
      <c r="AK57" s="156" t="s">
        <v>127</v>
      </c>
      <c r="AL57" s="156" t="s">
        <v>127</v>
      </c>
      <c r="AM57" s="156" t="s">
        <v>127</v>
      </c>
      <c r="AN57" s="156" t="s">
        <v>127</v>
      </c>
      <c r="AO57" s="156" t="s">
        <v>127</v>
      </c>
      <c r="AP57" s="156" t="s">
        <v>127</v>
      </c>
      <c r="AQ57" s="156" t="s">
        <v>127</v>
      </c>
      <c r="AR57" s="156" t="s">
        <v>127</v>
      </c>
      <c r="AS57" s="156" t="s">
        <v>127</v>
      </c>
    </row>
    <row r="58" spans="1:45" s="161" customFormat="1" ht="31.5" x14ac:dyDescent="0.2">
      <c r="A58" s="24" t="s">
        <v>190</v>
      </c>
      <c r="B58" s="34" t="s">
        <v>191</v>
      </c>
      <c r="C58" s="156" t="s">
        <v>127</v>
      </c>
      <c r="D58" s="156" t="s">
        <v>127</v>
      </c>
      <c r="E58" s="156" t="s">
        <v>127</v>
      </c>
      <c r="F58" s="156" t="s">
        <v>127</v>
      </c>
      <c r="G58" s="156" t="s">
        <v>127</v>
      </c>
      <c r="H58" s="156" t="s">
        <v>127</v>
      </c>
      <c r="I58" s="156" t="s">
        <v>127</v>
      </c>
      <c r="J58" s="156" t="s">
        <v>127</v>
      </c>
      <c r="K58" s="156" t="s">
        <v>127</v>
      </c>
      <c r="L58" s="156" t="s">
        <v>127</v>
      </c>
      <c r="M58" s="156" t="s">
        <v>127</v>
      </c>
      <c r="N58" s="156" t="s">
        <v>127</v>
      </c>
      <c r="O58" s="156" t="s">
        <v>127</v>
      </c>
      <c r="P58" s="156" t="s">
        <v>127</v>
      </c>
      <c r="Q58" s="156" t="s">
        <v>127</v>
      </c>
      <c r="R58" s="156" t="s">
        <v>127</v>
      </c>
      <c r="S58" s="156" t="s">
        <v>127</v>
      </c>
      <c r="T58" s="156" t="s">
        <v>127</v>
      </c>
      <c r="U58" s="156" t="s">
        <v>127</v>
      </c>
      <c r="V58" s="156" t="s">
        <v>127</v>
      </c>
      <c r="W58" s="156" t="s">
        <v>127</v>
      </c>
      <c r="X58" s="156" t="s">
        <v>127</v>
      </c>
      <c r="Y58" s="156" t="s">
        <v>127</v>
      </c>
      <c r="Z58" s="156" t="s">
        <v>127</v>
      </c>
      <c r="AA58" s="156" t="s">
        <v>127</v>
      </c>
      <c r="AB58" s="156" t="s">
        <v>127</v>
      </c>
      <c r="AC58" s="156" t="s">
        <v>127</v>
      </c>
      <c r="AD58" s="156" t="s">
        <v>127</v>
      </c>
      <c r="AE58" s="156" t="s">
        <v>127</v>
      </c>
      <c r="AF58" s="156" t="s">
        <v>127</v>
      </c>
      <c r="AG58" s="156" t="s">
        <v>127</v>
      </c>
      <c r="AH58" s="156" t="s">
        <v>127</v>
      </c>
      <c r="AI58" s="156" t="s">
        <v>127</v>
      </c>
      <c r="AJ58" s="156" t="s">
        <v>127</v>
      </c>
      <c r="AK58" s="156" t="s">
        <v>127</v>
      </c>
      <c r="AL58" s="156" t="s">
        <v>127</v>
      </c>
      <c r="AM58" s="156" t="s">
        <v>127</v>
      </c>
      <c r="AN58" s="156" t="s">
        <v>127</v>
      </c>
      <c r="AO58" s="156" t="s">
        <v>127</v>
      </c>
      <c r="AP58" s="156" t="s">
        <v>127</v>
      </c>
      <c r="AQ58" s="156" t="s">
        <v>127</v>
      </c>
      <c r="AR58" s="156" t="s">
        <v>127</v>
      </c>
      <c r="AS58" s="156" t="s">
        <v>127</v>
      </c>
    </row>
    <row r="59" spans="1:45" s="161" customFormat="1" ht="31.5" x14ac:dyDescent="0.2">
      <c r="A59" s="24" t="s">
        <v>192</v>
      </c>
      <c r="B59" s="34" t="s">
        <v>193</v>
      </c>
      <c r="C59" s="156" t="s">
        <v>127</v>
      </c>
      <c r="D59" s="156" t="s">
        <v>127</v>
      </c>
      <c r="E59" s="156" t="s">
        <v>127</v>
      </c>
      <c r="F59" s="156" t="s">
        <v>127</v>
      </c>
      <c r="G59" s="156" t="s">
        <v>127</v>
      </c>
      <c r="H59" s="156" t="s">
        <v>127</v>
      </c>
      <c r="I59" s="156" t="s">
        <v>127</v>
      </c>
      <c r="J59" s="156" t="s">
        <v>127</v>
      </c>
      <c r="K59" s="156" t="s">
        <v>127</v>
      </c>
      <c r="L59" s="156" t="s">
        <v>127</v>
      </c>
      <c r="M59" s="156" t="s">
        <v>127</v>
      </c>
      <c r="N59" s="156" t="s">
        <v>127</v>
      </c>
      <c r="O59" s="156" t="s">
        <v>127</v>
      </c>
      <c r="P59" s="156" t="s">
        <v>127</v>
      </c>
      <c r="Q59" s="156" t="s">
        <v>127</v>
      </c>
      <c r="R59" s="156" t="s">
        <v>127</v>
      </c>
      <c r="S59" s="156" t="s">
        <v>127</v>
      </c>
      <c r="T59" s="156" t="s">
        <v>127</v>
      </c>
      <c r="U59" s="156" t="s">
        <v>127</v>
      </c>
      <c r="V59" s="156" t="s">
        <v>127</v>
      </c>
      <c r="W59" s="156" t="s">
        <v>127</v>
      </c>
      <c r="X59" s="156" t="s">
        <v>127</v>
      </c>
      <c r="Y59" s="156" t="s">
        <v>127</v>
      </c>
      <c r="Z59" s="156" t="s">
        <v>127</v>
      </c>
      <c r="AA59" s="156" t="s">
        <v>127</v>
      </c>
      <c r="AB59" s="156" t="s">
        <v>127</v>
      </c>
      <c r="AC59" s="156" t="s">
        <v>127</v>
      </c>
      <c r="AD59" s="156" t="s">
        <v>127</v>
      </c>
      <c r="AE59" s="156" t="s">
        <v>127</v>
      </c>
      <c r="AF59" s="156" t="s">
        <v>127</v>
      </c>
      <c r="AG59" s="156" t="s">
        <v>127</v>
      </c>
      <c r="AH59" s="156" t="s">
        <v>127</v>
      </c>
      <c r="AI59" s="156" t="s">
        <v>127</v>
      </c>
      <c r="AJ59" s="156" t="s">
        <v>127</v>
      </c>
      <c r="AK59" s="156" t="s">
        <v>127</v>
      </c>
      <c r="AL59" s="156" t="s">
        <v>127</v>
      </c>
      <c r="AM59" s="156" t="s">
        <v>127</v>
      </c>
      <c r="AN59" s="156" t="s">
        <v>127</v>
      </c>
      <c r="AO59" s="156" t="s">
        <v>127</v>
      </c>
      <c r="AP59" s="156" t="s">
        <v>127</v>
      </c>
      <c r="AQ59" s="156" t="s">
        <v>127</v>
      </c>
      <c r="AR59" s="156" t="s">
        <v>127</v>
      </c>
      <c r="AS59" s="156" t="s">
        <v>127</v>
      </c>
    </row>
    <row r="60" spans="1:45" s="161" customFormat="1" ht="31.5" x14ac:dyDescent="0.2">
      <c r="A60" s="24" t="s">
        <v>194</v>
      </c>
      <c r="B60" s="34" t="s">
        <v>195</v>
      </c>
      <c r="C60" s="156" t="s">
        <v>127</v>
      </c>
      <c r="D60" s="156" t="s">
        <v>127</v>
      </c>
      <c r="E60" s="156" t="s">
        <v>127</v>
      </c>
      <c r="F60" s="156" t="s">
        <v>127</v>
      </c>
      <c r="G60" s="156" t="s">
        <v>127</v>
      </c>
      <c r="H60" s="156" t="s">
        <v>127</v>
      </c>
      <c r="I60" s="156" t="s">
        <v>127</v>
      </c>
      <c r="J60" s="156" t="s">
        <v>127</v>
      </c>
      <c r="K60" s="156" t="s">
        <v>127</v>
      </c>
      <c r="L60" s="156" t="s">
        <v>127</v>
      </c>
      <c r="M60" s="156" t="s">
        <v>127</v>
      </c>
      <c r="N60" s="156" t="s">
        <v>127</v>
      </c>
      <c r="O60" s="156" t="s">
        <v>127</v>
      </c>
      <c r="P60" s="156" t="s">
        <v>127</v>
      </c>
      <c r="Q60" s="156" t="s">
        <v>127</v>
      </c>
      <c r="R60" s="156" t="s">
        <v>127</v>
      </c>
      <c r="S60" s="156" t="s">
        <v>127</v>
      </c>
      <c r="T60" s="156" t="s">
        <v>127</v>
      </c>
      <c r="U60" s="156" t="s">
        <v>127</v>
      </c>
      <c r="V60" s="156" t="s">
        <v>127</v>
      </c>
      <c r="W60" s="156" t="s">
        <v>127</v>
      </c>
      <c r="X60" s="156" t="s">
        <v>127</v>
      </c>
      <c r="Y60" s="156" t="s">
        <v>127</v>
      </c>
      <c r="Z60" s="156" t="s">
        <v>127</v>
      </c>
      <c r="AA60" s="156" t="s">
        <v>127</v>
      </c>
      <c r="AB60" s="156" t="s">
        <v>127</v>
      </c>
      <c r="AC60" s="156" t="s">
        <v>127</v>
      </c>
      <c r="AD60" s="156" t="s">
        <v>127</v>
      </c>
      <c r="AE60" s="156" t="s">
        <v>127</v>
      </c>
      <c r="AF60" s="156" t="s">
        <v>127</v>
      </c>
      <c r="AG60" s="156" t="s">
        <v>127</v>
      </c>
      <c r="AH60" s="156" t="s">
        <v>127</v>
      </c>
      <c r="AI60" s="156" t="s">
        <v>127</v>
      </c>
      <c r="AJ60" s="156" t="s">
        <v>127</v>
      </c>
      <c r="AK60" s="156" t="s">
        <v>127</v>
      </c>
      <c r="AL60" s="156" t="s">
        <v>127</v>
      </c>
      <c r="AM60" s="156" t="s">
        <v>127</v>
      </c>
      <c r="AN60" s="156" t="s">
        <v>127</v>
      </c>
      <c r="AO60" s="156" t="s">
        <v>127</v>
      </c>
      <c r="AP60" s="156" t="s">
        <v>127</v>
      </c>
      <c r="AQ60" s="156" t="s">
        <v>127</v>
      </c>
      <c r="AR60" s="156" t="s">
        <v>127</v>
      </c>
      <c r="AS60" s="156" t="s">
        <v>127</v>
      </c>
    </row>
    <row r="61" spans="1:45" s="161" customFormat="1" ht="31.5" x14ac:dyDescent="0.2">
      <c r="A61" s="24" t="s">
        <v>196</v>
      </c>
      <c r="B61" s="34" t="s">
        <v>197</v>
      </c>
      <c r="C61" s="156" t="s">
        <v>127</v>
      </c>
      <c r="D61" s="156" t="s">
        <v>127</v>
      </c>
      <c r="E61" s="156" t="s">
        <v>127</v>
      </c>
      <c r="F61" s="156" t="s">
        <v>127</v>
      </c>
      <c r="G61" s="156" t="s">
        <v>127</v>
      </c>
      <c r="H61" s="156" t="s">
        <v>127</v>
      </c>
      <c r="I61" s="156" t="s">
        <v>127</v>
      </c>
      <c r="J61" s="156" t="s">
        <v>127</v>
      </c>
      <c r="K61" s="156" t="s">
        <v>127</v>
      </c>
      <c r="L61" s="156" t="s">
        <v>127</v>
      </c>
      <c r="M61" s="156" t="s">
        <v>127</v>
      </c>
      <c r="N61" s="156" t="s">
        <v>127</v>
      </c>
      <c r="O61" s="156" t="s">
        <v>127</v>
      </c>
      <c r="P61" s="156" t="s">
        <v>127</v>
      </c>
      <c r="Q61" s="156" t="s">
        <v>127</v>
      </c>
      <c r="R61" s="156" t="s">
        <v>127</v>
      </c>
      <c r="S61" s="156" t="s">
        <v>127</v>
      </c>
      <c r="T61" s="156" t="s">
        <v>127</v>
      </c>
      <c r="U61" s="156" t="s">
        <v>127</v>
      </c>
      <c r="V61" s="156" t="s">
        <v>127</v>
      </c>
      <c r="W61" s="156" t="s">
        <v>127</v>
      </c>
      <c r="X61" s="156" t="s">
        <v>127</v>
      </c>
      <c r="Y61" s="156" t="s">
        <v>127</v>
      </c>
      <c r="Z61" s="156" t="s">
        <v>127</v>
      </c>
      <c r="AA61" s="156" t="s">
        <v>127</v>
      </c>
      <c r="AB61" s="156" t="s">
        <v>127</v>
      </c>
      <c r="AC61" s="156" t="s">
        <v>127</v>
      </c>
      <c r="AD61" s="156" t="s">
        <v>127</v>
      </c>
      <c r="AE61" s="156" t="s">
        <v>127</v>
      </c>
      <c r="AF61" s="156" t="s">
        <v>127</v>
      </c>
      <c r="AG61" s="156" t="s">
        <v>127</v>
      </c>
      <c r="AH61" s="156" t="s">
        <v>127</v>
      </c>
      <c r="AI61" s="156" t="s">
        <v>127</v>
      </c>
      <c r="AJ61" s="156" t="s">
        <v>127</v>
      </c>
      <c r="AK61" s="156" t="s">
        <v>127</v>
      </c>
      <c r="AL61" s="156" t="s">
        <v>127</v>
      </c>
      <c r="AM61" s="156" t="s">
        <v>127</v>
      </c>
      <c r="AN61" s="156" t="s">
        <v>127</v>
      </c>
      <c r="AO61" s="156" t="s">
        <v>127</v>
      </c>
      <c r="AP61" s="156" t="s">
        <v>127</v>
      </c>
      <c r="AQ61" s="156" t="s">
        <v>127</v>
      </c>
      <c r="AR61" s="156" t="s">
        <v>127</v>
      </c>
      <c r="AS61" s="156" t="s">
        <v>127</v>
      </c>
    </row>
    <row r="62" spans="1:45" s="161" customFormat="1" ht="47.25" x14ac:dyDescent="0.2">
      <c r="A62" s="24" t="s">
        <v>198</v>
      </c>
      <c r="B62" s="34" t="s">
        <v>199</v>
      </c>
      <c r="C62" s="156" t="s">
        <v>127</v>
      </c>
      <c r="D62" s="156" t="s">
        <v>127</v>
      </c>
      <c r="E62" s="156" t="s">
        <v>127</v>
      </c>
      <c r="F62" s="156" t="s">
        <v>127</v>
      </c>
      <c r="G62" s="156" t="s">
        <v>127</v>
      </c>
      <c r="H62" s="156" t="s">
        <v>127</v>
      </c>
      <c r="I62" s="156" t="s">
        <v>127</v>
      </c>
      <c r="J62" s="156" t="s">
        <v>127</v>
      </c>
      <c r="K62" s="156" t="s">
        <v>127</v>
      </c>
      <c r="L62" s="156" t="s">
        <v>127</v>
      </c>
      <c r="M62" s="156" t="s">
        <v>127</v>
      </c>
      <c r="N62" s="156" t="s">
        <v>127</v>
      </c>
      <c r="O62" s="156" t="s">
        <v>127</v>
      </c>
      <c r="P62" s="156" t="s">
        <v>127</v>
      </c>
      <c r="Q62" s="156" t="s">
        <v>127</v>
      </c>
      <c r="R62" s="156" t="s">
        <v>127</v>
      </c>
      <c r="S62" s="156" t="s">
        <v>127</v>
      </c>
      <c r="T62" s="156" t="s">
        <v>127</v>
      </c>
      <c r="U62" s="156" t="s">
        <v>127</v>
      </c>
      <c r="V62" s="156" t="s">
        <v>127</v>
      </c>
      <c r="W62" s="156" t="s">
        <v>127</v>
      </c>
      <c r="X62" s="156" t="s">
        <v>127</v>
      </c>
      <c r="Y62" s="156" t="s">
        <v>127</v>
      </c>
      <c r="Z62" s="156" t="s">
        <v>127</v>
      </c>
      <c r="AA62" s="156" t="s">
        <v>127</v>
      </c>
      <c r="AB62" s="156" t="s">
        <v>127</v>
      </c>
      <c r="AC62" s="156" t="s">
        <v>127</v>
      </c>
      <c r="AD62" s="156" t="s">
        <v>127</v>
      </c>
      <c r="AE62" s="156" t="s">
        <v>127</v>
      </c>
      <c r="AF62" s="156" t="s">
        <v>127</v>
      </c>
      <c r="AG62" s="156" t="s">
        <v>127</v>
      </c>
      <c r="AH62" s="156" t="s">
        <v>127</v>
      </c>
      <c r="AI62" s="156" t="s">
        <v>127</v>
      </c>
      <c r="AJ62" s="156" t="s">
        <v>127</v>
      </c>
      <c r="AK62" s="156" t="s">
        <v>127</v>
      </c>
      <c r="AL62" s="156" t="s">
        <v>127</v>
      </c>
      <c r="AM62" s="156" t="s">
        <v>127</v>
      </c>
      <c r="AN62" s="156" t="s">
        <v>127</v>
      </c>
      <c r="AO62" s="156" t="s">
        <v>127</v>
      </c>
      <c r="AP62" s="156" t="s">
        <v>127</v>
      </c>
      <c r="AQ62" s="156" t="s">
        <v>127</v>
      </c>
      <c r="AR62" s="156" t="s">
        <v>127</v>
      </c>
      <c r="AS62" s="156" t="s">
        <v>127</v>
      </c>
    </row>
    <row r="63" spans="1:45" s="161" customFormat="1" ht="47.25" x14ac:dyDescent="0.2">
      <c r="A63" s="24" t="s">
        <v>200</v>
      </c>
      <c r="B63" s="34" t="s">
        <v>201</v>
      </c>
      <c r="C63" s="156" t="s">
        <v>127</v>
      </c>
      <c r="D63" s="156" t="s">
        <v>127</v>
      </c>
      <c r="E63" s="156" t="s">
        <v>127</v>
      </c>
      <c r="F63" s="156" t="s">
        <v>127</v>
      </c>
      <c r="G63" s="156" t="s">
        <v>127</v>
      </c>
      <c r="H63" s="156" t="s">
        <v>127</v>
      </c>
      <c r="I63" s="156" t="s">
        <v>127</v>
      </c>
      <c r="J63" s="156" t="s">
        <v>127</v>
      </c>
      <c r="K63" s="156" t="s">
        <v>127</v>
      </c>
      <c r="L63" s="156" t="s">
        <v>127</v>
      </c>
      <c r="M63" s="156" t="s">
        <v>127</v>
      </c>
      <c r="N63" s="156" t="s">
        <v>127</v>
      </c>
      <c r="O63" s="156" t="s">
        <v>127</v>
      </c>
      <c r="P63" s="156" t="s">
        <v>127</v>
      </c>
      <c r="Q63" s="156" t="s">
        <v>127</v>
      </c>
      <c r="R63" s="156" t="s">
        <v>127</v>
      </c>
      <c r="S63" s="156" t="s">
        <v>127</v>
      </c>
      <c r="T63" s="156" t="s">
        <v>127</v>
      </c>
      <c r="U63" s="156" t="s">
        <v>127</v>
      </c>
      <c r="V63" s="156" t="s">
        <v>127</v>
      </c>
      <c r="W63" s="156" t="s">
        <v>127</v>
      </c>
      <c r="X63" s="156" t="s">
        <v>127</v>
      </c>
      <c r="Y63" s="156" t="s">
        <v>127</v>
      </c>
      <c r="Z63" s="156" t="s">
        <v>127</v>
      </c>
      <c r="AA63" s="156" t="s">
        <v>127</v>
      </c>
      <c r="AB63" s="156" t="s">
        <v>127</v>
      </c>
      <c r="AC63" s="156" t="s">
        <v>127</v>
      </c>
      <c r="AD63" s="156" t="s">
        <v>127</v>
      </c>
      <c r="AE63" s="156" t="s">
        <v>127</v>
      </c>
      <c r="AF63" s="156" t="s">
        <v>127</v>
      </c>
      <c r="AG63" s="156" t="s">
        <v>127</v>
      </c>
      <c r="AH63" s="156" t="s">
        <v>127</v>
      </c>
      <c r="AI63" s="156" t="s">
        <v>127</v>
      </c>
      <c r="AJ63" s="156" t="s">
        <v>127</v>
      </c>
      <c r="AK63" s="156" t="s">
        <v>127</v>
      </c>
      <c r="AL63" s="156" t="s">
        <v>127</v>
      </c>
      <c r="AM63" s="156" t="s">
        <v>127</v>
      </c>
      <c r="AN63" s="156" t="s">
        <v>127</v>
      </c>
      <c r="AO63" s="156" t="s">
        <v>127</v>
      </c>
      <c r="AP63" s="156" t="s">
        <v>127</v>
      </c>
      <c r="AQ63" s="156" t="s">
        <v>127</v>
      </c>
      <c r="AR63" s="156" t="s">
        <v>127</v>
      </c>
      <c r="AS63" s="156" t="s">
        <v>127</v>
      </c>
    </row>
    <row r="64" spans="1:45" s="161" customFormat="1" ht="47.25" x14ac:dyDescent="0.2">
      <c r="A64" s="24" t="s">
        <v>202</v>
      </c>
      <c r="B64" s="34" t="s">
        <v>203</v>
      </c>
      <c r="C64" s="156" t="s">
        <v>127</v>
      </c>
      <c r="D64" s="156" t="s">
        <v>127</v>
      </c>
      <c r="E64" s="156" t="s">
        <v>127</v>
      </c>
      <c r="F64" s="156" t="s">
        <v>127</v>
      </c>
      <c r="G64" s="156" t="s">
        <v>127</v>
      </c>
      <c r="H64" s="156" t="s">
        <v>127</v>
      </c>
      <c r="I64" s="156" t="s">
        <v>127</v>
      </c>
      <c r="J64" s="156" t="s">
        <v>127</v>
      </c>
      <c r="K64" s="156" t="s">
        <v>127</v>
      </c>
      <c r="L64" s="156" t="s">
        <v>127</v>
      </c>
      <c r="M64" s="156" t="s">
        <v>127</v>
      </c>
      <c r="N64" s="156" t="s">
        <v>127</v>
      </c>
      <c r="O64" s="156" t="s">
        <v>127</v>
      </c>
      <c r="P64" s="156" t="s">
        <v>127</v>
      </c>
      <c r="Q64" s="156" t="s">
        <v>127</v>
      </c>
      <c r="R64" s="156" t="s">
        <v>127</v>
      </c>
      <c r="S64" s="156" t="s">
        <v>127</v>
      </c>
      <c r="T64" s="156" t="s">
        <v>127</v>
      </c>
      <c r="U64" s="156" t="s">
        <v>127</v>
      </c>
      <c r="V64" s="156" t="s">
        <v>127</v>
      </c>
      <c r="W64" s="156" t="s">
        <v>127</v>
      </c>
      <c r="X64" s="156" t="s">
        <v>127</v>
      </c>
      <c r="Y64" s="156" t="s">
        <v>127</v>
      </c>
      <c r="Z64" s="156" t="s">
        <v>127</v>
      </c>
      <c r="AA64" s="156" t="s">
        <v>127</v>
      </c>
      <c r="AB64" s="156" t="s">
        <v>127</v>
      </c>
      <c r="AC64" s="156" t="s">
        <v>127</v>
      </c>
      <c r="AD64" s="156" t="s">
        <v>127</v>
      </c>
      <c r="AE64" s="156" t="s">
        <v>127</v>
      </c>
      <c r="AF64" s="156" t="s">
        <v>127</v>
      </c>
      <c r="AG64" s="156" t="s">
        <v>127</v>
      </c>
      <c r="AH64" s="156" t="s">
        <v>127</v>
      </c>
      <c r="AI64" s="156" t="s">
        <v>127</v>
      </c>
      <c r="AJ64" s="156" t="s">
        <v>127</v>
      </c>
      <c r="AK64" s="156" t="s">
        <v>127</v>
      </c>
      <c r="AL64" s="156" t="s">
        <v>127</v>
      </c>
      <c r="AM64" s="156" t="s">
        <v>127</v>
      </c>
      <c r="AN64" s="156" t="s">
        <v>127</v>
      </c>
      <c r="AO64" s="156" t="s">
        <v>127</v>
      </c>
      <c r="AP64" s="156" t="s">
        <v>127</v>
      </c>
      <c r="AQ64" s="156" t="s">
        <v>127</v>
      </c>
      <c r="AR64" s="156" t="s">
        <v>127</v>
      </c>
      <c r="AS64" s="156" t="s">
        <v>127</v>
      </c>
    </row>
    <row r="65" spans="1:45" s="161" customFormat="1" ht="31.5" x14ac:dyDescent="0.2">
      <c r="A65" s="24" t="s">
        <v>204</v>
      </c>
      <c r="B65" s="34" t="s">
        <v>205</v>
      </c>
      <c r="C65" s="156" t="s">
        <v>127</v>
      </c>
      <c r="D65" s="156" t="s">
        <v>127</v>
      </c>
      <c r="E65" s="156" t="s">
        <v>127</v>
      </c>
      <c r="F65" s="156" t="s">
        <v>127</v>
      </c>
      <c r="G65" s="156" t="s">
        <v>127</v>
      </c>
      <c r="H65" s="156" t="s">
        <v>127</v>
      </c>
      <c r="I65" s="156" t="s">
        <v>127</v>
      </c>
      <c r="J65" s="156" t="s">
        <v>127</v>
      </c>
      <c r="K65" s="156" t="s">
        <v>127</v>
      </c>
      <c r="L65" s="156" t="s">
        <v>127</v>
      </c>
      <c r="M65" s="156" t="s">
        <v>127</v>
      </c>
      <c r="N65" s="156" t="s">
        <v>127</v>
      </c>
      <c r="O65" s="156" t="s">
        <v>127</v>
      </c>
      <c r="P65" s="156" t="s">
        <v>127</v>
      </c>
      <c r="Q65" s="156" t="s">
        <v>127</v>
      </c>
      <c r="R65" s="156" t="s">
        <v>127</v>
      </c>
      <c r="S65" s="156" t="s">
        <v>127</v>
      </c>
      <c r="T65" s="156" t="s">
        <v>127</v>
      </c>
      <c r="U65" s="156" t="s">
        <v>127</v>
      </c>
      <c r="V65" s="156" t="s">
        <v>127</v>
      </c>
      <c r="W65" s="156" t="s">
        <v>127</v>
      </c>
      <c r="X65" s="156" t="s">
        <v>127</v>
      </c>
      <c r="Y65" s="156" t="s">
        <v>127</v>
      </c>
      <c r="Z65" s="156" t="s">
        <v>127</v>
      </c>
      <c r="AA65" s="156" t="s">
        <v>127</v>
      </c>
      <c r="AB65" s="156" t="s">
        <v>127</v>
      </c>
      <c r="AC65" s="156" t="s">
        <v>127</v>
      </c>
      <c r="AD65" s="156" t="s">
        <v>127</v>
      </c>
      <c r="AE65" s="156" t="s">
        <v>127</v>
      </c>
      <c r="AF65" s="156" t="s">
        <v>127</v>
      </c>
      <c r="AG65" s="156" t="s">
        <v>127</v>
      </c>
      <c r="AH65" s="156" t="s">
        <v>127</v>
      </c>
      <c r="AI65" s="156" t="s">
        <v>127</v>
      </c>
      <c r="AJ65" s="156" t="s">
        <v>127</v>
      </c>
      <c r="AK65" s="156" t="s">
        <v>127</v>
      </c>
      <c r="AL65" s="156" t="s">
        <v>127</v>
      </c>
      <c r="AM65" s="156" t="s">
        <v>127</v>
      </c>
      <c r="AN65" s="156" t="s">
        <v>127</v>
      </c>
      <c r="AO65" s="156" t="s">
        <v>127</v>
      </c>
      <c r="AP65" s="156" t="s">
        <v>127</v>
      </c>
      <c r="AQ65" s="156" t="s">
        <v>127</v>
      </c>
      <c r="AR65" s="156" t="s">
        <v>127</v>
      </c>
      <c r="AS65" s="156" t="s">
        <v>127</v>
      </c>
    </row>
    <row r="66" spans="1:45" s="161" customFormat="1" ht="31.5" x14ac:dyDescent="0.25">
      <c r="A66" s="24" t="s">
        <v>206</v>
      </c>
      <c r="B66" s="62" t="s">
        <v>207</v>
      </c>
      <c r="C66" s="156" t="s">
        <v>127</v>
      </c>
      <c r="D66" s="156" t="s">
        <v>127</v>
      </c>
      <c r="E66" s="156" t="s">
        <v>127</v>
      </c>
      <c r="F66" s="156" t="s">
        <v>127</v>
      </c>
      <c r="G66" s="156" t="s">
        <v>127</v>
      </c>
      <c r="H66" s="156" t="s">
        <v>127</v>
      </c>
      <c r="I66" s="156" t="s">
        <v>127</v>
      </c>
      <c r="J66" s="156" t="s">
        <v>127</v>
      </c>
      <c r="K66" s="156" t="s">
        <v>127</v>
      </c>
      <c r="L66" s="156" t="s">
        <v>127</v>
      </c>
      <c r="M66" s="156" t="s">
        <v>127</v>
      </c>
      <c r="N66" s="156" t="s">
        <v>127</v>
      </c>
      <c r="O66" s="156" t="s">
        <v>127</v>
      </c>
      <c r="P66" s="156" t="s">
        <v>127</v>
      </c>
      <c r="Q66" s="156" t="s">
        <v>127</v>
      </c>
      <c r="R66" s="156" t="s">
        <v>127</v>
      </c>
      <c r="S66" s="156" t="s">
        <v>127</v>
      </c>
      <c r="T66" s="156" t="s">
        <v>127</v>
      </c>
      <c r="U66" s="156" t="s">
        <v>127</v>
      </c>
      <c r="V66" s="156" t="s">
        <v>127</v>
      </c>
      <c r="W66" s="156" t="s">
        <v>127</v>
      </c>
      <c r="X66" s="156" t="s">
        <v>127</v>
      </c>
      <c r="Y66" s="156" t="s">
        <v>127</v>
      </c>
      <c r="Z66" s="156" t="s">
        <v>127</v>
      </c>
      <c r="AA66" s="156" t="s">
        <v>127</v>
      </c>
      <c r="AB66" s="156" t="s">
        <v>127</v>
      </c>
      <c r="AC66" s="156" t="s">
        <v>127</v>
      </c>
      <c r="AD66" s="156" t="s">
        <v>127</v>
      </c>
      <c r="AE66" s="156" t="s">
        <v>127</v>
      </c>
      <c r="AF66" s="156" t="s">
        <v>127</v>
      </c>
      <c r="AG66" s="156" t="s">
        <v>127</v>
      </c>
      <c r="AH66" s="156" t="s">
        <v>127</v>
      </c>
      <c r="AI66" s="156" t="s">
        <v>127</v>
      </c>
      <c r="AJ66" s="156" t="s">
        <v>127</v>
      </c>
      <c r="AK66" s="156" t="s">
        <v>127</v>
      </c>
      <c r="AL66" s="156" t="s">
        <v>127</v>
      </c>
      <c r="AM66" s="156" t="s">
        <v>127</v>
      </c>
      <c r="AN66" s="156" t="s">
        <v>127</v>
      </c>
      <c r="AO66" s="156" t="s">
        <v>127</v>
      </c>
      <c r="AP66" s="156" t="s">
        <v>127</v>
      </c>
      <c r="AQ66" s="156" t="s">
        <v>127</v>
      </c>
      <c r="AR66" s="156" t="s">
        <v>127</v>
      </c>
      <c r="AS66" s="156" t="s">
        <v>127</v>
      </c>
    </row>
    <row r="67" spans="1:45" s="161" customFormat="1" x14ac:dyDescent="0.25">
      <c r="A67" s="24" t="s">
        <v>208</v>
      </c>
      <c r="B67" s="62" t="s">
        <v>209</v>
      </c>
      <c r="C67" s="156" t="s">
        <v>127</v>
      </c>
      <c r="D67" s="156" t="s">
        <v>127</v>
      </c>
      <c r="E67" s="156" t="s">
        <v>127</v>
      </c>
      <c r="F67" s="156" t="s">
        <v>127</v>
      </c>
      <c r="G67" s="156" t="s">
        <v>127</v>
      </c>
      <c r="H67" s="156" t="s">
        <v>127</v>
      </c>
      <c r="I67" s="156" t="s">
        <v>127</v>
      </c>
      <c r="J67" s="156" t="s">
        <v>127</v>
      </c>
      <c r="K67" s="156" t="s">
        <v>127</v>
      </c>
      <c r="L67" s="156" t="s">
        <v>127</v>
      </c>
      <c r="M67" s="156" t="s">
        <v>127</v>
      </c>
      <c r="N67" s="156" t="s">
        <v>127</v>
      </c>
      <c r="O67" s="156" t="s">
        <v>127</v>
      </c>
      <c r="P67" s="156" t="s">
        <v>127</v>
      </c>
      <c r="Q67" s="156" t="s">
        <v>127</v>
      </c>
      <c r="R67" s="156" t="s">
        <v>127</v>
      </c>
      <c r="S67" s="156" t="s">
        <v>127</v>
      </c>
      <c r="T67" s="156" t="s">
        <v>127</v>
      </c>
      <c r="U67" s="156" t="s">
        <v>127</v>
      </c>
      <c r="V67" s="156" t="s">
        <v>127</v>
      </c>
      <c r="W67" s="156" t="s">
        <v>127</v>
      </c>
      <c r="X67" s="156" t="s">
        <v>127</v>
      </c>
      <c r="Y67" s="156" t="s">
        <v>127</v>
      </c>
      <c r="Z67" s="156" t="s">
        <v>127</v>
      </c>
      <c r="AA67" s="156" t="s">
        <v>127</v>
      </c>
      <c r="AB67" s="156" t="s">
        <v>127</v>
      </c>
      <c r="AC67" s="156" t="s">
        <v>127</v>
      </c>
      <c r="AD67" s="156" t="s">
        <v>127</v>
      </c>
      <c r="AE67" s="156" t="s">
        <v>127</v>
      </c>
      <c r="AF67" s="156" t="s">
        <v>127</v>
      </c>
      <c r="AG67" s="156" t="s">
        <v>127</v>
      </c>
      <c r="AH67" s="156" t="s">
        <v>127</v>
      </c>
      <c r="AI67" s="156" t="s">
        <v>127</v>
      </c>
      <c r="AJ67" s="156" t="s">
        <v>127</v>
      </c>
      <c r="AK67" s="156" t="s">
        <v>127</v>
      </c>
      <c r="AL67" s="156" t="s">
        <v>127</v>
      </c>
      <c r="AM67" s="156" t="s">
        <v>127</v>
      </c>
      <c r="AN67" s="156" t="s">
        <v>127</v>
      </c>
      <c r="AO67" s="156" t="s">
        <v>127</v>
      </c>
      <c r="AP67" s="156" t="s">
        <v>127</v>
      </c>
      <c r="AQ67" s="156" t="s">
        <v>127</v>
      </c>
      <c r="AR67" s="156" t="s">
        <v>127</v>
      </c>
      <c r="AS67" s="156" t="s">
        <v>127</v>
      </c>
    </row>
  </sheetData>
  <mergeCells count="33">
    <mergeCell ref="N14:O14"/>
    <mergeCell ref="A11:AS11"/>
    <mergeCell ref="A12:A15"/>
    <mergeCell ref="B12:B15"/>
    <mergeCell ref="C12:C15"/>
    <mergeCell ref="D12:AS12"/>
    <mergeCell ref="D13:I13"/>
    <mergeCell ref="J13:O13"/>
    <mergeCell ref="P13:U13"/>
    <mergeCell ref="D14:E14"/>
    <mergeCell ref="F14:G14"/>
    <mergeCell ref="H14:I14"/>
    <mergeCell ref="J14:K14"/>
    <mergeCell ref="L14:M14"/>
    <mergeCell ref="Z14:AA14"/>
    <mergeCell ref="V13:AA13"/>
    <mergeCell ref="AB13:AG13"/>
    <mergeCell ref="AH13:AM13"/>
    <mergeCell ref="AN13:AS13"/>
    <mergeCell ref="AN14:AO14"/>
    <mergeCell ref="AP14:AQ14"/>
    <mergeCell ref="AR14:AS14"/>
    <mergeCell ref="AB14:AC14"/>
    <mergeCell ref="AD14:AE14"/>
    <mergeCell ref="AF14:AG14"/>
    <mergeCell ref="AH14:AI14"/>
    <mergeCell ref="AJ14:AK14"/>
    <mergeCell ref="AL14:AM14"/>
    <mergeCell ref="P14:Q14"/>
    <mergeCell ref="R14:S14"/>
    <mergeCell ref="T14:U14"/>
    <mergeCell ref="V14:W14"/>
    <mergeCell ref="X14:Y14"/>
  </mergeCells>
  <phoneticPr fontId="85" type="noConversion"/>
  <pageMargins left="0.19685039370078741" right="0.15748031496062992" top="0.35433070866141736" bottom="0.35433070866141736" header="0.31496062992125984" footer="0.31496062992125984"/>
  <pageSetup paperSize="9" scale="23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N89"/>
  <sheetViews>
    <sheetView workbookViewId="0">
      <selection activeCell="O29" sqref="O29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outlineLevel="1" x14ac:dyDescent="0.2">
      <c r="A6" s="396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1183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15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1170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1171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1172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1173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1174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1175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63" x14ac:dyDescent="0.2">
      <c r="A32" s="434" t="s">
        <v>19</v>
      </c>
      <c r="B32" s="435" t="s">
        <v>913</v>
      </c>
      <c r="C32" s="436" t="s">
        <v>914</v>
      </c>
      <c r="D32" s="437" t="s">
        <v>915</v>
      </c>
      <c r="E32" s="438"/>
      <c r="F32" s="439" t="s">
        <v>1176</v>
      </c>
      <c r="G32" s="440">
        <v>554.78</v>
      </c>
      <c r="H32" s="440">
        <v>21081.64</v>
      </c>
      <c r="I32" s="440">
        <v>10095.459999999999</v>
      </c>
      <c r="J32" s="440">
        <v>10986.18</v>
      </c>
      <c r="K32" s="440">
        <v>3827.36</v>
      </c>
      <c r="L32" s="441"/>
      <c r="M32" s="440">
        <v>48.26</v>
      </c>
      <c r="N32" s="440">
        <v>15.58</v>
      </c>
    </row>
    <row r="33" spans="1:14" ht="63" x14ac:dyDescent="0.2">
      <c r="A33" s="434" t="s">
        <v>20</v>
      </c>
      <c r="B33" s="435" t="s">
        <v>917</v>
      </c>
      <c r="C33" s="436" t="s">
        <v>918</v>
      </c>
      <c r="D33" s="437" t="s">
        <v>915</v>
      </c>
      <c r="E33" s="438"/>
      <c r="F33" s="440">
        <v>38</v>
      </c>
      <c r="G33" s="440">
        <v>87.24</v>
      </c>
      <c r="H33" s="440">
        <v>3315.12</v>
      </c>
      <c r="I33" s="440">
        <v>1171.92</v>
      </c>
      <c r="J33" s="440">
        <v>2143.1999999999998</v>
      </c>
      <c r="K33" s="440">
        <v>744.42</v>
      </c>
      <c r="L33" s="441"/>
      <c r="M33" s="440">
        <v>5.7</v>
      </c>
      <c r="N33" s="440">
        <v>3.04</v>
      </c>
    </row>
    <row r="34" spans="1:14" ht="63" x14ac:dyDescent="0.2">
      <c r="A34" s="434" t="s">
        <v>21</v>
      </c>
      <c r="B34" s="435" t="s">
        <v>919</v>
      </c>
      <c r="C34" s="436" t="s">
        <v>920</v>
      </c>
      <c r="D34" s="437" t="s">
        <v>915</v>
      </c>
      <c r="E34" s="438"/>
      <c r="F34" s="440">
        <v>22</v>
      </c>
      <c r="G34" s="440">
        <v>1527.44</v>
      </c>
      <c r="H34" s="440">
        <v>33603.68</v>
      </c>
      <c r="I34" s="440">
        <v>6181.34</v>
      </c>
      <c r="J34" s="440">
        <v>27422.34</v>
      </c>
      <c r="K34" s="440">
        <v>6686.24</v>
      </c>
      <c r="L34" s="441"/>
      <c r="M34" s="440">
        <v>27.28</v>
      </c>
      <c r="N34" s="440">
        <v>24.2</v>
      </c>
    </row>
    <row r="35" spans="1:14" ht="63" x14ac:dyDescent="0.2">
      <c r="A35" s="434" t="s">
        <v>22</v>
      </c>
      <c r="B35" s="435" t="s">
        <v>921</v>
      </c>
      <c r="C35" s="436" t="s">
        <v>922</v>
      </c>
      <c r="D35" s="437" t="s">
        <v>915</v>
      </c>
      <c r="E35" s="438"/>
      <c r="F35" s="440">
        <v>11</v>
      </c>
      <c r="G35" s="440">
        <v>2864.68</v>
      </c>
      <c r="H35" s="440">
        <v>31511.48</v>
      </c>
      <c r="I35" s="440">
        <v>6580.2</v>
      </c>
      <c r="J35" s="440">
        <v>24931.279999999999</v>
      </c>
      <c r="K35" s="440">
        <v>6675.68</v>
      </c>
      <c r="L35" s="441"/>
      <c r="M35" s="440">
        <v>29.04</v>
      </c>
      <c r="N35" s="440">
        <v>25.19</v>
      </c>
    </row>
    <row r="36" spans="1:14" ht="63" x14ac:dyDescent="0.2">
      <c r="A36" s="434" t="s">
        <v>23</v>
      </c>
      <c r="B36" s="435" t="s">
        <v>1010</v>
      </c>
      <c r="C36" s="436" t="s">
        <v>1011</v>
      </c>
      <c r="D36" s="437" t="s">
        <v>915</v>
      </c>
      <c r="E36" s="438"/>
      <c r="F36" s="440">
        <v>5</v>
      </c>
      <c r="G36" s="440">
        <v>4404.75</v>
      </c>
      <c r="H36" s="440">
        <v>22023.75</v>
      </c>
      <c r="I36" s="440">
        <v>4577.1000000000004</v>
      </c>
      <c r="J36" s="440">
        <v>17446.650000000001</v>
      </c>
      <c r="K36" s="440">
        <v>4675.6000000000004</v>
      </c>
      <c r="L36" s="441"/>
      <c r="M36" s="440">
        <v>20.2</v>
      </c>
      <c r="N36" s="440">
        <v>17.649999999999999</v>
      </c>
    </row>
    <row r="37" spans="1:14" ht="15" x14ac:dyDescent="0.2">
      <c r="A37" s="831" t="s">
        <v>923</v>
      </c>
      <c r="B37" s="832"/>
      <c r="C37" s="832"/>
      <c r="D37" s="832"/>
      <c r="E37" s="832"/>
      <c r="F37" s="832"/>
      <c r="G37" s="832"/>
      <c r="H37" s="439">
        <v>209613.7</v>
      </c>
      <c r="I37" s="441"/>
      <c r="J37" s="441"/>
      <c r="K37" s="441"/>
      <c r="L37" s="441"/>
      <c r="M37" s="439">
        <v>150.05000000000001</v>
      </c>
      <c r="N37" s="439">
        <v>98.51</v>
      </c>
    </row>
    <row r="38" spans="1:14" ht="20.25" customHeight="1" x14ac:dyDescent="0.2">
      <c r="A38" s="833" t="s">
        <v>924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 ht="63" x14ac:dyDescent="0.2">
      <c r="A39" s="434" t="s">
        <v>29</v>
      </c>
      <c r="B39" s="435" t="s">
        <v>925</v>
      </c>
      <c r="C39" s="436" t="s">
        <v>926</v>
      </c>
      <c r="D39" s="437" t="s">
        <v>915</v>
      </c>
      <c r="E39" s="438"/>
      <c r="F39" s="439" t="s">
        <v>1177</v>
      </c>
      <c r="G39" s="440">
        <v>504.29</v>
      </c>
      <c r="H39" s="440">
        <v>48411.839999999997</v>
      </c>
      <c r="I39" s="440">
        <v>8609.2800000000007</v>
      </c>
      <c r="J39" s="440">
        <v>39802.559999999998</v>
      </c>
      <c r="K39" s="440">
        <v>14881.92</v>
      </c>
      <c r="L39" s="441"/>
      <c r="M39" s="440">
        <v>42.24</v>
      </c>
      <c r="N39" s="440">
        <v>46.08</v>
      </c>
    </row>
    <row r="40" spans="1:14" ht="63" x14ac:dyDescent="0.2">
      <c r="A40" s="434" t="s">
        <v>24</v>
      </c>
      <c r="B40" s="435" t="s">
        <v>928</v>
      </c>
      <c r="C40" s="436" t="s">
        <v>929</v>
      </c>
      <c r="D40" s="437" t="s">
        <v>915</v>
      </c>
      <c r="E40" s="438"/>
      <c r="F40" s="440">
        <v>37</v>
      </c>
      <c r="G40" s="440">
        <v>148.88</v>
      </c>
      <c r="H40" s="440">
        <v>5508.56</v>
      </c>
      <c r="I40" s="440">
        <v>1885.15</v>
      </c>
      <c r="J40" s="440">
        <v>3623.41</v>
      </c>
      <c r="K40" s="440">
        <v>1672.77</v>
      </c>
      <c r="L40" s="441"/>
      <c r="M40" s="440">
        <v>9.25</v>
      </c>
      <c r="N40" s="440">
        <v>5.18</v>
      </c>
    </row>
    <row r="41" spans="1:14" ht="63" x14ac:dyDescent="0.2">
      <c r="A41" s="434" t="s">
        <v>30</v>
      </c>
      <c r="B41" s="435" t="s">
        <v>930</v>
      </c>
      <c r="C41" s="436" t="s">
        <v>931</v>
      </c>
      <c r="D41" s="437" t="s">
        <v>915</v>
      </c>
      <c r="E41" s="438"/>
      <c r="F41" s="439" t="s">
        <v>1178</v>
      </c>
      <c r="G41" s="440">
        <v>173.06</v>
      </c>
      <c r="H41" s="440">
        <v>4326.5</v>
      </c>
      <c r="I41" s="440">
        <v>1528.5</v>
      </c>
      <c r="J41" s="440">
        <v>2798</v>
      </c>
      <c r="K41" s="440">
        <v>1291.75</v>
      </c>
      <c r="L41" s="441"/>
      <c r="M41" s="440">
        <v>7.5</v>
      </c>
      <c r="N41" s="440">
        <v>4</v>
      </c>
    </row>
    <row r="42" spans="1:14" ht="63" x14ac:dyDescent="0.2">
      <c r="A42" s="434" t="s">
        <v>25</v>
      </c>
      <c r="B42" s="435" t="s">
        <v>933</v>
      </c>
      <c r="C42" s="436" t="s">
        <v>934</v>
      </c>
      <c r="D42" s="437" t="s">
        <v>915</v>
      </c>
      <c r="E42" s="438"/>
      <c r="F42" s="440">
        <v>37</v>
      </c>
      <c r="G42" s="440">
        <v>2346.6799999999998</v>
      </c>
      <c r="H42" s="440">
        <v>86827.16</v>
      </c>
      <c r="I42" s="440">
        <v>38845.93</v>
      </c>
      <c r="J42" s="440">
        <v>47981.23</v>
      </c>
      <c r="K42" s="440">
        <v>12395.37</v>
      </c>
      <c r="L42" s="441"/>
      <c r="M42" s="440">
        <v>175.75</v>
      </c>
      <c r="N42" s="440">
        <v>44.86</v>
      </c>
    </row>
    <row r="43" spans="1:14" ht="63" x14ac:dyDescent="0.2">
      <c r="A43" s="434" t="s">
        <v>26</v>
      </c>
      <c r="B43" s="435" t="s">
        <v>935</v>
      </c>
      <c r="C43" s="436" t="s">
        <v>936</v>
      </c>
      <c r="D43" s="437" t="s">
        <v>915</v>
      </c>
      <c r="E43" s="438"/>
      <c r="F43" s="440">
        <v>16</v>
      </c>
      <c r="G43" s="440">
        <v>5228.08</v>
      </c>
      <c r="H43" s="440">
        <v>83649.279999999999</v>
      </c>
      <c r="I43" s="440">
        <v>34922.879999999997</v>
      </c>
      <c r="J43" s="440">
        <v>48726.400000000001</v>
      </c>
      <c r="K43" s="440">
        <v>12488.48</v>
      </c>
      <c r="L43" s="441"/>
      <c r="M43" s="440">
        <v>158</v>
      </c>
      <c r="N43" s="440">
        <v>45.2</v>
      </c>
    </row>
    <row r="44" spans="1:14" ht="63" x14ac:dyDescent="0.2">
      <c r="A44" s="434" t="s">
        <v>27</v>
      </c>
      <c r="B44" s="435" t="s">
        <v>937</v>
      </c>
      <c r="C44" s="436" t="s">
        <v>938</v>
      </c>
      <c r="D44" s="437" t="s">
        <v>915</v>
      </c>
      <c r="E44" s="438"/>
      <c r="F44" s="440">
        <v>9</v>
      </c>
      <c r="G44" s="440">
        <v>8241.16</v>
      </c>
      <c r="H44" s="440">
        <v>74170.44</v>
      </c>
      <c r="I44" s="440">
        <v>30112.560000000001</v>
      </c>
      <c r="J44" s="440">
        <v>44057.88</v>
      </c>
      <c r="K44" s="440">
        <v>11251.89</v>
      </c>
      <c r="L44" s="441"/>
      <c r="M44" s="440">
        <v>136.24</v>
      </c>
      <c r="N44" s="440">
        <v>40.729999999999997</v>
      </c>
    </row>
    <row r="45" spans="1:14" ht="72" x14ac:dyDescent="0.2">
      <c r="A45" s="434" t="s">
        <v>28</v>
      </c>
      <c r="B45" s="435" t="s">
        <v>939</v>
      </c>
      <c r="C45" s="436" t="s">
        <v>940</v>
      </c>
      <c r="D45" s="437" t="s">
        <v>941</v>
      </c>
      <c r="E45" s="438"/>
      <c r="F45" s="439" t="s">
        <v>1179</v>
      </c>
      <c r="G45" s="440">
        <v>39345.480000000003</v>
      </c>
      <c r="H45" s="440">
        <v>60592.04</v>
      </c>
      <c r="I45" s="440">
        <v>23865.55</v>
      </c>
      <c r="J45" s="440">
        <v>36726.49</v>
      </c>
      <c r="K45" s="440">
        <v>14670.15</v>
      </c>
      <c r="L45" s="441"/>
      <c r="M45" s="440">
        <v>100.47</v>
      </c>
      <c r="N45" s="440">
        <v>57.77</v>
      </c>
    </row>
    <row r="46" spans="1:14" ht="48" x14ac:dyDescent="0.2">
      <c r="A46" s="434" t="s">
        <v>31</v>
      </c>
      <c r="B46" s="435" t="s">
        <v>944</v>
      </c>
      <c r="C46" s="436" t="s">
        <v>945</v>
      </c>
      <c r="D46" s="437" t="s">
        <v>946</v>
      </c>
      <c r="E46" s="438"/>
      <c r="F46" s="439" t="s">
        <v>1180</v>
      </c>
      <c r="G46" s="440">
        <v>129.91</v>
      </c>
      <c r="H46" s="440">
        <v>7723.15</v>
      </c>
      <c r="I46" s="441"/>
      <c r="J46" s="440">
        <v>7723.15</v>
      </c>
      <c r="K46" s="441"/>
      <c r="L46" s="441"/>
      <c r="M46" s="441"/>
      <c r="N46" s="441"/>
    </row>
    <row r="47" spans="1:14" ht="48" x14ac:dyDescent="0.2">
      <c r="A47" s="434" t="s">
        <v>1038</v>
      </c>
      <c r="B47" s="435" t="s">
        <v>949</v>
      </c>
      <c r="C47" s="436" t="s">
        <v>950</v>
      </c>
      <c r="D47" s="437" t="s">
        <v>946</v>
      </c>
      <c r="E47" s="438"/>
      <c r="F47" s="439" t="s">
        <v>1180</v>
      </c>
      <c r="G47" s="440">
        <v>129.91</v>
      </c>
      <c r="H47" s="440">
        <v>7723.15</v>
      </c>
      <c r="I47" s="441"/>
      <c r="J47" s="440">
        <v>7723.15</v>
      </c>
      <c r="K47" s="441"/>
      <c r="L47" s="441"/>
      <c r="M47" s="441"/>
      <c r="N47" s="441"/>
    </row>
    <row r="48" spans="1:14" ht="96" x14ac:dyDescent="0.2">
      <c r="A48" s="434" t="s">
        <v>1039</v>
      </c>
      <c r="B48" s="435" t="s">
        <v>952</v>
      </c>
      <c r="C48" s="436" t="s">
        <v>953</v>
      </c>
      <c r="D48" s="437" t="s">
        <v>946</v>
      </c>
      <c r="E48" s="438"/>
      <c r="F48" s="440">
        <v>59.45</v>
      </c>
      <c r="G48" s="440">
        <v>108.9</v>
      </c>
      <c r="H48" s="440">
        <v>6474.11</v>
      </c>
      <c r="I48" s="441"/>
      <c r="J48" s="440">
        <v>6474.11</v>
      </c>
      <c r="K48" s="441"/>
      <c r="L48" s="441"/>
      <c r="M48" s="441"/>
      <c r="N48" s="441"/>
    </row>
    <row r="49" spans="1:14" ht="15" x14ac:dyDescent="0.2">
      <c r="A49" s="831" t="s">
        <v>954</v>
      </c>
      <c r="B49" s="832"/>
      <c r="C49" s="832"/>
      <c r="D49" s="832"/>
      <c r="E49" s="832"/>
      <c r="F49" s="832"/>
      <c r="G49" s="832"/>
      <c r="H49" s="439">
        <v>774801.02</v>
      </c>
      <c r="I49" s="441"/>
      <c r="J49" s="441"/>
      <c r="K49" s="441"/>
      <c r="L49" s="441"/>
      <c r="M49" s="439">
        <v>723.87</v>
      </c>
      <c r="N49" s="439">
        <v>280.39</v>
      </c>
    </row>
    <row r="50" spans="1:14" ht="20.25" customHeight="1" x14ac:dyDescent="0.2">
      <c r="A50" s="833" t="s">
        <v>955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</row>
    <row r="51" spans="1:14" x14ac:dyDescent="0.2">
      <c r="A51" s="434" t="s">
        <v>943</v>
      </c>
      <c r="B51" s="435" t="s">
        <v>957</v>
      </c>
      <c r="C51" s="436" t="s">
        <v>958</v>
      </c>
      <c r="D51" s="437" t="s">
        <v>959</v>
      </c>
      <c r="E51" s="438"/>
      <c r="F51" s="440">
        <v>1540</v>
      </c>
      <c r="G51" s="440">
        <v>258</v>
      </c>
      <c r="H51" s="440">
        <v>397320</v>
      </c>
      <c r="I51" s="441"/>
      <c r="J51" s="441"/>
      <c r="K51" s="441"/>
      <c r="L51" s="440">
        <v>397320</v>
      </c>
      <c r="M51" s="441"/>
      <c r="N51" s="441"/>
    </row>
    <row r="52" spans="1:14" x14ac:dyDescent="0.2">
      <c r="A52" s="434" t="s">
        <v>948</v>
      </c>
      <c r="B52" s="435" t="s">
        <v>957</v>
      </c>
      <c r="C52" s="436" t="s">
        <v>961</v>
      </c>
      <c r="D52" s="437" t="s">
        <v>915</v>
      </c>
      <c r="E52" s="438"/>
      <c r="F52" s="440">
        <v>37</v>
      </c>
      <c r="G52" s="440">
        <v>10648</v>
      </c>
      <c r="H52" s="440">
        <v>393976</v>
      </c>
      <c r="I52" s="441"/>
      <c r="J52" s="441"/>
      <c r="K52" s="441"/>
      <c r="L52" s="440">
        <v>393976</v>
      </c>
      <c r="M52" s="441"/>
      <c r="N52" s="441"/>
    </row>
    <row r="53" spans="1:14" ht="19.5" x14ac:dyDescent="0.2">
      <c r="A53" s="434" t="s">
        <v>1040</v>
      </c>
      <c r="B53" s="435" t="s">
        <v>957</v>
      </c>
      <c r="C53" s="436" t="s">
        <v>963</v>
      </c>
      <c r="D53" s="437" t="s">
        <v>915</v>
      </c>
      <c r="E53" s="438"/>
      <c r="F53" s="439" t="s">
        <v>1178</v>
      </c>
      <c r="G53" s="440">
        <v>9766</v>
      </c>
      <c r="H53" s="440">
        <v>244150</v>
      </c>
      <c r="I53" s="441"/>
      <c r="J53" s="441"/>
      <c r="K53" s="441"/>
      <c r="L53" s="440">
        <v>244150</v>
      </c>
      <c r="M53" s="441"/>
      <c r="N53" s="441"/>
    </row>
    <row r="54" spans="1:14" x14ac:dyDescent="0.2">
      <c r="A54" s="434" t="s">
        <v>1009</v>
      </c>
      <c r="B54" s="435" t="s">
        <v>957</v>
      </c>
      <c r="C54" s="436" t="s">
        <v>965</v>
      </c>
      <c r="D54" s="437" t="s">
        <v>915</v>
      </c>
      <c r="E54" s="438"/>
      <c r="F54" s="440">
        <v>25</v>
      </c>
      <c r="G54" s="440">
        <v>2016</v>
      </c>
      <c r="H54" s="440">
        <v>50400</v>
      </c>
      <c r="I54" s="441"/>
      <c r="J54" s="441"/>
      <c r="K54" s="441"/>
      <c r="L54" s="440">
        <v>50400</v>
      </c>
      <c r="M54" s="441"/>
      <c r="N54" s="441"/>
    </row>
    <row r="55" spans="1:14" ht="19.5" x14ac:dyDescent="0.2">
      <c r="A55" s="434" t="s">
        <v>951</v>
      </c>
      <c r="B55" s="435" t="s">
        <v>957</v>
      </c>
      <c r="C55" s="436" t="s">
        <v>967</v>
      </c>
      <c r="D55" s="437" t="s">
        <v>959</v>
      </c>
      <c r="E55" s="438"/>
      <c r="F55" s="439" t="s">
        <v>1181</v>
      </c>
      <c r="G55" s="440">
        <v>75</v>
      </c>
      <c r="H55" s="440">
        <v>13950</v>
      </c>
      <c r="I55" s="441"/>
      <c r="J55" s="441"/>
      <c r="K55" s="441"/>
      <c r="L55" s="440">
        <v>13950</v>
      </c>
      <c r="M55" s="441"/>
      <c r="N55" s="441"/>
    </row>
    <row r="56" spans="1:14" ht="19.5" x14ac:dyDescent="0.2">
      <c r="A56" s="434" t="s">
        <v>956</v>
      </c>
      <c r="B56" s="435" t="s">
        <v>957</v>
      </c>
      <c r="C56" s="436" t="s">
        <v>970</v>
      </c>
      <c r="D56" s="437" t="s">
        <v>915</v>
      </c>
      <c r="E56" s="438"/>
      <c r="F56" s="439" t="s">
        <v>1182</v>
      </c>
      <c r="G56" s="440">
        <v>20.11</v>
      </c>
      <c r="H56" s="440">
        <v>2493.64</v>
      </c>
      <c r="I56" s="441"/>
      <c r="J56" s="441"/>
      <c r="K56" s="441"/>
      <c r="L56" s="440">
        <v>2493.64</v>
      </c>
      <c r="M56" s="441"/>
      <c r="N56" s="441"/>
    </row>
    <row r="57" spans="1:14" ht="15" x14ac:dyDescent="0.2">
      <c r="A57" s="831" t="s">
        <v>972</v>
      </c>
      <c r="B57" s="832"/>
      <c r="C57" s="832"/>
      <c r="D57" s="832"/>
      <c r="E57" s="832"/>
      <c r="F57" s="832"/>
      <c r="G57" s="832"/>
      <c r="H57" s="439">
        <v>1009996.24</v>
      </c>
      <c r="I57" s="441"/>
      <c r="J57" s="441"/>
      <c r="K57" s="441"/>
      <c r="L57" s="441"/>
      <c r="M57" s="441"/>
      <c r="N57" s="441"/>
    </row>
    <row r="58" spans="1:14" ht="15" x14ac:dyDescent="0.2">
      <c r="A58" s="834" t="s">
        <v>973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</row>
    <row r="59" spans="1:14" ht="15" x14ac:dyDescent="0.2">
      <c r="A59" s="836" t="s">
        <v>974</v>
      </c>
      <c r="B59" s="832"/>
      <c r="C59" s="832"/>
      <c r="D59" s="832"/>
      <c r="E59" s="832"/>
      <c r="F59" s="832"/>
      <c r="G59" s="832"/>
      <c r="H59" s="442">
        <v>1599231.54</v>
      </c>
      <c r="I59" s="442">
        <v>168375.87</v>
      </c>
      <c r="J59" s="442">
        <v>328566.03000000003</v>
      </c>
      <c r="K59" s="442">
        <v>91261.63</v>
      </c>
      <c r="L59" s="442">
        <v>1102289.6399999999</v>
      </c>
      <c r="M59" s="442">
        <v>759.93</v>
      </c>
      <c r="N59" s="442">
        <v>329.48</v>
      </c>
    </row>
    <row r="60" spans="1:14" ht="15" x14ac:dyDescent="0.2">
      <c r="A60" s="836" t="s">
        <v>975</v>
      </c>
      <c r="B60" s="832"/>
      <c r="C60" s="832"/>
      <c r="D60" s="832"/>
      <c r="E60" s="832"/>
      <c r="F60" s="832"/>
      <c r="G60" s="832"/>
      <c r="H60" s="442">
        <v>1585352.07</v>
      </c>
      <c r="I60" s="442">
        <v>193632.25</v>
      </c>
      <c r="J60" s="442">
        <v>377850.93</v>
      </c>
      <c r="K60" s="442">
        <v>104950.87</v>
      </c>
      <c r="L60" s="442">
        <v>1013868.89</v>
      </c>
      <c r="M60" s="442">
        <v>873.92</v>
      </c>
      <c r="N60" s="442">
        <v>378.9</v>
      </c>
    </row>
    <row r="61" spans="1:14" ht="15" x14ac:dyDescent="0.2">
      <c r="A61" s="836" t="s">
        <v>976</v>
      </c>
      <c r="B61" s="832"/>
      <c r="C61" s="832"/>
      <c r="D61" s="832"/>
      <c r="E61" s="832"/>
      <c r="F61" s="832"/>
      <c r="G61" s="832"/>
      <c r="H61" s="442">
        <v>265738.98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977</v>
      </c>
      <c r="B62" s="832"/>
      <c r="C62" s="832"/>
      <c r="D62" s="832"/>
      <c r="E62" s="832"/>
      <c r="F62" s="832"/>
      <c r="G62" s="832"/>
      <c r="H62" s="442">
        <v>143319.9</v>
      </c>
      <c r="I62" s="441"/>
      <c r="J62" s="441"/>
      <c r="K62" s="441"/>
      <c r="L62" s="441"/>
      <c r="M62" s="441"/>
      <c r="N62" s="441"/>
    </row>
    <row r="63" spans="1:14" ht="15" x14ac:dyDescent="0.2">
      <c r="A63" s="831" t="s">
        <v>978</v>
      </c>
      <c r="B63" s="832"/>
      <c r="C63" s="832"/>
      <c r="D63" s="832"/>
      <c r="E63" s="832"/>
      <c r="F63" s="832"/>
      <c r="G63" s="832"/>
      <c r="H63" s="441"/>
      <c r="I63" s="441"/>
      <c r="J63" s="441"/>
      <c r="K63" s="441"/>
      <c r="L63" s="441"/>
      <c r="M63" s="441"/>
      <c r="N63" s="441"/>
    </row>
    <row r="64" spans="1:14" ht="15" x14ac:dyDescent="0.2">
      <c r="A64" s="836" t="s">
        <v>979</v>
      </c>
      <c r="B64" s="832"/>
      <c r="C64" s="832"/>
      <c r="D64" s="832"/>
      <c r="E64" s="832"/>
      <c r="F64" s="832"/>
      <c r="G64" s="832"/>
      <c r="H64" s="442">
        <v>1590082.78</v>
      </c>
      <c r="I64" s="441"/>
      <c r="J64" s="441"/>
      <c r="K64" s="441"/>
      <c r="L64" s="441"/>
      <c r="M64" s="442">
        <v>873.92</v>
      </c>
      <c r="N64" s="442">
        <v>378.9</v>
      </c>
    </row>
    <row r="65" spans="1:14" ht="15" x14ac:dyDescent="0.2">
      <c r="A65" s="836" t="s">
        <v>980</v>
      </c>
      <c r="B65" s="832"/>
      <c r="C65" s="832"/>
      <c r="D65" s="832"/>
      <c r="E65" s="832"/>
      <c r="F65" s="832"/>
      <c r="G65" s="832"/>
      <c r="H65" s="442">
        <v>404328.17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981</v>
      </c>
      <c r="B66" s="832"/>
      <c r="C66" s="832"/>
      <c r="D66" s="832"/>
      <c r="E66" s="832"/>
      <c r="F66" s="832"/>
      <c r="G66" s="832"/>
      <c r="H66" s="442">
        <v>1994410.95</v>
      </c>
      <c r="I66" s="441"/>
      <c r="J66" s="441"/>
      <c r="K66" s="441"/>
      <c r="L66" s="441"/>
      <c r="M66" s="442">
        <v>873.92</v>
      </c>
      <c r="N66" s="442">
        <v>378.9</v>
      </c>
    </row>
    <row r="67" spans="1:14" ht="15" x14ac:dyDescent="0.2">
      <c r="A67" s="836" t="s">
        <v>982</v>
      </c>
      <c r="B67" s="832"/>
      <c r="C67" s="832"/>
      <c r="D67" s="832"/>
      <c r="E67" s="832"/>
      <c r="F67" s="832"/>
      <c r="G67" s="832"/>
      <c r="H67" s="441"/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983</v>
      </c>
      <c r="B68" s="832"/>
      <c r="C68" s="832"/>
      <c r="D68" s="832"/>
      <c r="E68" s="832"/>
      <c r="F68" s="832"/>
      <c r="G68" s="832"/>
      <c r="H68" s="442">
        <v>1013868.89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984</v>
      </c>
      <c r="B69" s="832"/>
      <c r="C69" s="832"/>
      <c r="D69" s="832"/>
      <c r="E69" s="832"/>
      <c r="F69" s="832"/>
      <c r="G69" s="832"/>
      <c r="H69" s="442">
        <v>377850.93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985</v>
      </c>
      <c r="B70" s="832"/>
      <c r="C70" s="832"/>
      <c r="D70" s="832"/>
      <c r="E70" s="832"/>
      <c r="F70" s="832"/>
      <c r="G70" s="832"/>
      <c r="H70" s="442">
        <v>298583.12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986</v>
      </c>
      <c r="B71" s="832"/>
      <c r="C71" s="832"/>
      <c r="D71" s="832"/>
      <c r="E71" s="832"/>
      <c r="F71" s="832"/>
      <c r="G71" s="832"/>
      <c r="H71" s="442">
        <v>265738.98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987</v>
      </c>
      <c r="B72" s="832"/>
      <c r="C72" s="832"/>
      <c r="D72" s="832"/>
      <c r="E72" s="832"/>
      <c r="F72" s="832"/>
      <c r="G72" s="832"/>
      <c r="H72" s="442">
        <v>143319.9</v>
      </c>
      <c r="I72" s="441"/>
      <c r="J72" s="441"/>
      <c r="K72" s="441"/>
      <c r="L72" s="441"/>
      <c r="M72" s="441"/>
      <c r="N72" s="441"/>
    </row>
    <row r="73" spans="1:14" ht="15" x14ac:dyDescent="0.2">
      <c r="A73" s="836" t="s">
        <v>988</v>
      </c>
      <c r="B73" s="832"/>
      <c r="C73" s="832"/>
      <c r="D73" s="832"/>
      <c r="E73" s="832"/>
      <c r="F73" s="832"/>
      <c r="G73" s="832"/>
      <c r="H73" s="442">
        <v>59034.559999999998</v>
      </c>
      <c r="I73" s="441"/>
      <c r="J73" s="441"/>
      <c r="K73" s="441"/>
      <c r="L73" s="441"/>
      <c r="M73" s="441"/>
      <c r="N73" s="441"/>
    </row>
    <row r="74" spans="1:14" ht="15" x14ac:dyDescent="0.2">
      <c r="A74" s="831" t="s">
        <v>981</v>
      </c>
      <c r="B74" s="832"/>
      <c r="C74" s="832"/>
      <c r="D74" s="832"/>
      <c r="E74" s="832"/>
      <c r="F74" s="832"/>
      <c r="G74" s="832"/>
      <c r="H74" s="439">
        <v>2053445.51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989</v>
      </c>
      <c r="B75" s="832"/>
      <c r="C75" s="832"/>
      <c r="D75" s="832"/>
      <c r="E75" s="832"/>
      <c r="F75" s="832"/>
      <c r="G75" s="832"/>
      <c r="H75" s="442">
        <v>102672.28</v>
      </c>
      <c r="I75" s="441"/>
      <c r="J75" s="441"/>
      <c r="K75" s="441"/>
      <c r="L75" s="441"/>
      <c r="M75" s="441"/>
      <c r="N75" s="441"/>
    </row>
    <row r="76" spans="1:14" ht="15" x14ac:dyDescent="0.2">
      <c r="A76" s="836" t="s">
        <v>990</v>
      </c>
      <c r="B76" s="832"/>
      <c r="C76" s="832"/>
      <c r="D76" s="832"/>
      <c r="E76" s="832"/>
      <c r="F76" s="832"/>
      <c r="G76" s="832"/>
      <c r="H76" s="442">
        <v>102672.28</v>
      </c>
      <c r="I76" s="441"/>
      <c r="J76" s="441"/>
      <c r="K76" s="441"/>
      <c r="L76" s="441"/>
      <c r="M76" s="441"/>
      <c r="N76" s="441"/>
    </row>
    <row r="77" spans="1:14" ht="15" x14ac:dyDescent="0.2">
      <c r="A77" s="831" t="s">
        <v>981</v>
      </c>
      <c r="B77" s="832"/>
      <c r="C77" s="832"/>
      <c r="D77" s="832"/>
      <c r="E77" s="832"/>
      <c r="F77" s="832"/>
      <c r="G77" s="832"/>
      <c r="H77" s="439">
        <v>2258790.0699999998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991</v>
      </c>
      <c r="B78" s="832"/>
      <c r="C78" s="832"/>
      <c r="D78" s="832"/>
      <c r="E78" s="832"/>
      <c r="F78" s="832"/>
      <c r="G78" s="832"/>
      <c r="H78" s="442">
        <v>45175.8</v>
      </c>
      <c r="I78" s="441"/>
      <c r="J78" s="441"/>
      <c r="K78" s="441"/>
      <c r="L78" s="441"/>
      <c r="M78" s="441"/>
      <c r="N78" s="441"/>
    </row>
    <row r="79" spans="1:14" ht="15" x14ac:dyDescent="0.2">
      <c r="A79" s="831" t="s">
        <v>992</v>
      </c>
      <c r="B79" s="832"/>
      <c r="C79" s="832"/>
      <c r="D79" s="832"/>
      <c r="E79" s="832"/>
      <c r="F79" s="832"/>
      <c r="G79" s="832"/>
      <c r="H79" s="439">
        <v>2303965.87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993</v>
      </c>
      <c r="B80" s="832"/>
      <c r="C80" s="832"/>
      <c r="D80" s="832"/>
      <c r="E80" s="832"/>
      <c r="F80" s="832"/>
      <c r="G80" s="832"/>
      <c r="H80" s="442">
        <v>414713.86</v>
      </c>
      <c r="I80" s="441"/>
      <c r="J80" s="441"/>
      <c r="K80" s="441"/>
      <c r="L80" s="441"/>
      <c r="M80" s="441"/>
      <c r="N80" s="441"/>
    </row>
    <row r="81" spans="1:14" ht="15" x14ac:dyDescent="0.2">
      <c r="A81" s="831" t="s">
        <v>994</v>
      </c>
      <c r="B81" s="832"/>
      <c r="C81" s="832"/>
      <c r="D81" s="832"/>
      <c r="E81" s="832"/>
      <c r="F81" s="832"/>
      <c r="G81" s="832"/>
      <c r="H81" s="439">
        <v>2718679.73</v>
      </c>
      <c r="I81" s="441"/>
      <c r="J81" s="441"/>
      <c r="K81" s="441"/>
      <c r="L81" s="441"/>
      <c r="M81" s="439">
        <v>873.92</v>
      </c>
      <c r="N81" s="439">
        <v>378.9</v>
      </c>
    </row>
    <row r="85" spans="1:14" ht="15" x14ac:dyDescent="0.2">
      <c r="A85" s="837" t="s">
        <v>995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6" spans="1:14" ht="15" x14ac:dyDescent="0.2">
      <c r="A86" s="839" t="s">
        <v>996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</row>
    <row r="88" spans="1:14" x14ac:dyDescent="0.2">
      <c r="A88" s="837" t="s">
        <v>997</v>
      </c>
      <c r="B88" s="840"/>
      <c r="C88" s="841"/>
      <c r="D88" s="842"/>
      <c r="E88" s="843"/>
      <c r="F88" s="844"/>
      <c r="G88" s="844"/>
      <c r="H88" s="844"/>
      <c r="I88" s="844"/>
      <c r="J88" s="844"/>
      <c r="K88" s="844"/>
      <c r="L88" s="844"/>
      <c r="M88" s="844"/>
      <c r="N88" s="844"/>
    </row>
    <row r="89" spans="1:14" ht="15" x14ac:dyDescent="0.2">
      <c r="A89" s="839" t="s">
        <v>996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</row>
  </sheetData>
  <mergeCells count="56">
    <mergeCell ref="A85:N85"/>
    <mergeCell ref="A86:N86"/>
    <mergeCell ref="A88:N88"/>
    <mergeCell ref="A89:N89"/>
    <mergeCell ref="K1:N1"/>
    <mergeCell ref="K2:N2"/>
    <mergeCell ref="K7:N7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64:G64"/>
    <mergeCell ref="A65:G65"/>
    <mergeCell ref="A66:G66"/>
    <mergeCell ref="A67:G67"/>
    <mergeCell ref="A68:G68"/>
    <mergeCell ref="A69:G69"/>
    <mergeCell ref="A63:G63"/>
    <mergeCell ref="A31:N31"/>
    <mergeCell ref="A37:G37"/>
    <mergeCell ref="A38:N38"/>
    <mergeCell ref="A49:G49"/>
    <mergeCell ref="A50:N50"/>
    <mergeCell ref="A57:G57"/>
    <mergeCell ref="A58:N58"/>
    <mergeCell ref="A59:G59"/>
    <mergeCell ref="A60:G60"/>
    <mergeCell ref="A61:G61"/>
    <mergeCell ref="A62:G62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16" right="0.17" top="0.74803149606299213" bottom="0.74803149606299213" header="0.31496062992125984" footer="0.31496062992125984"/>
  <pageSetup paperSize="9" scale="92" fitToHeight="26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N89"/>
  <sheetViews>
    <sheetView workbookViewId="0">
      <selection activeCell="K1" sqref="K1:N7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outlineLevel="1" x14ac:dyDescent="0.2">
      <c r="A6" s="396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1184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16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1100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1101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1102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1103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1104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1105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63" x14ac:dyDescent="0.2">
      <c r="A32" s="434" t="s">
        <v>19</v>
      </c>
      <c r="B32" s="435" t="s">
        <v>913</v>
      </c>
      <c r="C32" s="436" t="s">
        <v>914</v>
      </c>
      <c r="D32" s="437" t="s">
        <v>915</v>
      </c>
      <c r="E32" s="438"/>
      <c r="F32" s="439" t="s">
        <v>1106</v>
      </c>
      <c r="G32" s="440">
        <v>554.78</v>
      </c>
      <c r="H32" s="440">
        <v>9986.0400000000009</v>
      </c>
      <c r="I32" s="440">
        <v>4782.0600000000004</v>
      </c>
      <c r="J32" s="440">
        <v>5203.9799999999996</v>
      </c>
      <c r="K32" s="440">
        <v>1812.96</v>
      </c>
      <c r="L32" s="441"/>
      <c r="M32" s="440">
        <v>22.86</v>
      </c>
      <c r="N32" s="440">
        <v>7.38</v>
      </c>
    </row>
    <row r="33" spans="1:14" ht="63" x14ac:dyDescent="0.2">
      <c r="A33" s="434" t="s">
        <v>20</v>
      </c>
      <c r="B33" s="435" t="s">
        <v>917</v>
      </c>
      <c r="C33" s="436" t="s">
        <v>918</v>
      </c>
      <c r="D33" s="437" t="s">
        <v>915</v>
      </c>
      <c r="E33" s="438"/>
      <c r="F33" s="440">
        <v>18</v>
      </c>
      <c r="G33" s="440">
        <v>87.24</v>
      </c>
      <c r="H33" s="440">
        <v>1570.32</v>
      </c>
      <c r="I33" s="440">
        <v>555.12</v>
      </c>
      <c r="J33" s="440">
        <v>1015.2</v>
      </c>
      <c r="K33" s="440">
        <v>352.62</v>
      </c>
      <c r="L33" s="441"/>
      <c r="M33" s="440">
        <v>2.7</v>
      </c>
      <c r="N33" s="440">
        <v>1.44</v>
      </c>
    </row>
    <row r="34" spans="1:14" ht="63" x14ac:dyDescent="0.2">
      <c r="A34" s="434" t="s">
        <v>21</v>
      </c>
      <c r="B34" s="435" t="s">
        <v>919</v>
      </c>
      <c r="C34" s="436" t="s">
        <v>920</v>
      </c>
      <c r="D34" s="437" t="s">
        <v>915</v>
      </c>
      <c r="E34" s="438"/>
      <c r="F34" s="440">
        <v>10</v>
      </c>
      <c r="G34" s="440">
        <v>1527.44</v>
      </c>
      <c r="H34" s="440">
        <v>15274.4</v>
      </c>
      <c r="I34" s="440">
        <v>2809.7</v>
      </c>
      <c r="J34" s="440">
        <v>12464.7</v>
      </c>
      <c r="K34" s="440">
        <v>3039.2</v>
      </c>
      <c r="L34" s="441"/>
      <c r="M34" s="440">
        <v>12.4</v>
      </c>
      <c r="N34" s="440">
        <v>11</v>
      </c>
    </row>
    <row r="35" spans="1:14" ht="63" x14ac:dyDescent="0.2">
      <c r="A35" s="434" t="s">
        <v>22</v>
      </c>
      <c r="B35" s="435" t="s">
        <v>921</v>
      </c>
      <c r="C35" s="436" t="s">
        <v>922</v>
      </c>
      <c r="D35" s="437" t="s">
        <v>915</v>
      </c>
      <c r="E35" s="438"/>
      <c r="F35" s="440">
        <v>6</v>
      </c>
      <c r="G35" s="440">
        <v>2864.68</v>
      </c>
      <c r="H35" s="440">
        <v>17188.080000000002</v>
      </c>
      <c r="I35" s="440">
        <v>3589.2</v>
      </c>
      <c r="J35" s="440">
        <v>13598.88</v>
      </c>
      <c r="K35" s="440">
        <v>3641.28</v>
      </c>
      <c r="L35" s="441"/>
      <c r="M35" s="440">
        <v>15.84</v>
      </c>
      <c r="N35" s="440">
        <v>13.74</v>
      </c>
    </row>
    <row r="36" spans="1:14" ht="63" x14ac:dyDescent="0.2">
      <c r="A36" s="434" t="s">
        <v>23</v>
      </c>
      <c r="B36" s="435" t="s">
        <v>1010</v>
      </c>
      <c r="C36" s="436" t="s">
        <v>1011</v>
      </c>
      <c r="D36" s="437" t="s">
        <v>915</v>
      </c>
      <c r="E36" s="438"/>
      <c r="F36" s="440">
        <v>2</v>
      </c>
      <c r="G36" s="440">
        <v>4404.75</v>
      </c>
      <c r="H36" s="440">
        <v>8809.5</v>
      </c>
      <c r="I36" s="440">
        <v>1830.84</v>
      </c>
      <c r="J36" s="440">
        <v>6978.66</v>
      </c>
      <c r="K36" s="440">
        <v>1870.24</v>
      </c>
      <c r="L36" s="441"/>
      <c r="M36" s="440">
        <v>8.08</v>
      </c>
      <c r="N36" s="440">
        <v>7.06</v>
      </c>
    </row>
    <row r="37" spans="1:14" ht="15" x14ac:dyDescent="0.2">
      <c r="A37" s="831" t="s">
        <v>923</v>
      </c>
      <c r="B37" s="832"/>
      <c r="C37" s="832"/>
      <c r="D37" s="832"/>
      <c r="E37" s="832"/>
      <c r="F37" s="832"/>
      <c r="G37" s="832"/>
      <c r="H37" s="439">
        <v>99322.85</v>
      </c>
      <c r="I37" s="441"/>
      <c r="J37" s="441"/>
      <c r="K37" s="441"/>
      <c r="L37" s="441"/>
      <c r="M37" s="439">
        <v>71.16</v>
      </c>
      <c r="N37" s="439">
        <v>46.71</v>
      </c>
    </row>
    <row r="38" spans="1:14" ht="20.25" customHeight="1" x14ac:dyDescent="0.2">
      <c r="A38" s="833" t="s">
        <v>924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 ht="63" x14ac:dyDescent="0.2">
      <c r="A39" s="434" t="s">
        <v>29</v>
      </c>
      <c r="B39" s="435" t="s">
        <v>925</v>
      </c>
      <c r="C39" s="436" t="s">
        <v>926</v>
      </c>
      <c r="D39" s="437" t="s">
        <v>915</v>
      </c>
      <c r="E39" s="438"/>
      <c r="F39" s="439" t="s">
        <v>1107</v>
      </c>
      <c r="G39" s="440">
        <v>504.29</v>
      </c>
      <c r="H39" s="440">
        <v>21180.18</v>
      </c>
      <c r="I39" s="440">
        <v>3766.56</v>
      </c>
      <c r="J39" s="440">
        <v>17413.62</v>
      </c>
      <c r="K39" s="440">
        <v>6510.84</v>
      </c>
      <c r="L39" s="441"/>
      <c r="M39" s="440">
        <v>18.48</v>
      </c>
      <c r="N39" s="440">
        <v>20.16</v>
      </c>
    </row>
    <row r="40" spans="1:14" ht="63" x14ac:dyDescent="0.2">
      <c r="A40" s="434" t="s">
        <v>24</v>
      </c>
      <c r="B40" s="435" t="s">
        <v>928</v>
      </c>
      <c r="C40" s="436" t="s">
        <v>929</v>
      </c>
      <c r="D40" s="437" t="s">
        <v>915</v>
      </c>
      <c r="E40" s="438"/>
      <c r="F40" s="440">
        <v>19</v>
      </c>
      <c r="G40" s="440">
        <v>148.88</v>
      </c>
      <c r="H40" s="440">
        <v>2828.72</v>
      </c>
      <c r="I40" s="440">
        <v>968.05</v>
      </c>
      <c r="J40" s="440">
        <v>1860.67</v>
      </c>
      <c r="K40" s="440">
        <v>858.99</v>
      </c>
      <c r="L40" s="441"/>
      <c r="M40" s="440">
        <v>4.75</v>
      </c>
      <c r="N40" s="440">
        <v>2.66</v>
      </c>
    </row>
    <row r="41" spans="1:14" ht="63" x14ac:dyDescent="0.2">
      <c r="A41" s="434" t="s">
        <v>30</v>
      </c>
      <c r="B41" s="435" t="s">
        <v>930</v>
      </c>
      <c r="C41" s="436" t="s">
        <v>931</v>
      </c>
      <c r="D41" s="437" t="s">
        <v>915</v>
      </c>
      <c r="E41" s="438"/>
      <c r="F41" s="439" t="s">
        <v>1108</v>
      </c>
      <c r="G41" s="440">
        <v>173.06</v>
      </c>
      <c r="H41" s="440">
        <v>1730.6</v>
      </c>
      <c r="I41" s="440">
        <v>611.4</v>
      </c>
      <c r="J41" s="440">
        <v>1119.2</v>
      </c>
      <c r="K41" s="440">
        <v>516.70000000000005</v>
      </c>
      <c r="L41" s="441"/>
      <c r="M41" s="440">
        <v>3</v>
      </c>
      <c r="N41" s="440">
        <v>1.6</v>
      </c>
    </row>
    <row r="42" spans="1:14" ht="63" x14ac:dyDescent="0.2">
      <c r="A42" s="434" t="s">
        <v>25</v>
      </c>
      <c r="B42" s="435" t="s">
        <v>933</v>
      </c>
      <c r="C42" s="436" t="s">
        <v>934</v>
      </c>
      <c r="D42" s="437" t="s">
        <v>915</v>
      </c>
      <c r="E42" s="438"/>
      <c r="F42" s="440">
        <v>19</v>
      </c>
      <c r="G42" s="440">
        <v>2346.6799999999998</v>
      </c>
      <c r="H42" s="440">
        <v>44586.92</v>
      </c>
      <c r="I42" s="440">
        <v>19947.91</v>
      </c>
      <c r="J42" s="440">
        <v>24639.01</v>
      </c>
      <c r="K42" s="440">
        <v>6365.19</v>
      </c>
      <c r="L42" s="441"/>
      <c r="M42" s="440">
        <v>90.25</v>
      </c>
      <c r="N42" s="440">
        <v>23.04</v>
      </c>
    </row>
    <row r="43" spans="1:14" ht="63" x14ac:dyDescent="0.2">
      <c r="A43" s="434" t="s">
        <v>26</v>
      </c>
      <c r="B43" s="435" t="s">
        <v>935</v>
      </c>
      <c r="C43" s="436" t="s">
        <v>936</v>
      </c>
      <c r="D43" s="437" t="s">
        <v>915</v>
      </c>
      <c r="E43" s="438"/>
      <c r="F43" s="440">
        <v>7</v>
      </c>
      <c r="G43" s="440">
        <v>5228.08</v>
      </c>
      <c r="H43" s="440">
        <v>36596.559999999998</v>
      </c>
      <c r="I43" s="440">
        <v>15278.76</v>
      </c>
      <c r="J43" s="440">
        <v>21317.8</v>
      </c>
      <c r="K43" s="440">
        <v>5463.71</v>
      </c>
      <c r="L43" s="441"/>
      <c r="M43" s="440">
        <v>69.13</v>
      </c>
      <c r="N43" s="440">
        <v>19.78</v>
      </c>
    </row>
    <row r="44" spans="1:14" ht="63" x14ac:dyDescent="0.2">
      <c r="A44" s="434" t="s">
        <v>27</v>
      </c>
      <c r="B44" s="435" t="s">
        <v>937</v>
      </c>
      <c r="C44" s="436" t="s">
        <v>938</v>
      </c>
      <c r="D44" s="437" t="s">
        <v>915</v>
      </c>
      <c r="E44" s="438"/>
      <c r="F44" s="440">
        <v>3</v>
      </c>
      <c r="G44" s="440">
        <v>8241.16</v>
      </c>
      <c r="H44" s="440">
        <v>24723.48</v>
      </c>
      <c r="I44" s="440">
        <v>10037.52</v>
      </c>
      <c r="J44" s="440">
        <v>14685.96</v>
      </c>
      <c r="K44" s="440">
        <v>3750.63</v>
      </c>
      <c r="L44" s="441"/>
      <c r="M44" s="440">
        <v>45.41</v>
      </c>
      <c r="N44" s="440">
        <v>13.58</v>
      </c>
    </row>
    <row r="45" spans="1:14" ht="72" x14ac:dyDescent="0.2">
      <c r="A45" s="434" t="s">
        <v>28</v>
      </c>
      <c r="B45" s="435" t="s">
        <v>939</v>
      </c>
      <c r="C45" s="436" t="s">
        <v>940</v>
      </c>
      <c r="D45" s="437" t="s">
        <v>941</v>
      </c>
      <c r="E45" s="438"/>
      <c r="F45" s="439" t="s">
        <v>1109</v>
      </c>
      <c r="G45" s="440">
        <v>39345.480000000003</v>
      </c>
      <c r="H45" s="440">
        <v>28918.93</v>
      </c>
      <c r="I45" s="440">
        <v>11390.38</v>
      </c>
      <c r="J45" s="440">
        <v>17528.55</v>
      </c>
      <c r="K45" s="440">
        <v>7001.66</v>
      </c>
      <c r="L45" s="441"/>
      <c r="M45" s="440">
        <v>47.95</v>
      </c>
      <c r="N45" s="440">
        <v>27.57</v>
      </c>
    </row>
    <row r="46" spans="1:14" ht="48" x14ac:dyDescent="0.2">
      <c r="A46" s="434" t="s">
        <v>31</v>
      </c>
      <c r="B46" s="435" t="s">
        <v>944</v>
      </c>
      <c r="C46" s="436" t="s">
        <v>945</v>
      </c>
      <c r="D46" s="437" t="s">
        <v>946</v>
      </c>
      <c r="E46" s="438"/>
      <c r="F46" s="439" t="s">
        <v>1110</v>
      </c>
      <c r="G46" s="440">
        <v>129.91</v>
      </c>
      <c r="H46" s="440">
        <v>3689.44</v>
      </c>
      <c r="I46" s="441"/>
      <c r="J46" s="440">
        <v>3689.44</v>
      </c>
      <c r="K46" s="441"/>
      <c r="L46" s="441"/>
      <c r="M46" s="441"/>
      <c r="N46" s="441"/>
    </row>
    <row r="47" spans="1:14" ht="48" x14ac:dyDescent="0.2">
      <c r="A47" s="434" t="s">
        <v>1038</v>
      </c>
      <c r="B47" s="435" t="s">
        <v>949</v>
      </c>
      <c r="C47" s="436" t="s">
        <v>950</v>
      </c>
      <c r="D47" s="437" t="s">
        <v>946</v>
      </c>
      <c r="E47" s="438"/>
      <c r="F47" s="439" t="s">
        <v>1110</v>
      </c>
      <c r="G47" s="440">
        <v>129.91</v>
      </c>
      <c r="H47" s="440">
        <v>3689.44</v>
      </c>
      <c r="I47" s="441"/>
      <c r="J47" s="440">
        <v>3689.44</v>
      </c>
      <c r="K47" s="441"/>
      <c r="L47" s="441"/>
      <c r="M47" s="441"/>
      <c r="N47" s="441"/>
    </row>
    <row r="48" spans="1:14" ht="96" x14ac:dyDescent="0.2">
      <c r="A48" s="434" t="s">
        <v>1039</v>
      </c>
      <c r="B48" s="435" t="s">
        <v>952</v>
      </c>
      <c r="C48" s="436" t="s">
        <v>953</v>
      </c>
      <c r="D48" s="437" t="s">
        <v>946</v>
      </c>
      <c r="E48" s="438"/>
      <c r="F48" s="440">
        <v>28.4</v>
      </c>
      <c r="G48" s="440">
        <v>108.9</v>
      </c>
      <c r="H48" s="440">
        <v>3092.76</v>
      </c>
      <c r="I48" s="441"/>
      <c r="J48" s="440">
        <v>3092.76</v>
      </c>
      <c r="K48" s="441"/>
      <c r="L48" s="441"/>
      <c r="M48" s="441"/>
      <c r="N48" s="441"/>
    </row>
    <row r="49" spans="1:14" ht="15" x14ac:dyDescent="0.2">
      <c r="A49" s="831" t="s">
        <v>954</v>
      </c>
      <c r="B49" s="832"/>
      <c r="C49" s="832"/>
      <c r="D49" s="832"/>
      <c r="E49" s="832"/>
      <c r="F49" s="832"/>
      <c r="G49" s="832"/>
      <c r="H49" s="439">
        <v>343802.41</v>
      </c>
      <c r="I49" s="441"/>
      <c r="J49" s="441"/>
      <c r="K49" s="441"/>
      <c r="L49" s="441"/>
      <c r="M49" s="439">
        <v>320.82</v>
      </c>
      <c r="N49" s="439">
        <v>124.65</v>
      </c>
    </row>
    <row r="50" spans="1:14" ht="20.25" customHeight="1" x14ac:dyDescent="0.2">
      <c r="A50" s="833" t="s">
        <v>955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</row>
    <row r="51" spans="1:14" x14ac:dyDescent="0.2">
      <c r="A51" s="434" t="s">
        <v>943</v>
      </c>
      <c r="B51" s="435" t="s">
        <v>957</v>
      </c>
      <c r="C51" s="436" t="s">
        <v>958</v>
      </c>
      <c r="D51" s="437" t="s">
        <v>959</v>
      </c>
      <c r="E51" s="438"/>
      <c r="F51" s="440">
        <v>735</v>
      </c>
      <c r="G51" s="440">
        <v>258</v>
      </c>
      <c r="H51" s="440">
        <v>189630</v>
      </c>
      <c r="I51" s="441"/>
      <c r="J51" s="441"/>
      <c r="K51" s="441"/>
      <c r="L51" s="440">
        <v>189630</v>
      </c>
      <c r="M51" s="441"/>
      <c r="N51" s="441"/>
    </row>
    <row r="52" spans="1:14" x14ac:dyDescent="0.2">
      <c r="A52" s="434" t="s">
        <v>948</v>
      </c>
      <c r="B52" s="435" t="s">
        <v>957</v>
      </c>
      <c r="C52" s="436" t="s">
        <v>961</v>
      </c>
      <c r="D52" s="437" t="s">
        <v>915</v>
      </c>
      <c r="E52" s="438"/>
      <c r="F52" s="440">
        <v>19</v>
      </c>
      <c r="G52" s="440">
        <v>10648</v>
      </c>
      <c r="H52" s="440">
        <v>202312</v>
      </c>
      <c r="I52" s="441"/>
      <c r="J52" s="441"/>
      <c r="K52" s="441"/>
      <c r="L52" s="440">
        <v>202312</v>
      </c>
      <c r="M52" s="441"/>
      <c r="N52" s="441"/>
    </row>
    <row r="53" spans="1:14" ht="19.5" x14ac:dyDescent="0.2">
      <c r="A53" s="434" t="s">
        <v>1040</v>
      </c>
      <c r="B53" s="435" t="s">
        <v>957</v>
      </c>
      <c r="C53" s="436" t="s">
        <v>963</v>
      </c>
      <c r="D53" s="437" t="s">
        <v>915</v>
      </c>
      <c r="E53" s="438"/>
      <c r="F53" s="439" t="s">
        <v>1108</v>
      </c>
      <c r="G53" s="440">
        <v>9766</v>
      </c>
      <c r="H53" s="440">
        <v>97660</v>
      </c>
      <c r="I53" s="441"/>
      <c r="J53" s="441"/>
      <c r="K53" s="441"/>
      <c r="L53" s="440">
        <v>97660</v>
      </c>
      <c r="M53" s="441"/>
      <c r="N53" s="441"/>
    </row>
    <row r="54" spans="1:14" x14ac:dyDescent="0.2">
      <c r="A54" s="434" t="s">
        <v>1009</v>
      </c>
      <c r="B54" s="435" t="s">
        <v>957</v>
      </c>
      <c r="C54" s="436" t="s">
        <v>965</v>
      </c>
      <c r="D54" s="437" t="s">
        <v>915</v>
      </c>
      <c r="E54" s="438"/>
      <c r="F54" s="440">
        <v>10</v>
      </c>
      <c r="G54" s="440">
        <v>2016</v>
      </c>
      <c r="H54" s="440">
        <v>20160</v>
      </c>
      <c r="I54" s="441"/>
      <c r="J54" s="441"/>
      <c r="K54" s="441"/>
      <c r="L54" s="440">
        <v>20160</v>
      </c>
      <c r="M54" s="441"/>
      <c r="N54" s="441"/>
    </row>
    <row r="55" spans="1:14" ht="19.5" x14ac:dyDescent="0.2">
      <c r="A55" s="434" t="s">
        <v>951</v>
      </c>
      <c r="B55" s="435" t="s">
        <v>957</v>
      </c>
      <c r="C55" s="436" t="s">
        <v>967</v>
      </c>
      <c r="D55" s="437" t="s">
        <v>959</v>
      </c>
      <c r="E55" s="438"/>
      <c r="F55" s="439" t="s">
        <v>1111</v>
      </c>
      <c r="G55" s="440">
        <v>75</v>
      </c>
      <c r="H55" s="440">
        <v>6525</v>
      </c>
      <c r="I55" s="441"/>
      <c r="J55" s="441"/>
      <c r="K55" s="441"/>
      <c r="L55" s="440">
        <v>6525</v>
      </c>
      <c r="M55" s="441"/>
      <c r="N55" s="441"/>
    </row>
    <row r="56" spans="1:14" ht="19.5" x14ac:dyDescent="0.2">
      <c r="A56" s="434" t="s">
        <v>956</v>
      </c>
      <c r="B56" s="435" t="s">
        <v>957</v>
      </c>
      <c r="C56" s="436" t="s">
        <v>970</v>
      </c>
      <c r="D56" s="437" t="s">
        <v>915</v>
      </c>
      <c r="E56" s="438"/>
      <c r="F56" s="439" t="s">
        <v>1112</v>
      </c>
      <c r="G56" s="440">
        <v>20.11</v>
      </c>
      <c r="H56" s="440">
        <v>1166.3800000000001</v>
      </c>
      <c r="I56" s="441"/>
      <c r="J56" s="441"/>
      <c r="K56" s="441"/>
      <c r="L56" s="440">
        <v>1166.3800000000001</v>
      </c>
      <c r="M56" s="441"/>
      <c r="N56" s="441"/>
    </row>
    <row r="57" spans="1:14" ht="15" x14ac:dyDescent="0.2">
      <c r="A57" s="831" t="s">
        <v>972</v>
      </c>
      <c r="B57" s="832"/>
      <c r="C57" s="832"/>
      <c r="D57" s="832"/>
      <c r="E57" s="832"/>
      <c r="F57" s="832"/>
      <c r="G57" s="832"/>
      <c r="H57" s="439">
        <v>474127.63</v>
      </c>
      <c r="I57" s="441"/>
      <c r="J57" s="441"/>
      <c r="K57" s="441"/>
      <c r="L57" s="441"/>
      <c r="M57" s="441"/>
      <c r="N57" s="441"/>
    </row>
    <row r="58" spans="1:14" ht="15" x14ac:dyDescent="0.2">
      <c r="A58" s="834" t="s">
        <v>973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</row>
    <row r="59" spans="1:14" ht="15" x14ac:dyDescent="0.2">
      <c r="A59" s="836" t="s">
        <v>974</v>
      </c>
      <c r="B59" s="832"/>
      <c r="C59" s="832"/>
      <c r="D59" s="832"/>
      <c r="E59" s="832"/>
      <c r="F59" s="832"/>
      <c r="G59" s="832"/>
      <c r="H59" s="442">
        <v>741318.75</v>
      </c>
      <c r="I59" s="442">
        <v>75567.5</v>
      </c>
      <c r="J59" s="442">
        <v>148297.87</v>
      </c>
      <c r="K59" s="442">
        <v>41184.019999999997</v>
      </c>
      <c r="L59" s="442">
        <v>517453.38</v>
      </c>
      <c r="M59" s="442">
        <v>340.85</v>
      </c>
      <c r="N59" s="442">
        <v>149.01</v>
      </c>
    </row>
    <row r="60" spans="1:14" ht="15" x14ac:dyDescent="0.2">
      <c r="A60" s="836" t="s">
        <v>975</v>
      </c>
      <c r="B60" s="832"/>
      <c r="C60" s="832"/>
      <c r="D60" s="832"/>
      <c r="E60" s="832"/>
      <c r="F60" s="832"/>
      <c r="G60" s="832"/>
      <c r="H60" s="442">
        <v>733310.86</v>
      </c>
      <c r="I60" s="442">
        <v>86902.63</v>
      </c>
      <c r="J60" s="442">
        <v>170542.55</v>
      </c>
      <c r="K60" s="442">
        <v>47361.62</v>
      </c>
      <c r="L60" s="442">
        <v>475865.68</v>
      </c>
      <c r="M60" s="442">
        <v>391.98</v>
      </c>
      <c r="N60" s="442">
        <v>171.36</v>
      </c>
    </row>
    <row r="61" spans="1:14" ht="15" x14ac:dyDescent="0.2">
      <c r="A61" s="836" t="s">
        <v>976</v>
      </c>
      <c r="B61" s="832"/>
      <c r="C61" s="832"/>
      <c r="D61" s="832"/>
      <c r="E61" s="832"/>
      <c r="F61" s="832"/>
      <c r="G61" s="832"/>
      <c r="H61" s="442">
        <v>119495.18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977</v>
      </c>
      <c r="B62" s="832"/>
      <c r="C62" s="832"/>
      <c r="D62" s="832"/>
      <c r="E62" s="832"/>
      <c r="F62" s="832"/>
      <c r="G62" s="832"/>
      <c r="H62" s="442">
        <v>64446.84</v>
      </c>
      <c r="I62" s="441"/>
      <c r="J62" s="441"/>
      <c r="K62" s="441"/>
      <c r="L62" s="441"/>
      <c r="M62" s="441"/>
      <c r="N62" s="441"/>
    </row>
    <row r="63" spans="1:14" ht="15" x14ac:dyDescent="0.2">
      <c r="A63" s="831" t="s">
        <v>978</v>
      </c>
      <c r="B63" s="832"/>
      <c r="C63" s="832"/>
      <c r="D63" s="832"/>
      <c r="E63" s="832"/>
      <c r="F63" s="832"/>
      <c r="G63" s="832"/>
      <c r="H63" s="441"/>
      <c r="I63" s="441"/>
      <c r="J63" s="441"/>
      <c r="K63" s="441"/>
      <c r="L63" s="441"/>
      <c r="M63" s="441"/>
      <c r="N63" s="441"/>
    </row>
    <row r="64" spans="1:14" ht="15" x14ac:dyDescent="0.2">
      <c r="A64" s="836" t="s">
        <v>979</v>
      </c>
      <c r="B64" s="832"/>
      <c r="C64" s="832"/>
      <c r="D64" s="832"/>
      <c r="E64" s="832"/>
      <c r="F64" s="832"/>
      <c r="G64" s="832"/>
      <c r="H64" s="442">
        <v>724410.59</v>
      </c>
      <c r="I64" s="441"/>
      <c r="J64" s="441"/>
      <c r="K64" s="441"/>
      <c r="L64" s="441"/>
      <c r="M64" s="442">
        <v>391.98</v>
      </c>
      <c r="N64" s="442">
        <v>171.36</v>
      </c>
    </row>
    <row r="65" spans="1:14" ht="15" x14ac:dyDescent="0.2">
      <c r="A65" s="836" t="s">
        <v>980</v>
      </c>
      <c r="B65" s="832"/>
      <c r="C65" s="832"/>
      <c r="D65" s="832"/>
      <c r="E65" s="832"/>
      <c r="F65" s="832"/>
      <c r="G65" s="832"/>
      <c r="H65" s="442">
        <v>192842.29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981</v>
      </c>
      <c r="B66" s="832"/>
      <c r="C66" s="832"/>
      <c r="D66" s="832"/>
      <c r="E66" s="832"/>
      <c r="F66" s="832"/>
      <c r="G66" s="832"/>
      <c r="H66" s="442">
        <v>917252.88</v>
      </c>
      <c r="I66" s="441"/>
      <c r="J66" s="441"/>
      <c r="K66" s="441"/>
      <c r="L66" s="441"/>
      <c r="M66" s="442">
        <v>391.98</v>
      </c>
      <c r="N66" s="442">
        <v>171.36</v>
      </c>
    </row>
    <row r="67" spans="1:14" ht="15" x14ac:dyDescent="0.2">
      <c r="A67" s="836" t="s">
        <v>982</v>
      </c>
      <c r="B67" s="832"/>
      <c r="C67" s="832"/>
      <c r="D67" s="832"/>
      <c r="E67" s="832"/>
      <c r="F67" s="832"/>
      <c r="G67" s="832"/>
      <c r="H67" s="441"/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983</v>
      </c>
      <c r="B68" s="832"/>
      <c r="C68" s="832"/>
      <c r="D68" s="832"/>
      <c r="E68" s="832"/>
      <c r="F68" s="832"/>
      <c r="G68" s="832"/>
      <c r="H68" s="442">
        <v>475865.68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984</v>
      </c>
      <c r="B69" s="832"/>
      <c r="C69" s="832"/>
      <c r="D69" s="832"/>
      <c r="E69" s="832"/>
      <c r="F69" s="832"/>
      <c r="G69" s="832"/>
      <c r="H69" s="442">
        <v>170542.55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985</v>
      </c>
      <c r="B70" s="832"/>
      <c r="C70" s="832"/>
      <c r="D70" s="832"/>
      <c r="E70" s="832"/>
      <c r="F70" s="832"/>
      <c r="G70" s="832"/>
      <c r="H70" s="442">
        <v>134264.25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986</v>
      </c>
      <c r="B71" s="832"/>
      <c r="C71" s="832"/>
      <c r="D71" s="832"/>
      <c r="E71" s="832"/>
      <c r="F71" s="832"/>
      <c r="G71" s="832"/>
      <c r="H71" s="442">
        <v>119495.18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987</v>
      </c>
      <c r="B72" s="832"/>
      <c r="C72" s="832"/>
      <c r="D72" s="832"/>
      <c r="E72" s="832"/>
      <c r="F72" s="832"/>
      <c r="G72" s="832"/>
      <c r="H72" s="442">
        <v>64446.84</v>
      </c>
      <c r="I72" s="441"/>
      <c r="J72" s="441"/>
      <c r="K72" s="441"/>
      <c r="L72" s="441"/>
      <c r="M72" s="441"/>
      <c r="N72" s="441"/>
    </row>
    <row r="73" spans="1:14" ht="15" x14ac:dyDescent="0.2">
      <c r="A73" s="836" t="s">
        <v>988</v>
      </c>
      <c r="B73" s="832"/>
      <c r="C73" s="832"/>
      <c r="D73" s="832"/>
      <c r="E73" s="832"/>
      <c r="F73" s="832"/>
      <c r="G73" s="832"/>
      <c r="H73" s="442">
        <v>27150.69</v>
      </c>
      <c r="I73" s="441"/>
      <c r="J73" s="441"/>
      <c r="K73" s="441"/>
      <c r="L73" s="441"/>
      <c r="M73" s="441"/>
      <c r="N73" s="441"/>
    </row>
    <row r="74" spans="1:14" ht="15" x14ac:dyDescent="0.2">
      <c r="A74" s="831" t="s">
        <v>981</v>
      </c>
      <c r="B74" s="832"/>
      <c r="C74" s="832"/>
      <c r="D74" s="832"/>
      <c r="E74" s="832"/>
      <c r="F74" s="832"/>
      <c r="G74" s="832"/>
      <c r="H74" s="439">
        <v>944403.57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989</v>
      </c>
      <c r="B75" s="832"/>
      <c r="C75" s="832"/>
      <c r="D75" s="832"/>
      <c r="E75" s="832"/>
      <c r="F75" s="832"/>
      <c r="G75" s="832"/>
      <c r="H75" s="442">
        <v>47220.18</v>
      </c>
      <c r="I75" s="441"/>
      <c r="J75" s="441"/>
      <c r="K75" s="441"/>
      <c r="L75" s="441"/>
      <c r="M75" s="441"/>
      <c r="N75" s="441"/>
    </row>
    <row r="76" spans="1:14" ht="15" x14ac:dyDescent="0.2">
      <c r="A76" s="836" t="s">
        <v>990</v>
      </c>
      <c r="B76" s="832"/>
      <c r="C76" s="832"/>
      <c r="D76" s="832"/>
      <c r="E76" s="832"/>
      <c r="F76" s="832"/>
      <c r="G76" s="832"/>
      <c r="H76" s="442">
        <v>47220.18</v>
      </c>
      <c r="I76" s="441"/>
      <c r="J76" s="441"/>
      <c r="K76" s="441"/>
      <c r="L76" s="441"/>
      <c r="M76" s="441"/>
      <c r="N76" s="441"/>
    </row>
    <row r="77" spans="1:14" ht="15" x14ac:dyDescent="0.2">
      <c r="A77" s="831" t="s">
        <v>981</v>
      </c>
      <c r="B77" s="832"/>
      <c r="C77" s="832"/>
      <c r="D77" s="832"/>
      <c r="E77" s="832"/>
      <c r="F77" s="832"/>
      <c r="G77" s="832"/>
      <c r="H77" s="439">
        <v>1038843.93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991</v>
      </c>
      <c r="B78" s="832"/>
      <c r="C78" s="832"/>
      <c r="D78" s="832"/>
      <c r="E78" s="832"/>
      <c r="F78" s="832"/>
      <c r="G78" s="832"/>
      <c r="H78" s="442">
        <v>20776.88</v>
      </c>
      <c r="I78" s="441"/>
      <c r="J78" s="441"/>
      <c r="K78" s="441"/>
      <c r="L78" s="441"/>
      <c r="M78" s="441"/>
      <c r="N78" s="441"/>
    </row>
    <row r="79" spans="1:14" ht="15" x14ac:dyDescent="0.2">
      <c r="A79" s="831" t="s">
        <v>992</v>
      </c>
      <c r="B79" s="832"/>
      <c r="C79" s="832"/>
      <c r="D79" s="832"/>
      <c r="E79" s="832"/>
      <c r="F79" s="832"/>
      <c r="G79" s="832"/>
      <c r="H79" s="439">
        <v>1059620.81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993</v>
      </c>
      <c r="B80" s="832"/>
      <c r="C80" s="832"/>
      <c r="D80" s="832"/>
      <c r="E80" s="832"/>
      <c r="F80" s="832"/>
      <c r="G80" s="832"/>
      <c r="H80" s="442">
        <v>190731.75</v>
      </c>
      <c r="I80" s="441"/>
      <c r="J80" s="441"/>
      <c r="K80" s="441"/>
      <c r="L80" s="441"/>
      <c r="M80" s="441"/>
      <c r="N80" s="441"/>
    </row>
    <row r="81" spans="1:14" ht="15" x14ac:dyDescent="0.2">
      <c r="A81" s="831" t="s">
        <v>994</v>
      </c>
      <c r="B81" s="832"/>
      <c r="C81" s="832"/>
      <c r="D81" s="832"/>
      <c r="E81" s="832"/>
      <c r="F81" s="832"/>
      <c r="G81" s="832"/>
      <c r="H81" s="439">
        <v>1250352.56</v>
      </c>
      <c r="I81" s="441"/>
      <c r="J81" s="441"/>
      <c r="K81" s="441"/>
      <c r="L81" s="441"/>
      <c r="M81" s="439">
        <v>391.98</v>
      </c>
      <c r="N81" s="439">
        <v>171.36</v>
      </c>
    </row>
    <row r="85" spans="1:14" ht="15" x14ac:dyDescent="0.2">
      <c r="A85" s="837" t="s">
        <v>995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6" spans="1:14" ht="15" x14ac:dyDescent="0.2">
      <c r="A86" s="839" t="s">
        <v>996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</row>
    <row r="88" spans="1:14" x14ac:dyDescent="0.2">
      <c r="A88" s="837" t="s">
        <v>997</v>
      </c>
      <c r="B88" s="840"/>
      <c r="C88" s="841"/>
      <c r="D88" s="842"/>
      <c r="E88" s="843"/>
      <c r="F88" s="844"/>
      <c r="G88" s="844"/>
      <c r="H88" s="844"/>
      <c r="I88" s="844"/>
      <c r="J88" s="844"/>
      <c r="K88" s="844"/>
      <c r="L88" s="844"/>
      <c r="M88" s="844"/>
      <c r="N88" s="844"/>
    </row>
    <row r="89" spans="1:14" ht="15" x14ac:dyDescent="0.2">
      <c r="A89" s="839" t="s">
        <v>996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</row>
  </sheetData>
  <mergeCells count="56">
    <mergeCell ref="A85:N85"/>
    <mergeCell ref="A86:N86"/>
    <mergeCell ref="A88:N88"/>
    <mergeCell ref="A89:N89"/>
    <mergeCell ref="K1:N1"/>
    <mergeCell ref="K2:N2"/>
    <mergeCell ref="K7:N7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64:G64"/>
    <mergeCell ref="A65:G65"/>
    <mergeCell ref="A66:G66"/>
    <mergeCell ref="A67:G67"/>
    <mergeCell ref="A68:G68"/>
    <mergeCell ref="A69:G69"/>
    <mergeCell ref="A63:G63"/>
    <mergeCell ref="A31:N31"/>
    <mergeCell ref="A37:G37"/>
    <mergeCell ref="A38:N38"/>
    <mergeCell ref="A49:G49"/>
    <mergeCell ref="A50:N50"/>
    <mergeCell ref="A57:G57"/>
    <mergeCell ref="A58:N58"/>
    <mergeCell ref="A59:G59"/>
    <mergeCell ref="A60:G60"/>
    <mergeCell ref="A61:G61"/>
    <mergeCell ref="A62:G62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16" right="0.16" top="0.74803149606299213" bottom="0.74803149606299213" header="0.31496062992125984" footer="0.31496062992125984"/>
  <pageSetup paperSize="9" scale="92" fitToHeight="27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N89"/>
  <sheetViews>
    <sheetView workbookViewId="0">
      <selection activeCell="K1" sqref="K1:N7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outlineLevel="1" x14ac:dyDescent="0.2">
      <c r="A6" s="396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1185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17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1044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1045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1046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1047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1048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1049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63" x14ac:dyDescent="0.2">
      <c r="A32" s="434" t="s">
        <v>19</v>
      </c>
      <c r="B32" s="435" t="s">
        <v>913</v>
      </c>
      <c r="C32" s="436" t="s">
        <v>914</v>
      </c>
      <c r="D32" s="437" t="s">
        <v>915</v>
      </c>
      <c r="E32" s="438"/>
      <c r="F32" s="439" t="s">
        <v>1050</v>
      </c>
      <c r="G32" s="440">
        <v>554.78</v>
      </c>
      <c r="H32" s="440">
        <v>7766.92</v>
      </c>
      <c r="I32" s="440">
        <v>3719.38</v>
      </c>
      <c r="J32" s="440">
        <v>4047.54</v>
      </c>
      <c r="K32" s="440">
        <v>1410.08</v>
      </c>
      <c r="L32" s="441"/>
      <c r="M32" s="440">
        <v>17.78</v>
      </c>
      <c r="N32" s="440">
        <v>5.74</v>
      </c>
    </row>
    <row r="33" spans="1:14" ht="63" x14ac:dyDescent="0.2">
      <c r="A33" s="434" t="s">
        <v>20</v>
      </c>
      <c r="B33" s="435" t="s">
        <v>917</v>
      </c>
      <c r="C33" s="436" t="s">
        <v>918</v>
      </c>
      <c r="D33" s="437" t="s">
        <v>915</v>
      </c>
      <c r="E33" s="438"/>
      <c r="F33" s="440">
        <v>14</v>
      </c>
      <c r="G33" s="440">
        <v>87.24</v>
      </c>
      <c r="H33" s="440">
        <v>1221.3599999999999</v>
      </c>
      <c r="I33" s="440">
        <v>431.76</v>
      </c>
      <c r="J33" s="440">
        <v>789.6</v>
      </c>
      <c r="K33" s="440">
        <v>274.26</v>
      </c>
      <c r="L33" s="441"/>
      <c r="M33" s="440">
        <v>2.1</v>
      </c>
      <c r="N33" s="440">
        <v>1.1200000000000001</v>
      </c>
    </row>
    <row r="34" spans="1:14" ht="63" x14ac:dyDescent="0.2">
      <c r="A34" s="434" t="s">
        <v>21</v>
      </c>
      <c r="B34" s="435" t="s">
        <v>919</v>
      </c>
      <c r="C34" s="436" t="s">
        <v>920</v>
      </c>
      <c r="D34" s="437" t="s">
        <v>915</v>
      </c>
      <c r="E34" s="438"/>
      <c r="F34" s="440">
        <v>8</v>
      </c>
      <c r="G34" s="440">
        <v>1527.44</v>
      </c>
      <c r="H34" s="440">
        <v>12219.52</v>
      </c>
      <c r="I34" s="440">
        <v>2247.7600000000002</v>
      </c>
      <c r="J34" s="440">
        <v>9971.76</v>
      </c>
      <c r="K34" s="440">
        <v>2431.36</v>
      </c>
      <c r="L34" s="441"/>
      <c r="M34" s="440">
        <v>9.92</v>
      </c>
      <c r="N34" s="440">
        <v>8.8000000000000007</v>
      </c>
    </row>
    <row r="35" spans="1:14" ht="63" x14ac:dyDescent="0.2">
      <c r="A35" s="434" t="s">
        <v>22</v>
      </c>
      <c r="B35" s="435" t="s">
        <v>921</v>
      </c>
      <c r="C35" s="436" t="s">
        <v>922</v>
      </c>
      <c r="D35" s="437" t="s">
        <v>915</v>
      </c>
      <c r="E35" s="438"/>
      <c r="F35" s="440">
        <v>3</v>
      </c>
      <c r="G35" s="440">
        <v>2864.68</v>
      </c>
      <c r="H35" s="440">
        <v>8594.0400000000009</v>
      </c>
      <c r="I35" s="440">
        <v>1794.6</v>
      </c>
      <c r="J35" s="440">
        <v>6799.44</v>
      </c>
      <c r="K35" s="440">
        <v>1820.64</v>
      </c>
      <c r="L35" s="441"/>
      <c r="M35" s="440">
        <v>7.92</v>
      </c>
      <c r="N35" s="440">
        <v>6.87</v>
      </c>
    </row>
    <row r="36" spans="1:14" ht="63" x14ac:dyDescent="0.2">
      <c r="A36" s="434" t="s">
        <v>23</v>
      </c>
      <c r="B36" s="435" t="s">
        <v>1010</v>
      </c>
      <c r="C36" s="436" t="s">
        <v>1011</v>
      </c>
      <c r="D36" s="437" t="s">
        <v>915</v>
      </c>
      <c r="E36" s="438"/>
      <c r="F36" s="440">
        <v>3</v>
      </c>
      <c r="G36" s="440">
        <v>4404.75</v>
      </c>
      <c r="H36" s="440">
        <v>13214.25</v>
      </c>
      <c r="I36" s="440">
        <v>2746.26</v>
      </c>
      <c r="J36" s="440">
        <v>10467.99</v>
      </c>
      <c r="K36" s="440">
        <v>2805.36</v>
      </c>
      <c r="L36" s="441"/>
      <c r="M36" s="440">
        <v>12.12</v>
      </c>
      <c r="N36" s="440">
        <v>10.59</v>
      </c>
    </row>
    <row r="37" spans="1:14" ht="15" x14ac:dyDescent="0.2">
      <c r="A37" s="831" t="s">
        <v>923</v>
      </c>
      <c r="B37" s="832"/>
      <c r="C37" s="832"/>
      <c r="D37" s="832"/>
      <c r="E37" s="832"/>
      <c r="F37" s="832"/>
      <c r="G37" s="832"/>
      <c r="H37" s="439">
        <v>80728.259999999995</v>
      </c>
      <c r="I37" s="441"/>
      <c r="J37" s="441"/>
      <c r="K37" s="441"/>
      <c r="L37" s="441"/>
      <c r="M37" s="439">
        <v>57.32</v>
      </c>
      <c r="N37" s="439">
        <v>38.090000000000003</v>
      </c>
    </row>
    <row r="38" spans="1:14" ht="20.25" customHeight="1" x14ac:dyDescent="0.2">
      <c r="A38" s="833" t="s">
        <v>924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 ht="63" x14ac:dyDescent="0.2">
      <c r="A39" s="434" t="s">
        <v>29</v>
      </c>
      <c r="B39" s="435" t="s">
        <v>925</v>
      </c>
      <c r="C39" s="436" t="s">
        <v>926</v>
      </c>
      <c r="D39" s="437" t="s">
        <v>915</v>
      </c>
      <c r="E39" s="438"/>
      <c r="F39" s="439" t="s">
        <v>1051</v>
      </c>
      <c r="G39" s="440">
        <v>504.29</v>
      </c>
      <c r="H39" s="440">
        <v>16137.28</v>
      </c>
      <c r="I39" s="440">
        <v>2869.76</v>
      </c>
      <c r="J39" s="440">
        <v>13267.52</v>
      </c>
      <c r="K39" s="440">
        <v>4960.6400000000003</v>
      </c>
      <c r="L39" s="441"/>
      <c r="M39" s="440">
        <v>14.08</v>
      </c>
      <c r="N39" s="440">
        <v>15.36</v>
      </c>
    </row>
    <row r="40" spans="1:14" ht="63" x14ac:dyDescent="0.2">
      <c r="A40" s="434" t="s">
        <v>24</v>
      </c>
      <c r="B40" s="435" t="s">
        <v>928</v>
      </c>
      <c r="C40" s="436" t="s">
        <v>929</v>
      </c>
      <c r="D40" s="437" t="s">
        <v>915</v>
      </c>
      <c r="E40" s="438"/>
      <c r="F40" s="440">
        <v>16</v>
      </c>
      <c r="G40" s="440">
        <v>148.88</v>
      </c>
      <c r="H40" s="440">
        <v>2382.08</v>
      </c>
      <c r="I40" s="440">
        <v>815.2</v>
      </c>
      <c r="J40" s="440">
        <v>1566.88</v>
      </c>
      <c r="K40" s="440">
        <v>723.36</v>
      </c>
      <c r="L40" s="441"/>
      <c r="M40" s="440">
        <v>4</v>
      </c>
      <c r="N40" s="440">
        <v>2.2400000000000002</v>
      </c>
    </row>
    <row r="41" spans="1:14" ht="63" x14ac:dyDescent="0.2">
      <c r="A41" s="434" t="s">
        <v>30</v>
      </c>
      <c r="B41" s="435" t="s">
        <v>930</v>
      </c>
      <c r="C41" s="436" t="s">
        <v>931</v>
      </c>
      <c r="D41" s="437" t="s">
        <v>915</v>
      </c>
      <c r="E41" s="438"/>
      <c r="F41" s="439" t="s">
        <v>1013</v>
      </c>
      <c r="G41" s="440">
        <v>173.06</v>
      </c>
      <c r="H41" s="440">
        <v>1211.42</v>
      </c>
      <c r="I41" s="440">
        <v>427.98</v>
      </c>
      <c r="J41" s="440">
        <v>783.44</v>
      </c>
      <c r="K41" s="440">
        <v>361.69</v>
      </c>
      <c r="L41" s="441"/>
      <c r="M41" s="440">
        <v>2.1</v>
      </c>
      <c r="N41" s="440">
        <v>1.1200000000000001</v>
      </c>
    </row>
    <row r="42" spans="1:14" ht="63" x14ac:dyDescent="0.2">
      <c r="A42" s="434" t="s">
        <v>25</v>
      </c>
      <c r="B42" s="435" t="s">
        <v>933</v>
      </c>
      <c r="C42" s="436" t="s">
        <v>934</v>
      </c>
      <c r="D42" s="437" t="s">
        <v>915</v>
      </c>
      <c r="E42" s="438"/>
      <c r="F42" s="440">
        <v>16</v>
      </c>
      <c r="G42" s="440">
        <v>2346.6799999999998</v>
      </c>
      <c r="H42" s="440">
        <v>37546.879999999997</v>
      </c>
      <c r="I42" s="440">
        <v>16798.240000000002</v>
      </c>
      <c r="J42" s="440">
        <v>20748.64</v>
      </c>
      <c r="K42" s="440">
        <v>5360.16</v>
      </c>
      <c r="L42" s="441"/>
      <c r="M42" s="440">
        <v>76</v>
      </c>
      <c r="N42" s="440">
        <v>19.399999999999999</v>
      </c>
    </row>
    <row r="43" spans="1:14" ht="63" x14ac:dyDescent="0.2">
      <c r="A43" s="434" t="s">
        <v>26</v>
      </c>
      <c r="B43" s="435" t="s">
        <v>935</v>
      </c>
      <c r="C43" s="436" t="s">
        <v>936</v>
      </c>
      <c r="D43" s="437" t="s">
        <v>915</v>
      </c>
      <c r="E43" s="438"/>
      <c r="F43" s="440">
        <v>5</v>
      </c>
      <c r="G43" s="440">
        <v>5228.08</v>
      </c>
      <c r="H43" s="440">
        <v>26140.400000000001</v>
      </c>
      <c r="I43" s="440">
        <v>10913.4</v>
      </c>
      <c r="J43" s="440">
        <v>15227</v>
      </c>
      <c r="K43" s="440">
        <v>3902.65</v>
      </c>
      <c r="L43" s="441"/>
      <c r="M43" s="440">
        <v>49.38</v>
      </c>
      <c r="N43" s="440">
        <v>14.13</v>
      </c>
    </row>
    <row r="44" spans="1:14" ht="63" x14ac:dyDescent="0.2">
      <c r="A44" s="434" t="s">
        <v>27</v>
      </c>
      <c r="B44" s="435" t="s">
        <v>937</v>
      </c>
      <c r="C44" s="436" t="s">
        <v>938</v>
      </c>
      <c r="D44" s="437" t="s">
        <v>915</v>
      </c>
      <c r="E44" s="438"/>
      <c r="F44" s="440">
        <v>2</v>
      </c>
      <c r="G44" s="440">
        <v>8241.16</v>
      </c>
      <c r="H44" s="440">
        <v>16482.32</v>
      </c>
      <c r="I44" s="440">
        <v>6691.68</v>
      </c>
      <c r="J44" s="440">
        <v>9790.64</v>
      </c>
      <c r="K44" s="440">
        <v>2500.42</v>
      </c>
      <c r="L44" s="441"/>
      <c r="M44" s="440">
        <v>30.28</v>
      </c>
      <c r="N44" s="440">
        <v>9.0500000000000007</v>
      </c>
    </row>
    <row r="45" spans="1:14" ht="72" x14ac:dyDescent="0.2">
      <c r="A45" s="434" t="s">
        <v>28</v>
      </c>
      <c r="B45" s="435" t="s">
        <v>939</v>
      </c>
      <c r="C45" s="436" t="s">
        <v>940</v>
      </c>
      <c r="D45" s="437" t="s">
        <v>941</v>
      </c>
      <c r="E45" s="438"/>
      <c r="F45" s="439" t="s">
        <v>1052</v>
      </c>
      <c r="G45" s="440">
        <v>39345.480000000003</v>
      </c>
      <c r="H45" s="440">
        <v>23410.560000000001</v>
      </c>
      <c r="I45" s="440">
        <v>9220.7800000000007</v>
      </c>
      <c r="J45" s="440">
        <v>14189.78</v>
      </c>
      <c r="K45" s="440">
        <v>5668.01</v>
      </c>
      <c r="L45" s="441"/>
      <c r="M45" s="440">
        <v>38.82</v>
      </c>
      <c r="N45" s="440">
        <v>22.32</v>
      </c>
    </row>
    <row r="46" spans="1:14" ht="48" x14ac:dyDescent="0.2">
      <c r="A46" s="434" t="s">
        <v>31</v>
      </c>
      <c r="B46" s="435" t="s">
        <v>944</v>
      </c>
      <c r="C46" s="436" t="s">
        <v>945</v>
      </c>
      <c r="D46" s="437" t="s">
        <v>946</v>
      </c>
      <c r="E46" s="438"/>
      <c r="F46" s="439" t="s">
        <v>1053</v>
      </c>
      <c r="G46" s="440">
        <v>129.91</v>
      </c>
      <c r="H46" s="440">
        <v>2968.44</v>
      </c>
      <c r="I46" s="441"/>
      <c r="J46" s="440">
        <v>2968.44</v>
      </c>
      <c r="K46" s="441"/>
      <c r="L46" s="441"/>
      <c r="M46" s="441"/>
      <c r="N46" s="441"/>
    </row>
    <row r="47" spans="1:14" ht="48" x14ac:dyDescent="0.2">
      <c r="A47" s="434" t="s">
        <v>1038</v>
      </c>
      <c r="B47" s="435" t="s">
        <v>949</v>
      </c>
      <c r="C47" s="436" t="s">
        <v>950</v>
      </c>
      <c r="D47" s="437" t="s">
        <v>946</v>
      </c>
      <c r="E47" s="438"/>
      <c r="F47" s="439" t="s">
        <v>1053</v>
      </c>
      <c r="G47" s="440">
        <v>129.91</v>
      </c>
      <c r="H47" s="440">
        <v>2968.44</v>
      </c>
      <c r="I47" s="441"/>
      <c r="J47" s="440">
        <v>2968.44</v>
      </c>
      <c r="K47" s="441"/>
      <c r="L47" s="441"/>
      <c r="M47" s="441"/>
      <c r="N47" s="441"/>
    </row>
    <row r="48" spans="1:14" ht="96" x14ac:dyDescent="0.2">
      <c r="A48" s="434" t="s">
        <v>1039</v>
      </c>
      <c r="B48" s="435" t="s">
        <v>952</v>
      </c>
      <c r="C48" s="436" t="s">
        <v>953</v>
      </c>
      <c r="D48" s="437" t="s">
        <v>946</v>
      </c>
      <c r="E48" s="438"/>
      <c r="F48" s="440">
        <v>22.85</v>
      </c>
      <c r="G48" s="440">
        <v>108.9</v>
      </c>
      <c r="H48" s="440">
        <v>2488.37</v>
      </c>
      <c r="I48" s="441"/>
      <c r="J48" s="440">
        <v>2488.37</v>
      </c>
      <c r="K48" s="441"/>
      <c r="L48" s="441"/>
      <c r="M48" s="441"/>
      <c r="N48" s="441"/>
    </row>
    <row r="49" spans="1:14" ht="15" x14ac:dyDescent="0.2">
      <c r="A49" s="831" t="s">
        <v>954</v>
      </c>
      <c r="B49" s="832"/>
      <c r="C49" s="832"/>
      <c r="D49" s="832"/>
      <c r="E49" s="832"/>
      <c r="F49" s="832"/>
      <c r="G49" s="832"/>
      <c r="H49" s="439">
        <v>264792.19</v>
      </c>
      <c r="I49" s="441"/>
      <c r="J49" s="441"/>
      <c r="K49" s="441"/>
      <c r="L49" s="441"/>
      <c r="M49" s="439">
        <v>246.86</v>
      </c>
      <c r="N49" s="439">
        <v>96.16</v>
      </c>
    </row>
    <row r="50" spans="1:14" ht="20.25" customHeight="1" x14ac:dyDescent="0.2">
      <c r="A50" s="833" t="s">
        <v>955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</row>
    <row r="51" spans="1:14" x14ac:dyDescent="0.2">
      <c r="A51" s="434" t="s">
        <v>943</v>
      </c>
      <c r="B51" s="435" t="s">
        <v>957</v>
      </c>
      <c r="C51" s="436" t="s">
        <v>958</v>
      </c>
      <c r="D51" s="437" t="s">
        <v>959</v>
      </c>
      <c r="E51" s="438"/>
      <c r="F51" s="440">
        <v>595</v>
      </c>
      <c r="G51" s="440">
        <v>258</v>
      </c>
      <c r="H51" s="440">
        <v>153510</v>
      </c>
      <c r="I51" s="441"/>
      <c r="J51" s="441"/>
      <c r="K51" s="441"/>
      <c r="L51" s="440">
        <v>153510</v>
      </c>
      <c r="M51" s="441"/>
      <c r="N51" s="441"/>
    </row>
    <row r="52" spans="1:14" x14ac:dyDescent="0.2">
      <c r="A52" s="434" t="s">
        <v>948</v>
      </c>
      <c r="B52" s="435" t="s">
        <v>957</v>
      </c>
      <c r="C52" s="436" t="s">
        <v>961</v>
      </c>
      <c r="D52" s="437" t="s">
        <v>915</v>
      </c>
      <c r="E52" s="438"/>
      <c r="F52" s="440">
        <v>16</v>
      </c>
      <c r="G52" s="440">
        <v>10648</v>
      </c>
      <c r="H52" s="440">
        <v>170368</v>
      </c>
      <c r="I52" s="441"/>
      <c r="J52" s="441"/>
      <c r="K52" s="441"/>
      <c r="L52" s="440">
        <v>170368</v>
      </c>
      <c r="M52" s="441"/>
      <c r="N52" s="441"/>
    </row>
    <row r="53" spans="1:14" ht="19.5" x14ac:dyDescent="0.2">
      <c r="A53" s="434" t="s">
        <v>1040</v>
      </c>
      <c r="B53" s="435" t="s">
        <v>957</v>
      </c>
      <c r="C53" s="436" t="s">
        <v>963</v>
      </c>
      <c r="D53" s="437" t="s">
        <v>915</v>
      </c>
      <c r="E53" s="438"/>
      <c r="F53" s="439" t="s">
        <v>1013</v>
      </c>
      <c r="G53" s="440">
        <v>9766</v>
      </c>
      <c r="H53" s="440">
        <v>68362</v>
      </c>
      <c r="I53" s="441"/>
      <c r="J53" s="441"/>
      <c r="K53" s="441"/>
      <c r="L53" s="440">
        <v>68362</v>
      </c>
      <c r="M53" s="441"/>
      <c r="N53" s="441"/>
    </row>
    <row r="54" spans="1:14" x14ac:dyDescent="0.2">
      <c r="A54" s="434" t="s">
        <v>1009</v>
      </c>
      <c r="B54" s="435" t="s">
        <v>957</v>
      </c>
      <c r="C54" s="436" t="s">
        <v>965</v>
      </c>
      <c r="D54" s="437" t="s">
        <v>915</v>
      </c>
      <c r="E54" s="438"/>
      <c r="F54" s="440">
        <v>7</v>
      </c>
      <c r="G54" s="440">
        <v>2016</v>
      </c>
      <c r="H54" s="440">
        <v>14112</v>
      </c>
      <c r="I54" s="441"/>
      <c r="J54" s="441"/>
      <c r="K54" s="441"/>
      <c r="L54" s="440">
        <v>14112</v>
      </c>
      <c r="M54" s="441"/>
      <c r="N54" s="441"/>
    </row>
    <row r="55" spans="1:14" ht="19.5" x14ac:dyDescent="0.2">
      <c r="A55" s="434" t="s">
        <v>951</v>
      </c>
      <c r="B55" s="435" t="s">
        <v>957</v>
      </c>
      <c r="C55" s="436" t="s">
        <v>967</v>
      </c>
      <c r="D55" s="437" t="s">
        <v>959</v>
      </c>
      <c r="E55" s="438"/>
      <c r="F55" s="439" t="s">
        <v>1054</v>
      </c>
      <c r="G55" s="440">
        <v>75</v>
      </c>
      <c r="H55" s="440">
        <v>5175</v>
      </c>
      <c r="I55" s="441"/>
      <c r="J55" s="441"/>
      <c r="K55" s="441"/>
      <c r="L55" s="440">
        <v>5175</v>
      </c>
      <c r="M55" s="441"/>
      <c r="N55" s="441"/>
    </row>
    <row r="56" spans="1:14" ht="19.5" x14ac:dyDescent="0.2">
      <c r="A56" s="434" t="s">
        <v>956</v>
      </c>
      <c r="B56" s="435" t="s">
        <v>957</v>
      </c>
      <c r="C56" s="436" t="s">
        <v>970</v>
      </c>
      <c r="D56" s="437" t="s">
        <v>915</v>
      </c>
      <c r="E56" s="438"/>
      <c r="F56" s="439" t="s">
        <v>1055</v>
      </c>
      <c r="G56" s="440">
        <v>20.11</v>
      </c>
      <c r="H56" s="440">
        <v>925.06</v>
      </c>
      <c r="I56" s="441"/>
      <c r="J56" s="441"/>
      <c r="K56" s="441"/>
      <c r="L56" s="440">
        <v>925.06</v>
      </c>
      <c r="M56" s="441"/>
      <c r="N56" s="441"/>
    </row>
    <row r="57" spans="1:14" ht="15" x14ac:dyDescent="0.2">
      <c r="A57" s="831" t="s">
        <v>972</v>
      </c>
      <c r="B57" s="832"/>
      <c r="C57" s="832"/>
      <c r="D57" s="832"/>
      <c r="E57" s="832"/>
      <c r="F57" s="832"/>
      <c r="G57" s="832"/>
      <c r="H57" s="439">
        <v>377917.94</v>
      </c>
      <c r="I57" s="441"/>
      <c r="J57" s="441"/>
      <c r="K57" s="441"/>
      <c r="L57" s="441"/>
      <c r="M57" s="441"/>
      <c r="N57" s="441"/>
    </row>
    <row r="58" spans="1:14" ht="15" x14ac:dyDescent="0.2">
      <c r="A58" s="834" t="s">
        <v>973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</row>
    <row r="59" spans="1:14" ht="15" x14ac:dyDescent="0.2">
      <c r="A59" s="836" t="s">
        <v>974</v>
      </c>
      <c r="B59" s="832"/>
      <c r="C59" s="832"/>
      <c r="D59" s="832"/>
      <c r="E59" s="832"/>
      <c r="F59" s="832"/>
      <c r="G59" s="832"/>
      <c r="H59" s="442">
        <v>587204.34</v>
      </c>
      <c r="I59" s="442">
        <v>58676.800000000003</v>
      </c>
      <c r="J59" s="442">
        <v>116075.48</v>
      </c>
      <c r="K59" s="442">
        <v>32218.63</v>
      </c>
      <c r="L59" s="442">
        <v>412452.06</v>
      </c>
      <c r="M59" s="442">
        <v>264.5</v>
      </c>
      <c r="N59" s="442">
        <v>116.74</v>
      </c>
    </row>
    <row r="60" spans="1:14" ht="15" x14ac:dyDescent="0.2">
      <c r="A60" s="836" t="s">
        <v>975</v>
      </c>
      <c r="B60" s="832"/>
      <c r="C60" s="832"/>
      <c r="D60" s="832"/>
      <c r="E60" s="832"/>
      <c r="F60" s="832"/>
      <c r="G60" s="832"/>
      <c r="H60" s="442">
        <v>580232.63</v>
      </c>
      <c r="I60" s="442">
        <v>67478.320000000007</v>
      </c>
      <c r="J60" s="442">
        <v>133486.79999999999</v>
      </c>
      <c r="K60" s="442">
        <v>37051.42</v>
      </c>
      <c r="L60" s="442">
        <v>379267.51</v>
      </c>
      <c r="M60" s="442">
        <v>304.18</v>
      </c>
      <c r="N60" s="442">
        <v>134.25</v>
      </c>
    </row>
    <row r="61" spans="1:14" ht="15" x14ac:dyDescent="0.2">
      <c r="A61" s="836" t="s">
        <v>976</v>
      </c>
      <c r="B61" s="832"/>
      <c r="C61" s="832"/>
      <c r="D61" s="832"/>
      <c r="E61" s="832"/>
      <c r="F61" s="832"/>
      <c r="G61" s="832"/>
      <c r="H61" s="442">
        <v>93031.47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977</v>
      </c>
      <c r="B62" s="832"/>
      <c r="C62" s="832"/>
      <c r="D62" s="832"/>
      <c r="E62" s="832"/>
      <c r="F62" s="832"/>
      <c r="G62" s="832"/>
      <c r="H62" s="442">
        <v>50174.28</v>
      </c>
      <c r="I62" s="441"/>
      <c r="J62" s="441"/>
      <c r="K62" s="441"/>
      <c r="L62" s="441"/>
      <c r="M62" s="441"/>
      <c r="N62" s="441"/>
    </row>
    <row r="63" spans="1:14" ht="15" x14ac:dyDescent="0.2">
      <c r="A63" s="831" t="s">
        <v>978</v>
      </c>
      <c r="B63" s="832"/>
      <c r="C63" s="832"/>
      <c r="D63" s="832"/>
      <c r="E63" s="832"/>
      <c r="F63" s="832"/>
      <c r="G63" s="832"/>
      <c r="H63" s="441"/>
      <c r="I63" s="441"/>
      <c r="J63" s="441"/>
      <c r="K63" s="441"/>
      <c r="L63" s="441"/>
      <c r="M63" s="441"/>
      <c r="N63" s="441"/>
    </row>
    <row r="64" spans="1:14" ht="15" x14ac:dyDescent="0.2">
      <c r="A64" s="836" t="s">
        <v>979</v>
      </c>
      <c r="B64" s="832"/>
      <c r="C64" s="832"/>
      <c r="D64" s="832"/>
      <c r="E64" s="832"/>
      <c r="F64" s="832"/>
      <c r="G64" s="832"/>
      <c r="H64" s="442">
        <v>567503.24</v>
      </c>
      <c r="I64" s="441"/>
      <c r="J64" s="441"/>
      <c r="K64" s="441"/>
      <c r="L64" s="441"/>
      <c r="M64" s="442">
        <v>304.18</v>
      </c>
      <c r="N64" s="442">
        <v>134.25</v>
      </c>
    </row>
    <row r="65" spans="1:14" ht="15" x14ac:dyDescent="0.2">
      <c r="A65" s="836" t="s">
        <v>980</v>
      </c>
      <c r="B65" s="832"/>
      <c r="C65" s="832"/>
      <c r="D65" s="832"/>
      <c r="E65" s="832"/>
      <c r="F65" s="832"/>
      <c r="G65" s="832"/>
      <c r="H65" s="442">
        <v>155935.14000000001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981</v>
      </c>
      <c r="B66" s="832"/>
      <c r="C66" s="832"/>
      <c r="D66" s="832"/>
      <c r="E66" s="832"/>
      <c r="F66" s="832"/>
      <c r="G66" s="832"/>
      <c r="H66" s="442">
        <v>723438.38</v>
      </c>
      <c r="I66" s="441"/>
      <c r="J66" s="441"/>
      <c r="K66" s="441"/>
      <c r="L66" s="441"/>
      <c r="M66" s="442">
        <v>304.18</v>
      </c>
      <c r="N66" s="442">
        <v>134.25</v>
      </c>
    </row>
    <row r="67" spans="1:14" ht="15" x14ac:dyDescent="0.2">
      <c r="A67" s="836" t="s">
        <v>982</v>
      </c>
      <c r="B67" s="832"/>
      <c r="C67" s="832"/>
      <c r="D67" s="832"/>
      <c r="E67" s="832"/>
      <c r="F67" s="832"/>
      <c r="G67" s="832"/>
      <c r="H67" s="441"/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983</v>
      </c>
      <c r="B68" s="832"/>
      <c r="C68" s="832"/>
      <c r="D68" s="832"/>
      <c r="E68" s="832"/>
      <c r="F68" s="832"/>
      <c r="G68" s="832"/>
      <c r="H68" s="442">
        <v>379267.51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984</v>
      </c>
      <c r="B69" s="832"/>
      <c r="C69" s="832"/>
      <c r="D69" s="832"/>
      <c r="E69" s="832"/>
      <c r="F69" s="832"/>
      <c r="G69" s="832"/>
      <c r="H69" s="442">
        <v>133486.79999999999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985</v>
      </c>
      <c r="B70" s="832"/>
      <c r="C70" s="832"/>
      <c r="D70" s="832"/>
      <c r="E70" s="832"/>
      <c r="F70" s="832"/>
      <c r="G70" s="832"/>
      <c r="H70" s="442">
        <v>104529.74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986</v>
      </c>
      <c r="B71" s="832"/>
      <c r="C71" s="832"/>
      <c r="D71" s="832"/>
      <c r="E71" s="832"/>
      <c r="F71" s="832"/>
      <c r="G71" s="832"/>
      <c r="H71" s="442">
        <v>93031.47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987</v>
      </c>
      <c r="B72" s="832"/>
      <c r="C72" s="832"/>
      <c r="D72" s="832"/>
      <c r="E72" s="832"/>
      <c r="F72" s="832"/>
      <c r="G72" s="832"/>
      <c r="H72" s="442">
        <v>50174.28</v>
      </c>
      <c r="I72" s="441"/>
      <c r="J72" s="441"/>
      <c r="K72" s="441"/>
      <c r="L72" s="441"/>
      <c r="M72" s="441"/>
      <c r="N72" s="441"/>
    </row>
    <row r="73" spans="1:14" ht="15" x14ac:dyDescent="0.2">
      <c r="A73" s="836" t="s">
        <v>988</v>
      </c>
      <c r="B73" s="832"/>
      <c r="C73" s="832"/>
      <c r="D73" s="832"/>
      <c r="E73" s="832"/>
      <c r="F73" s="832"/>
      <c r="G73" s="832"/>
      <c r="H73" s="442">
        <v>21413.78</v>
      </c>
      <c r="I73" s="441"/>
      <c r="J73" s="441"/>
      <c r="K73" s="441"/>
      <c r="L73" s="441"/>
      <c r="M73" s="441"/>
      <c r="N73" s="441"/>
    </row>
    <row r="74" spans="1:14" ht="15" x14ac:dyDescent="0.2">
      <c r="A74" s="831" t="s">
        <v>981</v>
      </c>
      <c r="B74" s="832"/>
      <c r="C74" s="832"/>
      <c r="D74" s="832"/>
      <c r="E74" s="832"/>
      <c r="F74" s="832"/>
      <c r="G74" s="832"/>
      <c r="H74" s="439">
        <v>744852.16</v>
      </c>
      <c r="I74" s="441"/>
      <c r="J74" s="441"/>
      <c r="K74" s="441"/>
      <c r="L74" s="441"/>
      <c r="M74" s="441"/>
      <c r="N74" s="441"/>
    </row>
    <row r="75" spans="1:14" ht="15" x14ac:dyDescent="0.2">
      <c r="A75" s="836" t="s">
        <v>989</v>
      </c>
      <c r="B75" s="832"/>
      <c r="C75" s="832"/>
      <c r="D75" s="832"/>
      <c r="E75" s="832"/>
      <c r="F75" s="832"/>
      <c r="G75" s="832"/>
      <c r="H75" s="442">
        <v>37242.61</v>
      </c>
      <c r="I75" s="441"/>
      <c r="J75" s="441"/>
      <c r="K75" s="441"/>
      <c r="L75" s="441"/>
      <c r="M75" s="441"/>
      <c r="N75" s="441"/>
    </row>
    <row r="76" spans="1:14" ht="15" x14ac:dyDescent="0.2">
      <c r="A76" s="836" t="s">
        <v>990</v>
      </c>
      <c r="B76" s="832"/>
      <c r="C76" s="832"/>
      <c r="D76" s="832"/>
      <c r="E76" s="832"/>
      <c r="F76" s="832"/>
      <c r="G76" s="832"/>
      <c r="H76" s="442">
        <v>37242.61</v>
      </c>
      <c r="I76" s="441"/>
      <c r="J76" s="441"/>
      <c r="K76" s="441"/>
      <c r="L76" s="441"/>
      <c r="M76" s="441"/>
      <c r="N76" s="441"/>
    </row>
    <row r="77" spans="1:14" ht="15" x14ac:dyDescent="0.2">
      <c r="A77" s="831" t="s">
        <v>981</v>
      </c>
      <c r="B77" s="832"/>
      <c r="C77" s="832"/>
      <c r="D77" s="832"/>
      <c r="E77" s="832"/>
      <c r="F77" s="832"/>
      <c r="G77" s="832"/>
      <c r="H77" s="439">
        <v>819337.38</v>
      </c>
      <c r="I77" s="441"/>
      <c r="J77" s="441"/>
      <c r="K77" s="441"/>
      <c r="L77" s="441"/>
      <c r="M77" s="441"/>
      <c r="N77" s="441"/>
    </row>
    <row r="78" spans="1:14" ht="15" x14ac:dyDescent="0.2">
      <c r="A78" s="836" t="s">
        <v>991</v>
      </c>
      <c r="B78" s="832"/>
      <c r="C78" s="832"/>
      <c r="D78" s="832"/>
      <c r="E78" s="832"/>
      <c r="F78" s="832"/>
      <c r="G78" s="832"/>
      <c r="H78" s="442">
        <v>16386.75</v>
      </c>
      <c r="I78" s="441"/>
      <c r="J78" s="441"/>
      <c r="K78" s="441"/>
      <c r="L78" s="441"/>
      <c r="M78" s="441"/>
      <c r="N78" s="441"/>
    </row>
    <row r="79" spans="1:14" ht="15" x14ac:dyDescent="0.2">
      <c r="A79" s="831" t="s">
        <v>992</v>
      </c>
      <c r="B79" s="832"/>
      <c r="C79" s="832"/>
      <c r="D79" s="832"/>
      <c r="E79" s="832"/>
      <c r="F79" s="832"/>
      <c r="G79" s="832"/>
      <c r="H79" s="439">
        <v>835724.13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993</v>
      </c>
      <c r="B80" s="832"/>
      <c r="C80" s="832"/>
      <c r="D80" s="832"/>
      <c r="E80" s="832"/>
      <c r="F80" s="832"/>
      <c r="G80" s="832"/>
      <c r="H80" s="442">
        <v>150430.34</v>
      </c>
      <c r="I80" s="441"/>
      <c r="J80" s="441"/>
      <c r="K80" s="441"/>
      <c r="L80" s="441"/>
      <c r="M80" s="441"/>
      <c r="N80" s="441"/>
    </row>
    <row r="81" spans="1:14" ht="15" x14ac:dyDescent="0.2">
      <c r="A81" s="831" t="s">
        <v>994</v>
      </c>
      <c r="B81" s="832"/>
      <c r="C81" s="832"/>
      <c r="D81" s="832"/>
      <c r="E81" s="832"/>
      <c r="F81" s="832"/>
      <c r="G81" s="832"/>
      <c r="H81" s="439">
        <v>986154.47</v>
      </c>
      <c r="I81" s="441"/>
      <c r="J81" s="441"/>
      <c r="K81" s="441"/>
      <c r="L81" s="441"/>
      <c r="M81" s="439">
        <v>304.18</v>
      </c>
      <c r="N81" s="439">
        <v>134.25</v>
      </c>
    </row>
    <row r="85" spans="1:14" ht="15" x14ac:dyDescent="0.2">
      <c r="A85" s="837" t="s">
        <v>995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6" spans="1:14" ht="15" x14ac:dyDescent="0.2">
      <c r="A86" s="839" t="s">
        <v>996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</row>
    <row r="88" spans="1:14" x14ac:dyDescent="0.2">
      <c r="A88" s="837" t="s">
        <v>997</v>
      </c>
      <c r="B88" s="840"/>
      <c r="C88" s="841"/>
      <c r="D88" s="842"/>
      <c r="E88" s="843"/>
      <c r="F88" s="844"/>
      <c r="G88" s="844"/>
      <c r="H88" s="844"/>
      <c r="I88" s="844"/>
      <c r="J88" s="844"/>
      <c r="K88" s="844"/>
      <c r="L88" s="844"/>
      <c r="M88" s="844"/>
      <c r="N88" s="844"/>
    </row>
    <row r="89" spans="1:14" ht="15" x14ac:dyDescent="0.2">
      <c r="A89" s="839" t="s">
        <v>996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</row>
  </sheetData>
  <mergeCells count="56">
    <mergeCell ref="A85:N85"/>
    <mergeCell ref="A86:N86"/>
    <mergeCell ref="A88:N88"/>
    <mergeCell ref="A89:N89"/>
    <mergeCell ref="K1:N1"/>
    <mergeCell ref="K2:N2"/>
    <mergeCell ref="K7:N7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64:G64"/>
    <mergeCell ref="A65:G65"/>
    <mergeCell ref="A66:G66"/>
    <mergeCell ref="A67:G67"/>
    <mergeCell ref="A68:G68"/>
    <mergeCell ref="A69:G69"/>
    <mergeCell ref="A63:G63"/>
    <mergeCell ref="A31:N31"/>
    <mergeCell ref="A37:G37"/>
    <mergeCell ref="A38:N38"/>
    <mergeCell ref="A49:G49"/>
    <mergeCell ref="A50:N50"/>
    <mergeCell ref="A57:G57"/>
    <mergeCell ref="A58:N58"/>
    <mergeCell ref="A59:G59"/>
    <mergeCell ref="A60:G60"/>
    <mergeCell ref="A61:G61"/>
    <mergeCell ref="A62:G62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19" right="0.16" top="0.74803149606299213" bottom="0.74803149606299213" header="0.31496062992125984" footer="0.31496062992125984"/>
  <pageSetup paperSize="9" scale="92" fitToHeight="11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89"/>
  <sheetViews>
    <sheetView workbookViewId="0">
      <selection activeCell="K1" sqref="K1:N8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outlineLevel="1" x14ac:dyDescent="0.2">
      <c r="A6" s="396"/>
      <c r="K6" s="446"/>
    </row>
    <row r="7" spans="1:14" ht="15" outlineLevel="1" x14ac:dyDescent="0.2">
      <c r="A7" s="396"/>
      <c r="K7" s="847" t="s">
        <v>1000</v>
      </c>
      <c r="L7" s="847"/>
      <c r="M7" s="847"/>
      <c r="N7" s="847"/>
    </row>
    <row r="8" spans="1:14" ht="14.25" x14ac:dyDescent="0.2">
      <c r="C8" s="404"/>
      <c r="E8" s="405"/>
      <c r="F8" s="406" t="s">
        <v>877</v>
      </c>
      <c r="G8" s="407"/>
      <c r="H8" s="408"/>
    </row>
    <row r="9" spans="1:14" ht="14.25" x14ac:dyDescent="0.2">
      <c r="D9" s="409"/>
      <c r="F9" s="410" t="s">
        <v>878</v>
      </c>
      <c r="M9" s="411"/>
    </row>
    <row r="10" spans="1:14" x14ac:dyDescent="0.2">
      <c r="D10" s="400"/>
    </row>
    <row r="11" spans="1:14" ht="15.75" x14ac:dyDescent="0.2">
      <c r="D11" s="400"/>
      <c r="F11" s="412" t="s">
        <v>1193</v>
      </c>
      <c r="G11" s="413"/>
    </row>
    <row r="12" spans="1:14" ht="14.25" x14ac:dyDescent="0.2">
      <c r="D12" s="400"/>
      <c r="F12" s="406" t="s">
        <v>879</v>
      </c>
      <c r="G12" s="399"/>
    </row>
    <row r="13" spans="1:14" x14ac:dyDescent="0.2">
      <c r="C13" s="404"/>
      <c r="D13" s="400"/>
      <c r="E13" s="400"/>
    </row>
    <row r="14" spans="1:14" ht="14.25" x14ac:dyDescent="0.2">
      <c r="C14" s="414" t="s">
        <v>880</v>
      </c>
      <c r="D14" s="415" t="s">
        <v>18</v>
      </c>
      <c r="E14" s="407"/>
      <c r="F14" s="416"/>
      <c r="I14" s="408"/>
    </row>
    <row r="15" spans="1:14" ht="14.25" x14ac:dyDescent="0.2">
      <c r="C15" s="404"/>
      <c r="D15" s="409"/>
      <c r="F15" s="410" t="s">
        <v>881</v>
      </c>
      <c r="G15" s="417"/>
      <c r="H15" s="409"/>
    </row>
    <row r="16" spans="1:14" x14ac:dyDescent="0.2">
      <c r="A16" s="418"/>
      <c r="B16" s="419"/>
      <c r="C16" s="404"/>
      <c r="D16" s="400"/>
      <c r="E16" s="400"/>
    </row>
    <row r="17" spans="1:14" ht="14.25" x14ac:dyDescent="0.2">
      <c r="C17" s="420" t="s">
        <v>882</v>
      </c>
      <c r="D17" s="414"/>
      <c r="E17" s="400"/>
      <c r="F17" s="421"/>
      <c r="G17" s="422"/>
    </row>
    <row r="18" spans="1:14" s="425" customFormat="1" ht="15" x14ac:dyDescent="0.2">
      <c r="A18" s="423"/>
      <c r="B18" s="424"/>
      <c r="C18" s="420" t="s">
        <v>883</v>
      </c>
      <c r="D18" s="414"/>
      <c r="E18" s="421"/>
      <c r="F18" s="825" t="s">
        <v>1186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886</v>
      </c>
      <c r="D19" s="414"/>
      <c r="E19" s="421"/>
      <c r="F19" s="825" t="s">
        <v>1187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888</v>
      </c>
      <c r="D20" s="414"/>
      <c r="E20" s="421"/>
      <c r="F20" s="825" t="s">
        <v>1188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x14ac:dyDescent="0.2">
      <c r="A21" s="423"/>
      <c r="B21" s="424"/>
      <c r="C21" s="420" t="s">
        <v>890</v>
      </c>
      <c r="D21" s="414"/>
      <c r="E21" s="421"/>
      <c r="F21" s="825" t="s">
        <v>1189</v>
      </c>
      <c r="G21" s="826"/>
      <c r="H21" s="415" t="s">
        <v>885</v>
      </c>
      <c r="I21" s="421"/>
      <c r="J21" s="421"/>
      <c r="K21" s="421"/>
      <c r="L21" s="421"/>
      <c r="M21" s="421"/>
      <c r="N21" s="421"/>
    </row>
    <row r="22" spans="1:14" s="425" customFormat="1" ht="15" outlineLevel="1" x14ac:dyDescent="0.2">
      <c r="A22" s="423"/>
      <c r="B22" s="424"/>
      <c r="C22" s="420" t="s">
        <v>892</v>
      </c>
      <c r="D22" s="414"/>
      <c r="E22" s="421"/>
      <c r="F22" s="825" t="s">
        <v>1190</v>
      </c>
      <c r="G22" s="826"/>
      <c r="H22" s="415" t="s">
        <v>894</v>
      </c>
      <c r="I22" s="421"/>
      <c r="J22" s="421"/>
      <c r="K22" s="421"/>
      <c r="L22" s="421"/>
      <c r="M22" s="421"/>
      <c r="N22" s="421"/>
    </row>
    <row r="23" spans="1:14" s="425" customFormat="1" ht="15" outlineLevel="2" x14ac:dyDescent="0.2">
      <c r="A23" s="423"/>
      <c r="B23" s="424"/>
      <c r="C23" s="420" t="s">
        <v>895</v>
      </c>
      <c r="D23" s="414"/>
      <c r="E23" s="421"/>
      <c r="F23" s="825" t="s">
        <v>1191</v>
      </c>
      <c r="G23" s="826"/>
      <c r="H23" s="415" t="s">
        <v>894</v>
      </c>
      <c r="I23" s="421"/>
      <c r="J23" s="421"/>
      <c r="K23" s="421"/>
      <c r="L23" s="421"/>
      <c r="M23" s="421"/>
      <c r="N23" s="421"/>
    </row>
    <row r="24" spans="1:14" ht="14.25" x14ac:dyDescent="0.2">
      <c r="C24" s="420" t="s">
        <v>897</v>
      </c>
      <c r="D24" s="400"/>
      <c r="E24" s="400"/>
    </row>
    <row r="27" spans="1:14" ht="12.75" customHeight="1" x14ac:dyDescent="0.2">
      <c r="A27" s="827" t="s">
        <v>898</v>
      </c>
      <c r="B27" s="827" t="s">
        <v>899</v>
      </c>
      <c r="C27" s="829" t="s">
        <v>628</v>
      </c>
      <c r="D27" s="829" t="s">
        <v>659</v>
      </c>
      <c r="E27" s="829" t="s">
        <v>900</v>
      </c>
      <c r="F27" s="829"/>
      <c r="G27" s="829" t="s">
        <v>901</v>
      </c>
      <c r="H27" s="829"/>
      <c r="I27" s="829"/>
      <c r="J27" s="829"/>
      <c r="K27" s="829"/>
      <c r="L27" s="829"/>
      <c r="M27" s="829" t="s">
        <v>902</v>
      </c>
      <c r="N27" s="829" t="s">
        <v>903</v>
      </c>
    </row>
    <row r="28" spans="1:14" ht="13.7" customHeight="1" x14ac:dyDescent="0.2">
      <c r="A28" s="827"/>
      <c r="B28" s="827"/>
      <c r="C28" s="829"/>
      <c r="D28" s="829"/>
      <c r="E28" s="829" t="s">
        <v>904</v>
      </c>
      <c r="F28" s="829" t="s">
        <v>905</v>
      </c>
      <c r="G28" s="829" t="s">
        <v>904</v>
      </c>
      <c r="H28" s="829" t="s">
        <v>906</v>
      </c>
      <c r="I28" s="829" t="s">
        <v>907</v>
      </c>
      <c r="J28" s="829"/>
      <c r="K28" s="829"/>
      <c r="L28" s="426"/>
      <c r="M28" s="829"/>
      <c r="N28" s="829"/>
    </row>
    <row r="29" spans="1:14" ht="12.75" customHeight="1" x14ac:dyDescent="0.2">
      <c r="A29" s="827"/>
      <c r="B29" s="828"/>
      <c r="C29" s="830"/>
      <c r="D29" s="829"/>
      <c r="E29" s="829"/>
      <c r="F29" s="829"/>
      <c r="G29" s="829"/>
      <c r="H29" s="829"/>
      <c r="I29" s="427" t="s">
        <v>908</v>
      </c>
      <c r="J29" s="427" t="s">
        <v>909</v>
      </c>
      <c r="K29" s="427" t="s">
        <v>910</v>
      </c>
      <c r="L29" s="427" t="s">
        <v>911</v>
      </c>
      <c r="M29" s="829"/>
      <c r="N29" s="829"/>
    </row>
    <row r="30" spans="1:14" x14ac:dyDescent="0.2">
      <c r="A30" s="428">
        <v>1</v>
      </c>
      <c r="B30" s="429">
        <v>2</v>
      </c>
      <c r="C30" s="430">
        <v>3</v>
      </c>
      <c r="D30" s="431">
        <v>4</v>
      </c>
      <c r="E30" s="432">
        <v>5</v>
      </c>
      <c r="F30" s="432">
        <v>6</v>
      </c>
      <c r="G30" s="431">
        <v>7</v>
      </c>
      <c r="H30" s="430">
        <v>8</v>
      </c>
      <c r="I30" s="433">
        <v>9</v>
      </c>
      <c r="J30" s="433">
        <v>10</v>
      </c>
      <c r="K30" s="433">
        <v>11</v>
      </c>
      <c r="L30" s="433">
        <v>12</v>
      </c>
      <c r="M30" s="433">
        <v>13</v>
      </c>
      <c r="N30" s="433">
        <v>14</v>
      </c>
    </row>
    <row r="31" spans="1:14" ht="20.25" customHeight="1" x14ac:dyDescent="0.2">
      <c r="A31" s="833" t="s">
        <v>912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</row>
    <row r="32" spans="1:14" ht="63" x14ac:dyDescent="0.2">
      <c r="A32" s="434" t="s">
        <v>19</v>
      </c>
      <c r="B32" s="435" t="s">
        <v>913</v>
      </c>
      <c r="C32" s="436" t="s">
        <v>914</v>
      </c>
      <c r="D32" s="437" t="s">
        <v>915</v>
      </c>
      <c r="E32" s="438"/>
      <c r="F32" s="439" t="s">
        <v>1106</v>
      </c>
      <c r="G32" s="440">
        <v>554.78</v>
      </c>
      <c r="H32" s="440">
        <v>9986.0400000000009</v>
      </c>
      <c r="I32" s="440">
        <v>4782.0600000000004</v>
      </c>
      <c r="J32" s="440">
        <v>5203.9799999999996</v>
      </c>
      <c r="K32" s="440">
        <v>1812.96</v>
      </c>
      <c r="L32" s="441"/>
      <c r="M32" s="440">
        <v>22.86</v>
      </c>
      <c r="N32" s="440">
        <v>7.38</v>
      </c>
    </row>
    <row r="33" spans="1:14" ht="63" x14ac:dyDescent="0.2">
      <c r="A33" s="434" t="s">
        <v>20</v>
      </c>
      <c r="B33" s="435" t="s">
        <v>917</v>
      </c>
      <c r="C33" s="436" t="s">
        <v>918</v>
      </c>
      <c r="D33" s="437" t="s">
        <v>915</v>
      </c>
      <c r="E33" s="438"/>
      <c r="F33" s="440">
        <v>18</v>
      </c>
      <c r="G33" s="440">
        <v>87.24</v>
      </c>
      <c r="H33" s="440">
        <v>1570.32</v>
      </c>
      <c r="I33" s="440">
        <v>555.12</v>
      </c>
      <c r="J33" s="440">
        <v>1015.2</v>
      </c>
      <c r="K33" s="440">
        <v>352.62</v>
      </c>
      <c r="L33" s="441"/>
      <c r="M33" s="440">
        <v>2.7</v>
      </c>
      <c r="N33" s="440">
        <v>1.44</v>
      </c>
    </row>
    <row r="34" spans="1:14" ht="63" x14ac:dyDescent="0.2">
      <c r="A34" s="434" t="s">
        <v>21</v>
      </c>
      <c r="B34" s="435" t="s">
        <v>919</v>
      </c>
      <c r="C34" s="436" t="s">
        <v>920</v>
      </c>
      <c r="D34" s="437" t="s">
        <v>915</v>
      </c>
      <c r="E34" s="438"/>
      <c r="F34" s="440">
        <v>10</v>
      </c>
      <c r="G34" s="440">
        <v>1527.44</v>
      </c>
      <c r="H34" s="440">
        <v>15274.4</v>
      </c>
      <c r="I34" s="440">
        <v>2809.7</v>
      </c>
      <c r="J34" s="440">
        <v>12464.7</v>
      </c>
      <c r="K34" s="440">
        <v>3039.2</v>
      </c>
      <c r="L34" s="441"/>
      <c r="M34" s="440">
        <v>12.4</v>
      </c>
      <c r="N34" s="440">
        <v>11</v>
      </c>
    </row>
    <row r="35" spans="1:14" ht="63" x14ac:dyDescent="0.2">
      <c r="A35" s="434" t="s">
        <v>22</v>
      </c>
      <c r="B35" s="435" t="s">
        <v>921</v>
      </c>
      <c r="C35" s="436" t="s">
        <v>922</v>
      </c>
      <c r="D35" s="437" t="s">
        <v>915</v>
      </c>
      <c r="E35" s="438"/>
      <c r="F35" s="440">
        <v>6</v>
      </c>
      <c r="G35" s="440">
        <v>2864.68</v>
      </c>
      <c r="H35" s="440">
        <v>17188.080000000002</v>
      </c>
      <c r="I35" s="440">
        <v>3589.2</v>
      </c>
      <c r="J35" s="440">
        <v>13598.88</v>
      </c>
      <c r="K35" s="440">
        <v>3641.28</v>
      </c>
      <c r="L35" s="441"/>
      <c r="M35" s="440">
        <v>15.84</v>
      </c>
      <c r="N35" s="440">
        <v>13.74</v>
      </c>
    </row>
    <row r="36" spans="1:14" ht="63" x14ac:dyDescent="0.2">
      <c r="A36" s="434" t="s">
        <v>23</v>
      </c>
      <c r="B36" s="435" t="s">
        <v>1010</v>
      </c>
      <c r="C36" s="436" t="s">
        <v>1011</v>
      </c>
      <c r="D36" s="437" t="s">
        <v>915</v>
      </c>
      <c r="E36" s="438"/>
      <c r="F36" s="440">
        <v>2</v>
      </c>
      <c r="G36" s="440">
        <v>4404.75</v>
      </c>
      <c r="H36" s="440">
        <v>8809.5</v>
      </c>
      <c r="I36" s="440">
        <v>1830.84</v>
      </c>
      <c r="J36" s="440">
        <v>6978.66</v>
      </c>
      <c r="K36" s="440">
        <v>1870.24</v>
      </c>
      <c r="L36" s="441"/>
      <c r="M36" s="440">
        <v>8.08</v>
      </c>
      <c r="N36" s="440">
        <v>7.06</v>
      </c>
    </row>
    <row r="37" spans="1:14" ht="15" x14ac:dyDescent="0.2">
      <c r="A37" s="831" t="s">
        <v>923</v>
      </c>
      <c r="B37" s="832"/>
      <c r="C37" s="832"/>
      <c r="D37" s="832"/>
      <c r="E37" s="832"/>
      <c r="F37" s="832"/>
      <c r="G37" s="832"/>
      <c r="H37" s="439">
        <v>99322.85</v>
      </c>
      <c r="I37" s="441"/>
      <c r="J37" s="441"/>
      <c r="K37" s="441"/>
      <c r="L37" s="441"/>
      <c r="M37" s="439">
        <v>71.16</v>
      </c>
      <c r="N37" s="439">
        <v>46.71</v>
      </c>
    </row>
    <row r="38" spans="1:14" ht="20.25" customHeight="1" x14ac:dyDescent="0.2">
      <c r="A38" s="833" t="s">
        <v>924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 ht="63" x14ac:dyDescent="0.2">
      <c r="A39" s="434" t="s">
        <v>29</v>
      </c>
      <c r="B39" s="435" t="s">
        <v>925</v>
      </c>
      <c r="C39" s="436" t="s">
        <v>926</v>
      </c>
      <c r="D39" s="437" t="s">
        <v>915</v>
      </c>
      <c r="E39" s="438"/>
      <c r="F39" s="439" t="s">
        <v>1107</v>
      </c>
      <c r="G39" s="440">
        <v>504.29</v>
      </c>
      <c r="H39" s="440">
        <v>21180.18</v>
      </c>
      <c r="I39" s="440">
        <v>3766.56</v>
      </c>
      <c r="J39" s="440">
        <v>17413.62</v>
      </c>
      <c r="K39" s="440">
        <v>6510.84</v>
      </c>
      <c r="L39" s="441"/>
      <c r="M39" s="440">
        <v>18.48</v>
      </c>
      <c r="N39" s="440">
        <v>20.16</v>
      </c>
    </row>
    <row r="40" spans="1:14" ht="63" x14ac:dyDescent="0.2">
      <c r="A40" s="434" t="s">
        <v>24</v>
      </c>
      <c r="B40" s="435" t="s">
        <v>928</v>
      </c>
      <c r="C40" s="436" t="s">
        <v>929</v>
      </c>
      <c r="D40" s="437" t="s">
        <v>915</v>
      </c>
      <c r="E40" s="438"/>
      <c r="F40" s="440">
        <v>19</v>
      </c>
      <c r="G40" s="440">
        <v>148.88</v>
      </c>
      <c r="H40" s="440">
        <v>2828.72</v>
      </c>
      <c r="I40" s="440">
        <v>968.05</v>
      </c>
      <c r="J40" s="440">
        <v>1860.67</v>
      </c>
      <c r="K40" s="440">
        <v>858.99</v>
      </c>
      <c r="L40" s="441"/>
      <c r="M40" s="440">
        <v>4.75</v>
      </c>
      <c r="N40" s="440">
        <v>2.66</v>
      </c>
    </row>
    <row r="41" spans="1:14" ht="63" x14ac:dyDescent="0.2">
      <c r="A41" s="434" t="s">
        <v>30</v>
      </c>
      <c r="B41" s="435" t="s">
        <v>930</v>
      </c>
      <c r="C41" s="436" t="s">
        <v>931</v>
      </c>
      <c r="D41" s="437" t="s">
        <v>915</v>
      </c>
      <c r="E41" s="438"/>
      <c r="F41" s="439" t="s">
        <v>1108</v>
      </c>
      <c r="G41" s="440">
        <v>173.06</v>
      </c>
      <c r="H41" s="440">
        <v>1730.6</v>
      </c>
      <c r="I41" s="440">
        <v>611.4</v>
      </c>
      <c r="J41" s="440">
        <v>1119.2</v>
      </c>
      <c r="K41" s="440">
        <v>516.70000000000005</v>
      </c>
      <c r="L41" s="441"/>
      <c r="M41" s="440">
        <v>3</v>
      </c>
      <c r="N41" s="440">
        <v>1.6</v>
      </c>
    </row>
    <row r="42" spans="1:14" ht="63" x14ac:dyDescent="0.2">
      <c r="A42" s="434" t="s">
        <v>25</v>
      </c>
      <c r="B42" s="435" t="s">
        <v>933</v>
      </c>
      <c r="C42" s="436" t="s">
        <v>934</v>
      </c>
      <c r="D42" s="437" t="s">
        <v>915</v>
      </c>
      <c r="E42" s="438"/>
      <c r="F42" s="440">
        <v>19</v>
      </c>
      <c r="G42" s="440">
        <v>2346.6799999999998</v>
      </c>
      <c r="H42" s="440">
        <v>44586.92</v>
      </c>
      <c r="I42" s="440">
        <v>19947.91</v>
      </c>
      <c r="J42" s="440">
        <v>24639.01</v>
      </c>
      <c r="K42" s="440">
        <v>6365.19</v>
      </c>
      <c r="L42" s="441"/>
      <c r="M42" s="440">
        <v>90.25</v>
      </c>
      <c r="N42" s="440">
        <v>23.04</v>
      </c>
    </row>
    <row r="43" spans="1:14" ht="63" x14ac:dyDescent="0.2">
      <c r="A43" s="434" t="s">
        <v>26</v>
      </c>
      <c r="B43" s="435" t="s">
        <v>935</v>
      </c>
      <c r="C43" s="436" t="s">
        <v>936</v>
      </c>
      <c r="D43" s="437" t="s">
        <v>915</v>
      </c>
      <c r="E43" s="438"/>
      <c r="F43" s="440">
        <v>7</v>
      </c>
      <c r="G43" s="440">
        <v>5228.08</v>
      </c>
      <c r="H43" s="440">
        <v>36596.559999999998</v>
      </c>
      <c r="I43" s="440">
        <v>15278.76</v>
      </c>
      <c r="J43" s="440">
        <v>21317.8</v>
      </c>
      <c r="K43" s="440">
        <v>5463.71</v>
      </c>
      <c r="L43" s="441"/>
      <c r="M43" s="440">
        <v>69.13</v>
      </c>
      <c r="N43" s="440">
        <v>19.78</v>
      </c>
    </row>
    <row r="44" spans="1:14" ht="63" x14ac:dyDescent="0.2">
      <c r="A44" s="434" t="s">
        <v>27</v>
      </c>
      <c r="B44" s="435" t="s">
        <v>937</v>
      </c>
      <c r="C44" s="436" t="s">
        <v>938</v>
      </c>
      <c r="D44" s="437" t="s">
        <v>915</v>
      </c>
      <c r="E44" s="438"/>
      <c r="F44" s="440">
        <v>3</v>
      </c>
      <c r="G44" s="440">
        <v>8241.16</v>
      </c>
      <c r="H44" s="440">
        <v>24723.48</v>
      </c>
      <c r="I44" s="440">
        <v>10037.52</v>
      </c>
      <c r="J44" s="440">
        <v>14685.96</v>
      </c>
      <c r="K44" s="440">
        <v>3750.63</v>
      </c>
      <c r="L44" s="441"/>
      <c r="M44" s="440">
        <v>45.41</v>
      </c>
      <c r="N44" s="440">
        <v>13.58</v>
      </c>
    </row>
    <row r="45" spans="1:14" ht="72" x14ac:dyDescent="0.2">
      <c r="A45" s="434" t="s">
        <v>28</v>
      </c>
      <c r="B45" s="435" t="s">
        <v>939</v>
      </c>
      <c r="C45" s="436" t="s">
        <v>940</v>
      </c>
      <c r="D45" s="437" t="s">
        <v>941</v>
      </c>
      <c r="E45" s="438"/>
      <c r="F45" s="439" t="s">
        <v>1192</v>
      </c>
      <c r="G45" s="440">
        <v>39345.480000000003</v>
      </c>
      <c r="H45" s="440">
        <v>29509.11</v>
      </c>
      <c r="I45" s="440">
        <v>11622.83</v>
      </c>
      <c r="J45" s="440">
        <v>17886.28</v>
      </c>
      <c r="K45" s="440">
        <v>7144.55</v>
      </c>
      <c r="L45" s="441"/>
      <c r="M45" s="440">
        <v>48.93</v>
      </c>
      <c r="N45" s="440">
        <v>28.13</v>
      </c>
    </row>
    <row r="46" spans="1:14" ht="48" x14ac:dyDescent="0.2">
      <c r="A46" s="434" t="s">
        <v>31</v>
      </c>
      <c r="B46" s="435" t="s">
        <v>944</v>
      </c>
      <c r="C46" s="436" t="s">
        <v>945</v>
      </c>
      <c r="D46" s="437" t="s">
        <v>946</v>
      </c>
      <c r="E46" s="438"/>
      <c r="F46" s="439" t="s">
        <v>1110</v>
      </c>
      <c r="G46" s="440">
        <v>129.91</v>
      </c>
      <c r="H46" s="440">
        <v>3689.44</v>
      </c>
      <c r="I46" s="441"/>
      <c r="J46" s="440">
        <v>3689.44</v>
      </c>
      <c r="K46" s="441"/>
      <c r="L46" s="441"/>
      <c r="M46" s="441"/>
      <c r="N46" s="441"/>
    </row>
    <row r="47" spans="1:14" ht="48" x14ac:dyDescent="0.2">
      <c r="A47" s="434" t="s">
        <v>1038</v>
      </c>
      <c r="B47" s="435" t="s">
        <v>949</v>
      </c>
      <c r="C47" s="436" t="s">
        <v>950</v>
      </c>
      <c r="D47" s="437" t="s">
        <v>946</v>
      </c>
      <c r="E47" s="438"/>
      <c r="F47" s="439" t="s">
        <v>1110</v>
      </c>
      <c r="G47" s="440">
        <v>129.91</v>
      </c>
      <c r="H47" s="440">
        <v>3689.44</v>
      </c>
      <c r="I47" s="441"/>
      <c r="J47" s="440">
        <v>3689.44</v>
      </c>
      <c r="K47" s="441"/>
      <c r="L47" s="441"/>
      <c r="M47" s="441"/>
      <c r="N47" s="441"/>
    </row>
    <row r="48" spans="1:14" ht="96" x14ac:dyDescent="0.2">
      <c r="A48" s="434" t="s">
        <v>1039</v>
      </c>
      <c r="B48" s="435" t="s">
        <v>952</v>
      </c>
      <c r="C48" s="436" t="s">
        <v>953</v>
      </c>
      <c r="D48" s="437" t="s">
        <v>946</v>
      </c>
      <c r="E48" s="438"/>
      <c r="F48" s="440">
        <v>28.4</v>
      </c>
      <c r="G48" s="440">
        <v>108.9</v>
      </c>
      <c r="H48" s="440">
        <v>3092.76</v>
      </c>
      <c r="I48" s="441"/>
      <c r="J48" s="440">
        <v>3092.76</v>
      </c>
      <c r="K48" s="441"/>
      <c r="L48" s="441"/>
      <c r="M48" s="441"/>
      <c r="N48" s="441"/>
    </row>
    <row r="49" spans="1:14" ht="15" x14ac:dyDescent="0.2">
      <c r="A49" s="831" t="s">
        <v>954</v>
      </c>
      <c r="B49" s="832"/>
      <c r="C49" s="832"/>
      <c r="D49" s="832"/>
      <c r="E49" s="832"/>
      <c r="F49" s="832"/>
      <c r="G49" s="832"/>
      <c r="H49" s="439">
        <v>345077.8</v>
      </c>
      <c r="I49" s="441"/>
      <c r="J49" s="441"/>
      <c r="K49" s="441"/>
      <c r="L49" s="441"/>
      <c r="M49" s="439">
        <v>321.94</v>
      </c>
      <c r="N49" s="439">
        <v>125.29</v>
      </c>
    </row>
    <row r="50" spans="1:14" ht="20.25" customHeight="1" x14ac:dyDescent="0.2">
      <c r="A50" s="833" t="s">
        <v>955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</row>
    <row r="51" spans="1:14" x14ac:dyDescent="0.2">
      <c r="A51" s="434" t="s">
        <v>943</v>
      </c>
      <c r="B51" s="435" t="s">
        <v>957</v>
      </c>
      <c r="C51" s="436" t="s">
        <v>958</v>
      </c>
      <c r="D51" s="437" t="s">
        <v>959</v>
      </c>
      <c r="E51" s="438"/>
      <c r="F51" s="451">
        <v>750</v>
      </c>
      <c r="G51" s="440">
        <v>258</v>
      </c>
      <c r="H51" s="440">
        <v>193500</v>
      </c>
      <c r="I51" s="441"/>
      <c r="J51" s="441"/>
      <c r="K51" s="441"/>
      <c r="L51" s="440">
        <v>193500</v>
      </c>
      <c r="M51" s="441"/>
      <c r="N51" s="441"/>
    </row>
    <row r="52" spans="1:14" x14ac:dyDescent="0.2">
      <c r="A52" s="434" t="s">
        <v>948</v>
      </c>
      <c r="B52" s="435" t="s">
        <v>957</v>
      </c>
      <c r="C52" s="436" t="s">
        <v>961</v>
      </c>
      <c r="D52" s="437" t="s">
        <v>915</v>
      </c>
      <c r="E52" s="438"/>
      <c r="F52" s="440">
        <v>19</v>
      </c>
      <c r="G52" s="440">
        <v>10648</v>
      </c>
      <c r="H52" s="440">
        <v>202312</v>
      </c>
      <c r="I52" s="441"/>
      <c r="J52" s="441"/>
      <c r="K52" s="441"/>
      <c r="L52" s="440">
        <v>202312</v>
      </c>
      <c r="M52" s="441"/>
      <c r="N52" s="441"/>
    </row>
    <row r="53" spans="1:14" ht="19.5" x14ac:dyDescent="0.2">
      <c r="A53" s="434" t="s">
        <v>1040</v>
      </c>
      <c r="B53" s="435" t="s">
        <v>957</v>
      </c>
      <c r="C53" s="436" t="s">
        <v>963</v>
      </c>
      <c r="D53" s="437" t="s">
        <v>915</v>
      </c>
      <c r="E53" s="438"/>
      <c r="F53" s="439" t="s">
        <v>1108</v>
      </c>
      <c r="G53" s="440">
        <v>9766</v>
      </c>
      <c r="H53" s="440">
        <v>97660</v>
      </c>
      <c r="I53" s="441"/>
      <c r="J53" s="441"/>
      <c r="K53" s="441"/>
      <c r="L53" s="440">
        <v>97660</v>
      </c>
      <c r="M53" s="441"/>
      <c r="N53" s="441"/>
    </row>
    <row r="54" spans="1:14" x14ac:dyDescent="0.2">
      <c r="A54" s="434" t="s">
        <v>1009</v>
      </c>
      <c r="B54" s="435" t="s">
        <v>957</v>
      </c>
      <c r="C54" s="436" t="s">
        <v>965</v>
      </c>
      <c r="D54" s="437" t="s">
        <v>915</v>
      </c>
      <c r="E54" s="438"/>
      <c r="F54" s="440">
        <v>10</v>
      </c>
      <c r="G54" s="440">
        <v>2016</v>
      </c>
      <c r="H54" s="440">
        <v>20160</v>
      </c>
      <c r="I54" s="441"/>
      <c r="J54" s="441"/>
      <c r="K54" s="441"/>
      <c r="L54" s="440">
        <v>20160</v>
      </c>
      <c r="M54" s="441"/>
      <c r="N54" s="441"/>
    </row>
    <row r="55" spans="1:14" ht="19.5" x14ac:dyDescent="0.2">
      <c r="A55" s="434" t="s">
        <v>951</v>
      </c>
      <c r="B55" s="435" t="s">
        <v>957</v>
      </c>
      <c r="C55" s="436" t="s">
        <v>967</v>
      </c>
      <c r="D55" s="437" t="s">
        <v>959</v>
      </c>
      <c r="E55" s="438"/>
      <c r="F55" s="439" t="s">
        <v>1111</v>
      </c>
      <c r="G55" s="440">
        <v>75</v>
      </c>
      <c r="H55" s="440">
        <v>6525</v>
      </c>
      <c r="I55" s="441"/>
      <c r="J55" s="441"/>
      <c r="K55" s="441"/>
      <c r="L55" s="440">
        <v>6525</v>
      </c>
      <c r="M55" s="441"/>
      <c r="N55" s="441"/>
    </row>
    <row r="56" spans="1:14" ht="19.5" x14ac:dyDescent="0.2">
      <c r="A56" s="434" t="s">
        <v>956</v>
      </c>
      <c r="B56" s="435" t="s">
        <v>957</v>
      </c>
      <c r="C56" s="436" t="s">
        <v>970</v>
      </c>
      <c r="D56" s="437" t="s">
        <v>915</v>
      </c>
      <c r="E56" s="438"/>
      <c r="F56" s="439" t="s">
        <v>1112</v>
      </c>
      <c r="G56" s="440">
        <v>20.11</v>
      </c>
      <c r="H56" s="440">
        <v>1166.3800000000001</v>
      </c>
      <c r="I56" s="441"/>
      <c r="J56" s="441"/>
      <c r="K56" s="441"/>
      <c r="L56" s="440">
        <v>1166.3800000000001</v>
      </c>
      <c r="M56" s="441"/>
      <c r="N56" s="441"/>
    </row>
    <row r="57" spans="1:14" ht="15" x14ac:dyDescent="0.2">
      <c r="A57" s="831" t="s">
        <v>972</v>
      </c>
      <c r="B57" s="832"/>
      <c r="C57" s="832"/>
      <c r="D57" s="832"/>
      <c r="E57" s="832"/>
      <c r="F57" s="832"/>
      <c r="G57" s="832"/>
      <c r="H57" s="439">
        <v>477673.59</v>
      </c>
      <c r="I57" s="441"/>
      <c r="J57" s="441"/>
      <c r="K57" s="441"/>
      <c r="L57" s="441"/>
      <c r="M57" s="441"/>
      <c r="N57" s="441"/>
    </row>
    <row r="58" spans="1:14" ht="15" x14ac:dyDescent="0.2">
      <c r="A58" s="834" t="s">
        <v>973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</row>
    <row r="59" spans="1:14" ht="15" x14ac:dyDescent="0.2">
      <c r="A59" s="836" t="s">
        <v>974</v>
      </c>
      <c r="B59" s="832"/>
      <c r="C59" s="832"/>
      <c r="D59" s="832"/>
      <c r="E59" s="832"/>
      <c r="F59" s="832"/>
      <c r="G59" s="832"/>
      <c r="H59" s="442">
        <v>745778.93</v>
      </c>
      <c r="I59" s="442">
        <v>75799.95</v>
      </c>
      <c r="J59" s="442">
        <v>148655.6</v>
      </c>
      <c r="K59" s="442">
        <v>41326.910000000003</v>
      </c>
      <c r="L59" s="442">
        <v>521323.38</v>
      </c>
      <c r="M59" s="442">
        <v>341.83</v>
      </c>
      <c r="N59" s="442">
        <v>149.57</v>
      </c>
    </row>
    <row r="60" spans="1:14" ht="15" x14ac:dyDescent="0.2">
      <c r="A60" s="836" t="s">
        <v>975</v>
      </c>
      <c r="B60" s="832"/>
      <c r="C60" s="832"/>
      <c r="D60" s="832"/>
      <c r="E60" s="832"/>
      <c r="F60" s="832"/>
      <c r="G60" s="832"/>
      <c r="H60" s="442">
        <v>737540.87</v>
      </c>
      <c r="I60" s="442">
        <v>87169.94</v>
      </c>
      <c r="J60" s="442">
        <v>170953.94</v>
      </c>
      <c r="K60" s="442">
        <v>47525.95</v>
      </c>
      <c r="L60" s="442">
        <v>479416.99</v>
      </c>
      <c r="M60" s="442">
        <v>393.1</v>
      </c>
      <c r="N60" s="442">
        <v>172.01</v>
      </c>
    </row>
    <row r="61" spans="1:14" ht="15" x14ac:dyDescent="0.2">
      <c r="A61" s="836" t="s">
        <v>976</v>
      </c>
      <c r="B61" s="832"/>
      <c r="C61" s="832"/>
      <c r="D61" s="832"/>
      <c r="E61" s="832"/>
      <c r="F61" s="832"/>
      <c r="G61" s="832"/>
      <c r="H61" s="442">
        <v>119879.34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977</v>
      </c>
      <c r="B62" s="832"/>
      <c r="C62" s="832"/>
      <c r="D62" s="832"/>
      <c r="E62" s="832"/>
      <c r="F62" s="832"/>
      <c r="G62" s="832"/>
      <c r="H62" s="442">
        <v>64654.03</v>
      </c>
      <c r="I62" s="441"/>
      <c r="J62" s="441"/>
      <c r="K62" s="441"/>
      <c r="L62" s="441"/>
      <c r="M62" s="441"/>
      <c r="N62" s="441"/>
    </row>
    <row r="63" spans="1:14" ht="15" x14ac:dyDescent="0.2">
      <c r="A63" s="831" t="s">
        <v>978</v>
      </c>
      <c r="B63" s="832"/>
      <c r="C63" s="832"/>
      <c r="D63" s="832"/>
      <c r="E63" s="832"/>
      <c r="F63" s="832"/>
      <c r="G63" s="832"/>
      <c r="H63" s="441"/>
      <c r="I63" s="441"/>
      <c r="J63" s="441"/>
      <c r="K63" s="441"/>
      <c r="L63" s="441"/>
      <c r="M63" s="441"/>
      <c r="N63" s="441"/>
    </row>
    <row r="64" spans="1:14" ht="15" x14ac:dyDescent="0.2">
      <c r="A64" s="836" t="s">
        <v>979</v>
      </c>
      <c r="B64" s="832"/>
      <c r="C64" s="832"/>
      <c r="D64" s="832"/>
      <c r="E64" s="832"/>
      <c r="F64" s="832"/>
      <c r="G64" s="832"/>
      <c r="H64" s="442">
        <v>725685.99</v>
      </c>
      <c r="I64" s="441"/>
      <c r="J64" s="441"/>
      <c r="K64" s="441"/>
      <c r="L64" s="441"/>
      <c r="M64" s="442">
        <v>393.1</v>
      </c>
      <c r="N64" s="442">
        <v>172.01</v>
      </c>
    </row>
    <row r="65" spans="1:14" ht="15" x14ac:dyDescent="0.2">
      <c r="A65" s="836" t="s">
        <v>980</v>
      </c>
      <c r="B65" s="832"/>
      <c r="C65" s="832"/>
      <c r="D65" s="832"/>
      <c r="E65" s="832"/>
      <c r="F65" s="832"/>
      <c r="G65" s="832"/>
      <c r="H65" s="442">
        <v>196388.25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981</v>
      </c>
      <c r="B66" s="832"/>
      <c r="C66" s="832"/>
      <c r="D66" s="832"/>
      <c r="E66" s="832"/>
      <c r="F66" s="832"/>
      <c r="G66" s="832"/>
      <c r="H66" s="442">
        <v>922074.24</v>
      </c>
      <c r="I66" s="441"/>
      <c r="J66" s="441"/>
      <c r="K66" s="441"/>
      <c r="L66" s="441"/>
      <c r="M66" s="442">
        <v>393.1</v>
      </c>
      <c r="N66" s="442">
        <v>172.01</v>
      </c>
    </row>
    <row r="67" spans="1:14" ht="15" x14ac:dyDescent="0.2">
      <c r="A67" s="836" t="s">
        <v>982</v>
      </c>
      <c r="B67" s="832"/>
      <c r="C67" s="832"/>
      <c r="D67" s="832"/>
      <c r="E67" s="832"/>
      <c r="F67" s="832"/>
      <c r="G67" s="832"/>
      <c r="H67" s="441"/>
      <c r="I67" s="441"/>
      <c r="J67" s="441"/>
      <c r="K67" s="441"/>
      <c r="L67" s="441"/>
      <c r="M67" s="441"/>
      <c r="N67" s="441"/>
    </row>
    <row r="68" spans="1:14" s="458" customFormat="1" ht="15" x14ac:dyDescent="0.2">
      <c r="A68" s="852" t="s">
        <v>983</v>
      </c>
      <c r="B68" s="853"/>
      <c r="C68" s="853"/>
      <c r="D68" s="853"/>
      <c r="E68" s="853"/>
      <c r="F68" s="853"/>
      <c r="G68" s="853"/>
      <c r="H68" s="456">
        <v>479416.99</v>
      </c>
      <c r="I68" s="457"/>
      <c r="J68" s="457"/>
      <c r="K68" s="457"/>
      <c r="L68" s="457"/>
      <c r="M68" s="457"/>
      <c r="N68" s="457"/>
    </row>
    <row r="69" spans="1:14" ht="15" x14ac:dyDescent="0.2">
      <c r="A69" s="836" t="s">
        <v>984</v>
      </c>
      <c r="B69" s="832"/>
      <c r="C69" s="832"/>
      <c r="D69" s="832"/>
      <c r="E69" s="832"/>
      <c r="F69" s="832"/>
      <c r="G69" s="832"/>
      <c r="H69" s="442">
        <v>170953.94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985</v>
      </c>
      <c r="B70" s="832"/>
      <c r="C70" s="832"/>
      <c r="D70" s="832"/>
      <c r="E70" s="832"/>
      <c r="F70" s="832"/>
      <c r="G70" s="832"/>
      <c r="H70" s="442">
        <v>134695.89000000001</v>
      </c>
      <c r="I70" s="441"/>
      <c r="J70" s="441"/>
      <c r="K70" s="441"/>
      <c r="L70" s="441"/>
      <c r="M70" s="441"/>
      <c r="N70" s="441"/>
    </row>
    <row r="71" spans="1:14" s="445" customFormat="1" ht="15" x14ac:dyDescent="0.2">
      <c r="A71" s="848" t="s">
        <v>986</v>
      </c>
      <c r="B71" s="849"/>
      <c r="C71" s="849"/>
      <c r="D71" s="849"/>
      <c r="E71" s="849"/>
      <c r="F71" s="849"/>
      <c r="G71" s="849"/>
      <c r="H71" s="443">
        <v>119879.34</v>
      </c>
      <c r="I71" s="444"/>
      <c r="J71" s="444"/>
      <c r="K71" s="444"/>
      <c r="L71" s="444"/>
      <c r="M71" s="444"/>
      <c r="N71" s="444"/>
    </row>
    <row r="72" spans="1:14" s="445" customFormat="1" ht="15" x14ac:dyDescent="0.2">
      <c r="A72" s="848" t="s">
        <v>987</v>
      </c>
      <c r="B72" s="849"/>
      <c r="C72" s="849"/>
      <c r="D72" s="849"/>
      <c r="E72" s="849"/>
      <c r="F72" s="849"/>
      <c r="G72" s="849"/>
      <c r="H72" s="443">
        <v>64654.03</v>
      </c>
      <c r="I72" s="444"/>
      <c r="J72" s="444"/>
      <c r="K72" s="444"/>
      <c r="L72" s="444"/>
      <c r="M72" s="444"/>
      <c r="N72" s="444"/>
    </row>
    <row r="73" spans="1:14" s="445" customFormat="1" ht="15" x14ac:dyDescent="0.2">
      <c r="A73" s="848" t="s">
        <v>988</v>
      </c>
      <c r="B73" s="849"/>
      <c r="C73" s="849"/>
      <c r="D73" s="849"/>
      <c r="E73" s="849"/>
      <c r="F73" s="849"/>
      <c r="G73" s="849"/>
      <c r="H73" s="443">
        <v>27293.4</v>
      </c>
      <c r="I73" s="444"/>
      <c r="J73" s="444"/>
      <c r="K73" s="444"/>
      <c r="L73" s="444"/>
      <c r="M73" s="444"/>
      <c r="N73" s="444"/>
    </row>
    <row r="74" spans="1:14" ht="15" x14ac:dyDescent="0.2">
      <c r="A74" s="831" t="s">
        <v>981</v>
      </c>
      <c r="B74" s="832"/>
      <c r="C74" s="832"/>
      <c r="D74" s="832"/>
      <c r="E74" s="832"/>
      <c r="F74" s="832"/>
      <c r="G74" s="832"/>
      <c r="H74" s="439">
        <v>949367.64</v>
      </c>
      <c r="I74" s="441"/>
      <c r="J74" s="441"/>
      <c r="K74" s="441"/>
      <c r="L74" s="441"/>
      <c r="M74" s="441"/>
      <c r="N74" s="441"/>
    </row>
    <row r="75" spans="1:14" s="454" customFormat="1" ht="15" x14ac:dyDescent="0.2">
      <c r="A75" s="850" t="s">
        <v>989</v>
      </c>
      <c r="B75" s="851"/>
      <c r="C75" s="851"/>
      <c r="D75" s="851"/>
      <c r="E75" s="851"/>
      <c r="F75" s="851"/>
      <c r="G75" s="851"/>
      <c r="H75" s="452">
        <v>47468.38</v>
      </c>
      <c r="I75" s="453"/>
      <c r="J75" s="453"/>
      <c r="K75" s="453"/>
      <c r="L75" s="453"/>
      <c r="M75" s="453"/>
      <c r="N75" s="453"/>
    </row>
    <row r="76" spans="1:14" s="454" customFormat="1" ht="15" x14ac:dyDescent="0.2">
      <c r="A76" s="850" t="s">
        <v>990</v>
      </c>
      <c r="B76" s="851"/>
      <c r="C76" s="851"/>
      <c r="D76" s="851"/>
      <c r="E76" s="851"/>
      <c r="F76" s="851"/>
      <c r="G76" s="851"/>
      <c r="H76" s="452">
        <v>47468.38</v>
      </c>
      <c r="I76" s="453"/>
      <c r="J76" s="453"/>
      <c r="K76" s="453"/>
      <c r="L76" s="453"/>
      <c r="M76" s="453"/>
      <c r="N76" s="453"/>
    </row>
    <row r="77" spans="1:14" ht="15" x14ac:dyDescent="0.2">
      <c r="A77" s="831" t="s">
        <v>981</v>
      </c>
      <c r="B77" s="832"/>
      <c r="C77" s="832"/>
      <c r="D77" s="832"/>
      <c r="E77" s="832"/>
      <c r="F77" s="832"/>
      <c r="G77" s="832"/>
      <c r="H77" s="439">
        <v>1044304.4</v>
      </c>
      <c r="I77" s="441"/>
      <c r="J77" s="441"/>
      <c r="K77" s="441"/>
      <c r="L77" s="441"/>
      <c r="M77" s="441"/>
      <c r="N77" s="441"/>
    </row>
    <row r="78" spans="1:14" s="445" customFormat="1" ht="15" x14ac:dyDescent="0.2">
      <c r="A78" s="848" t="s">
        <v>991</v>
      </c>
      <c r="B78" s="849"/>
      <c r="C78" s="849"/>
      <c r="D78" s="849"/>
      <c r="E78" s="849"/>
      <c r="F78" s="849"/>
      <c r="G78" s="849"/>
      <c r="H78" s="443">
        <v>20886.09</v>
      </c>
      <c r="I78" s="444"/>
      <c r="J78" s="444"/>
      <c r="K78" s="444"/>
      <c r="L78" s="444"/>
      <c r="M78" s="444"/>
      <c r="N78" s="444"/>
    </row>
    <row r="79" spans="1:14" ht="15" x14ac:dyDescent="0.2">
      <c r="A79" s="831" t="s">
        <v>992</v>
      </c>
      <c r="B79" s="832"/>
      <c r="C79" s="832"/>
      <c r="D79" s="832"/>
      <c r="E79" s="832"/>
      <c r="F79" s="832"/>
      <c r="G79" s="832"/>
      <c r="H79" s="439">
        <v>1065190.49</v>
      </c>
      <c r="I79" s="441"/>
      <c r="J79" s="441"/>
      <c r="K79" s="441"/>
      <c r="L79" s="441"/>
      <c r="M79" s="441"/>
      <c r="N79" s="441"/>
    </row>
    <row r="80" spans="1:14" ht="15" x14ac:dyDescent="0.2">
      <c r="A80" s="836" t="s">
        <v>993</v>
      </c>
      <c r="B80" s="832"/>
      <c r="C80" s="832"/>
      <c r="D80" s="832"/>
      <c r="E80" s="832"/>
      <c r="F80" s="832"/>
      <c r="G80" s="832"/>
      <c r="H80" s="442">
        <v>191734.29</v>
      </c>
      <c r="I80" s="441"/>
      <c r="J80" s="441"/>
      <c r="K80" s="441"/>
      <c r="L80" s="441"/>
      <c r="M80" s="441"/>
      <c r="N80" s="441"/>
    </row>
    <row r="81" spans="1:14" ht="15" x14ac:dyDescent="0.2">
      <c r="A81" s="831" t="s">
        <v>994</v>
      </c>
      <c r="B81" s="832"/>
      <c r="C81" s="832"/>
      <c r="D81" s="832"/>
      <c r="E81" s="832"/>
      <c r="F81" s="832"/>
      <c r="G81" s="832"/>
      <c r="H81" s="439">
        <v>1256924.78</v>
      </c>
      <c r="I81" s="441"/>
      <c r="J81" s="441"/>
      <c r="K81" s="441"/>
      <c r="L81" s="441"/>
      <c r="M81" s="439">
        <v>393.1</v>
      </c>
      <c r="N81" s="439">
        <v>172.01</v>
      </c>
    </row>
    <row r="85" spans="1:14" ht="15" x14ac:dyDescent="0.2">
      <c r="A85" s="837" t="s">
        <v>995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</row>
    <row r="86" spans="1:14" ht="15" x14ac:dyDescent="0.2">
      <c r="A86" s="839" t="s">
        <v>996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</row>
    <row r="88" spans="1:14" x14ac:dyDescent="0.2">
      <c r="A88" s="837" t="s">
        <v>997</v>
      </c>
      <c r="B88" s="840"/>
      <c r="C88" s="841"/>
      <c r="D88" s="842"/>
      <c r="E88" s="843"/>
      <c r="F88" s="844"/>
      <c r="G88" s="844"/>
      <c r="H88" s="844"/>
      <c r="I88" s="844"/>
      <c r="J88" s="844"/>
      <c r="K88" s="844"/>
      <c r="L88" s="844"/>
      <c r="M88" s="844"/>
      <c r="N88" s="844"/>
    </row>
    <row r="89" spans="1:14" ht="15" x14ac:dyDescent="0.2">
      <c r="A89" s="839" t="s">
        <v>996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</row>
  </sheetData>
  <mergeCells count="56">
    <mergeCell ref="A85:N85"/>
    <mergeCell ref="A86:N86"/>
    <mergeCell ref="A88:N88"/>
    <mergeCell ref="A89:N89"/>
    <mergeCell ref="K1:N1"/>
    <mergeCell ref="K2:N2"/>
    <mergeCell ref="K7:N7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64:G64"/>
    <mergeCell ref="A65:G65"/>
    <mergeCell ref="A66:G66"/>
    <mergeCell ref="A67:G67"/>
    <mergeCell ref="A68:G68"/>
    <mergeCell ref="A69:G69"/>
    <mergeCell ref="A63:G63"/>
    <mergeCell ref="A31:N31"/>
    <mergeCell ref="A37:G37"/>
    <mergeCell ref="A38:N38"/>
    <mergeCell ref="A49:G49"/>
    <mergeCell ref="A50:N50"/>
    <mergeCell ref="A57:G57"/>
    <mergeCell ref="A58:N58"/>
    <mergeCell ref="A59:G59"/>
    <mergeCell ref="A60:G60"/>
    <mergeCell ref="A61:G61"/>
    <mergeCell ref="A62:G62"/>
    <mergeCell ref="M27:M29"/>
    <mergeCell ref="N27:N29"/>
    <mergeCell ref="E28:E29"/>
    <mergeCell ref="F28:F29"/>
    <mergeCell ref="G28:G29"/>
    <mergeCell ref="H28:H29"/>
    <mergeCell ref="I28:K28"/>
    <mergeCell ref="G27:L27"/>
    <mergeCell ref="A27:A29"/>
    <mergeCell ref="B27:B29"/>
    <mergeCell ref="C27:C29"/>
    <mergeCell ref="D27:D29"/>
    <mergeCell ref="E27:F27"/>
    <mergeCell ref="F23:G23"/>
    <mergeCell ref="F18:G18"/>
    <mergeCell ref="F19:G19"/>
    <mergeCell ref="F20:G20"/>
    <mergeCell ref="F21:G21"/>
    <mergeCell ref="F22:G2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569"/>
  <sheetViews>
    <sheetView workbookViewId="0">
      <selection activeCell="D11" sqref="D11:G11"/>
    </sheetView>
  </sheetViews>
  <sheetFormatPr defaultRowHeight="15" x14ac:dyDescent="0.25"/>
  <cols>
    <col min="1" max="1" width="9.140625" style="459"/>
    <col min="2" max="2" width="58.7109375" style="459" customWidth="1"/>
    <col min="3" max="3" width="19.5703125" style="459" customWidth="1"/>
    <col min="4" max="4" width="13.85546875" style="460" customWidth="1"/>
    <col min="5" max="5" width="10.140625" style="459" bestFit="1" customWidth="1"/>
    <col min="6" max="6" width="11.140625" style="459" customWidth="1"/>
    <col min="7" max="7" width="15.85546875" style="460" bestFit="1" customWidth="1"/>
    <col min="8" max="8" width="16" style="521" bestFit="1" customWidth="1"/>
    <col min="9" max="11" width="16.28515625" style="521" bestFit="1" customWidth="1"/>
    <col min="12" max="240" width="9.140625" style="459"/>
    <col min="241" max="241" width="58.7109375" style="459" customWidth="1"/>
    <col min="242" max="242" width="19.5703125" style="459" customWidth="1"/>
    <col min="243" max="244" width="9.140625" style="459"/>
    <col min="245" max="245" width="11.140625" style="459" customWidth="1"/>
    <col min="246" max="246" width="15.7109375" style="459" bestFit="1" customWidth="1"/>
    <col min="247" max="247" width="15" style="459" bestFit="1" customWidth="1"/>
    <col min="248" max="248" width="16" style="459" bestFit="1" customWidth="1"/>
    <col min="249" max="496" width="9.140625" style="459"/>
    <col min="497" max="497" width="58.7109375" style="459" customWidth="1"/>
    <col min="498" max="498" width="19.5703125" style="459" customWidth="1"/>
    <col min="499" max="500" width="9.140625" style="459"/>
    <col min="501" max="501" width="11.140625" style="459" customWidth="1"/>
    <col min="502" max="502" width="15.7109375" style="459" bestFit="1" customWidth="1"/>
    <col min="503" max="503" width="15" style="459" bestFit="1" customWidth="1"/>
    <col min="504" max="504" width="16" style="459" bestFit="1" customWidth="1"/>
    <col min="505" max="752" width="9.140625" style="459"/>
    <col min="753" max="753" width="58.7109375" style="459" customWidth="1"/>
    <col min="754" max="754" width="19.5703125" style="459" customWidth="1"/>
    <col min="755" max="756" width="9.140625" style="459"/>
    <col min="757" max="757" width="11.140625" style="459" customWidth="1"/>
    <col min="758" max="758" width="15.7109375" style="459" bestFit="1" customWidth="1"/>
    <col min="759" max="759" width="15" style="459" bestFit="1" customWidth="1"/>
    <col min="760" max="760" width="16" style="459" bestFit="1" customWidth="1"/>
    <col min="761" max="1008" width="9.140625" style="459"/>
    <col min="1009" max="1009" width="58.7109375" style="459" customWidth="1"/>
    <col min="1010" max="1010" width="19.5703125" style="459" customWidth="1"/>
    <col min="1011" max="1012" width="9.140625" style="459"/>
    <col min="1013" max="1013" width="11.140625" style="459" customWidth="1"/>
    <col min="1014" max="1014" width="15.7109375" style="459" bestFit="1" customWidth="1"/>
    <col min="1015" max="1015" width="15" style="459" bestFit="1" customWidth="1"/>
    <col min="1016" max="1016" width="16" style="459" bestFit="1" customWidth="1"/>
    <col min="1017" max="1264" width="9.140625" style="459"/>
    <col min="1265" max="1265" width="58.7109375" style="459" customWidth="1"/>
    <col min="1266" max="1266" width="19.5703125" style="459" customWidth="1"/>
    <col min="1267" max="1268" width="9.140625" style="459"/>
    <col min="1269" max="1269" width="11.140625" style="459" customWidth="1"/>
    <col min="1270" max="1270" width="15.7109375" style="459" bestFit="1" customWidth="1"/>
    <col min="1271" max="1271" width="15" style="459" bestFit="1" customWidth="1"/>
    <col min="1272" max="1272" width="16" style="459" bestFit="1" customWidth="1"/>
    <col min="1273" max="1520" width="9.140625" style="459"/>
    <col min="1521" max="1521" width="58.7109375" style="459" customWidth="1"/>
    <col min="1522" max="1522" width="19.5703125" style="459" customWidth="1"/>
    <col min="1523" max="1524" width="9.140625" style="459"/>
    <col min="1525" max="1525" width="11.140625" style="459" customWidth="1"/>
    <col min="1526" max="1526" width="15.7109375" style="459" bestFit="1" customWidth="1"/>
    <col min="1527" max="1527" width="15" style="459" bestFit="1" customWidth="1"/>
    <col min="1528" max="1528" width="16" style="459" bestFit="1" customWidth="1"/>
    <col min="1529" max="1776" width="9.140625" style="459"/>
    <col min="1777" max="1777" width="58.7109375" style="459" customWidth="1"/>
    <col min="1778" max="1778" width="19.5703125" style="459" customWidth="1"/>
    <col min="1779" max="1780" width="9.140625" style="459"/>
    <col min="1781" max="1781" width="11.140625" style="459" customWidth="1"/>
    <col min="1782" max="1782" width="15.7109375" style="459" bestFit="1" customWidth="1"/>
    <col min="1783" max="1783" width="15" style="459" bestFit="1" customWidth="1"/>
    <col min="1784" max="1784" width="16" style="459" bestFit="1" customWidth="1"/>
    <col min="1785" max="2032" width="9.140625" style="459"/>
    <col min="2033" max="2033" width="58.7109375" style="459" customWidth="1"/>
    <col min="2034" max="2034" width="19.5703125" style="459" customWidth="1"/>
    <col min="2035" max="2036" width="9.140625" style="459"/>
    <col min="2037" max="2037" width="11.140625" style="459" customWidth="1"/>
    <col min="2038" max="2038" width="15.7109375" style="459" bestFit="1" customWidth="1"/>
    <col min="2039" max="2039" width="15" style="459" bestFit="1" customWidth="1"/>
    <col min="2040" max="2040" width="16" style="459" bestFit="1" customWidth="1"/>
    <col min="2041" max="2288" width="9.140625" style="459"/>
    <col min="2289" max="2289" width="58.7109375" style="459" customWidth="1"/>
    <col min="2290" max="2290" width="19.5703125" style="459" customWidth="1"/>
    <col min="2291" max="2292" width="9.140625" style="459"/>
    <col min="2293" max="2293" width="11.140625" style="459" customWidth="1"/>
    <col min="2294" max="2294" width="15.7109375" style="459" bestFit="1" customWidth="1"/>
    <col min="2295" max="2295" width="15" style="459" bestFit="1" customWidth="1"/>
    <col min="2296" max="2296" width="16" style="459" bestFit="1" customWidth="1"/>
    <col min="2297" max="2544" width="9.140625" style="459"/>
    <col min="2545" max="2545" width="58.7109375" style="459" customWidth="1"/>
    <col min="2546" max="2546" width="19.5703125" style="459" customWidth="1"/>
    <col min="2547" max="2548" width="9.140625" style="459"/>
    <col min="2549" max="2549" width="11.140625" style="459" customWidth="1"/>
    <col min="2550" max="2550" width="15.7109375" style="459" bestFit="1" customWidth="1"/>
    <col min="2551" max="2551" width="15" style="459" bestFit="1" customWidth="1"/>
    <col min="2552" max="2552" width="16" style="459" bestFit="1" customWidth="1"/>
    <col min="2553" max="2800" width="9.140625" style="459"/>
    <col min="2801" max="2801" width="58.7109375" style="459" customWidth="1"/>
    <col min="2802" max="2802" width="19.5703125" style="459" customWidth="1"/>
    <col min="2803" max="2804" width="9.140625" style="459"/>
    <col min="2805" max="2805" width="11.140625" style="459" customWidth="1"/>
    <col min="2806" max="2806" width="15.7109375" style="459" bestFit="1" customWidth="1"/>
    <col min="2807" max="2807" width="15" style="459" bestFit="1" customWidth="1"/>
    <col min="2808" max="2808" width="16" style="459" bestFit="1" customWidth="1"/>
    <col min="2809" max="3056" width="9.140625" style="459"/>
    <col min="3057" max="3057" width="58.7109375" style="459" customWidth="1"/>
    <col min="3058" max="3058" width="19.5703125" style="459" customWidth="1"/>
    <col min="3059" max="3060" width="9.140625" style="459"/>
    <col min="3061" max="3061" width="11.140625" style="459" customWidth="1"/>
    <col min="3062" max="3062" width="15.7109375" style="459" bestFit="1" customWidth="1"/>
    <col min="3063" max="3063" width="15" style="459" bestFit="1" customWidth="1"/>
    <col min="3064" max="3064" width="16" style="459" bestFit="1" customWidth="1"/>
    <col min="3065" max="3312" width="9.140625" style="459"/>
    <col min="3313" max="3313" width="58.7109375" style="459" customWidth="1"/>
    <col min="3314" max="3314" width="19.5703125" style="459" customWidth="1"/>
    <col min="3315" max="3316" width="9.140625" style="459"/>
    <col min="3317" max="3317" width="11.140625" style="459" customWidth="1"/>
    <col min="3318" max="3318" width="15.7109375" style="459" bestFit="1" customWidth="1"/>
    <col min="3319" max="3319" width="15" style="459" bestFit="1" customWidth="1"/>
    <col min="3320" max="3320" width="16" style="459" bestFit="1" customWidth="1"/>
    <col min="3321" max="3568" width="9.140625" style="459"/>
    <col min="3569" max="3569" width="58.7109375" style="459" customWidth="1"/>
    <col min="3570" max="3570" width="19.5703125" style="459" customWidth="1"/>
    <col min="3571" max="3572" width="9.140625" style="459"/>
    <col min="3573" max="3573" width="11.140625" style="459" customWidth="1"/>
    <col min="3574" max="3574" width="15.7109375" style="459" bestFit="1" customWidth="1"/>
    <col min="3575" max="3575" width="15" style="459" bestFit="1" customWidth="1"/>
    <col min="3576" max="3576" width="16" style="459" bestFit="1" customWidth="1"/>
    <col min="3577" max="3824" width="9.140625" style="459"/>
    <col min="3825" max="3825" width="58.7109375" style="459" customWidth="1"/>
    <col min="3826" max="3826" width="19.5703125" style="459" customWidth="1"/>
    <col min="3827" max="3828" width="9.140625" style="459"/>
    <col min="3829" max="3829" width="11.140625" style="459" customWidth="1"/>
    <col min="3830" max="3830" width="15.7109375" style="459" bestFit="1" customWidth="1"/>
    <col min="3831" max="3831" width="15" style="459" bestFit="1" customWidth="1"/>
    <col min="3832" max="3832" width="16" style="459" bestFit="1" customWidth="1"/>
    <col min="3833" max="4080" width="9.140625" style="459"/>
    <col min="4081" max="4081" width="58.7109375" style="459" customWidth="1"/>
    <col min="4082" max="4082" width="19.5703125" style="459" customWidth="1"/>
    <col min="4083" max="4084" width="9.140625" style="459"/>
    <col min="4085" max="4085" width="11.140625" style="459" customWidth="1"/>
    <col min="4086" max="4086" width="15.7109375" style="459" bestFit="1" customWidth="1"/>
    <col min="4087" max="4087" width="15" style="459" bestFit="1" customWidth="1"/>
    <col min="4088" max="4088" width="16" style="459" bestFit="1" customWidth="1"/>
    <col min="4089" max="4336" width="9.140625" style="459"/>
    <col min="4337" max="4337" width="58.7109375" style="459" customWidth="1"/>
    <col min="4338" max="4338" width="19.5703125" style="459" customWidth="1"/>
    <col min="4339" max="4340" width="9.140625" style="459"/>
    <col min="4341" max="4341" width="11.140625" style="459" customWidth="1"/>
    <col min="4342" max="4342" width="15.7109375" style="459" bestFit="1" customWidth="1"/>
    <col min="4343" max="4343" width="15" style="459" bestFit="1" customWidth="1"/>
    <col min="4344" max="4344" width="16" style="459" bestFit="1" customWidth="1"/>
    <col min="4345" max="4592" width="9.140625" style="459"/>
    <col min="4593" max="4593" width="58.7109375" style="459" customWidth="1"/>
    <col min="4594" max="4594" width="19.5703125" style="459" customWidth="1"/>
    <col min="4595" max="4596" width="9.140625" style="459"/>
    <col min="4597" max="4597" width="11.140625" style="459" customWidth="1"/>
    <col min="4598" max="4598" width="15.7109375" style="459" bestFit="1" customWidth="1"/>
    <col min="4599" max="4599" width="15" style="459" bestFit="1" customWidth="1"/>
    <col min="4600" max="4600" width="16" style="459" bestFit="1" customWidth="1"/>
    <col min="4601" max="4848" width="9.140625" style="459"/>
    <col min="4849" max="4849" width="58.7109375" style="459" customWidth="1"/>
    <col min="4850" max="4850" width="19.5703125" style="459" customWidth="1"/>
    <col min="4851" max="4852" width="9.140625" style="459"/>
    <col min="4853" max="4853" width="11.140625" style="459" customWidth="1"/>
    <col min="4854" max="4854" width="15.7109375" style="459" bestFit="1" customWidth="1"/>
    <col min="4855" max="4855" width="15" style="459" bestFit="1" customWidth="1"/>
    <col min="4856" max="4856" width="16" style="459" bestFit="1" customWidth="1"/>
    <col min="4857" max="5104" width="9.140625" style="459"/>
    <col min="5105" max="5105" width="58.7109375" style="459" customWidth="1"/>
    <col min="5106" max="5106" width="19.5703125" style="459" customWidth="1"/>
    <col min="5107" max="5108" width="9.140625" style="459"/>
    <col min="5109" max="5109" width="11.140625" style="459" customWidth="1"/>
    <col min="5110" max="5110" width="15.7109375" style="459" bestFit="1" customWidth="1"/>
    <col min="5111" max="5111" width="15" style="459" bestFit="1" customWidth="1"/>
    <col min="5112" max="5112" width="16" style="459" bestFit="1" customWidth="1"/>
    <col min="5113" max="5360" width="9.140625" style="459"/>
    <col min="5361" max="5361" width="58.7109375" style="459" customWidth="1"/>
    <col min="5362" max="5362" width="19.5703125" style="459" customWidth="1"/>
    <col min="5363" max="5364" width="9.140625" style="459"/>
    <col min="5365" max="5365" width="11.140625" style="459" customWidth="1"/>
    <col min="5366" max="5366" width="15.7109375" style="459" bestFit="1" customWidth="1"/>
    <col min="5367" max="5367" width="15" style="459" bestFit="1" customWidth="1"/>
    <col min="5368" max="5368" width="16" style="459" bestFit="1" customWidth="1"/>
    <col min="5369" max="5616" width="9.140625" style="459"/>
    <col min="5617" max="5617" width="58.7109375" style="459" customWidth="1"/>
    <col min="5618" max="5618" width="19.5703125" style="459" customWidth="1"/>
    <col min="5619" max="5620" width="9.140625" style="459"/>
    <col min="5621" max="5621" width="11.140625" style="459" customWidth="1"/>
    <col min="5622" max="5622" width="15.7109375" style="459" bestFit="1" customWidth="1"/>
    <col min="5623" max="5623" width="15" style="459" bestFit="1" customWidth="1"/>
    <col min="5624" max="5624" width="16" style="459" bestFit="1" customWidth="1"/>
    <col min="5625" max="5872" width="9.140625" style="459"/>
    <col min="5873" max="5873" width="58.7109375" style="459" customWidth="1"/>
    <col min="5874" max="5874" width="19.5703125" style="459" customWidth="1"/>
    <col min="5875" max="5876" width="9.140625" style="459"/>
    <col min="5877" max="5877" width="11.140625" style="459" customWidth="1"/>
    <col min="5878" max="5878" width="15.7109375" style="459" bestFit="1" customWidth="1"/>
    <col min="5879" max="5879" width="15" style="459" bestFit="1" customWidth="1"/>
    <col min="5880" max="5880" width="16" style="459" bestFit="1" customWidth="1"/>
    <col min="5881" max="6128" width="9.140625" style="459"/>
    <col min="6129" max="6129" width="58.7109375" style="459" customWidth="1"/>
    <col min="6130" max="6130" width="19.5703125" style="459" customWidth="1"/>
    <col min="6131" max="6132" width="9.140625" style="459"/>
    <col min="6133" max="6133" width="11.140625" style="459" customWidth="1"/>
    <col min="6134" max="6134" width="15.7109375" style="459" bestFit="1" customWidth="1"/>
    <col min="6135" max="6135" width="15" style="459" bestFit="1" customWidth="1"/>
    <col min="6136" max="6136" width="16" style="459" bestFit="1" customWidth="1"/>
    <col min="6137" max="6384" width="9.140625" style="459"/>
    <col min="6385" max="6385" width="58.7109375" style="459" customWidth="1"/>
    <col min="6386" max="6386" width="19.5703125" style="459" customWidth="1"/>
    <col min="6387" max="6388" width="9.140625" style="459"/>
    <col min="6389" max="6389" width="11.140625" style="459" customWidth="1"/>
    <col min="6390" max="6390" width="15.7109375" style="459" bestFit="1" customWidth="1"/>
    <col min="6391" max="6391" width="15" style="459" bestFit="1" customWidth="1"/>
    <col min="6392" max="6392" width="16" style="459" bestFit="1" customWidth="1"/>
    <col min="6393" max="6640" width="9.140625" style="459"/>
    <col min="6641" max="6641" width="58.7109375" style="459" customWidth="1"/>
    <col min="6642" max="6642" width="19.5703125" style="459" customWidth="1"/>
    <col min="6643" max="6644" width="9.140625" style="459"/>
    <col min="6645" max="6645" width="11.140625" style="459" customWidth="1"/>
    <col min="6646" max="6646" width="15.7109375" style="459" bestFit="1" customWidth="1"/>
    <col min="6647" max="6647" width="15" style="459" bestFit="1" customWidth="1"/>
    <col min="6648" max="6648" width="16" style="459" bestFit="1" customWidth="1"/>
    <col min="6649" max="6896" width="9.140625" style="459"/>
    <col min="6897" max="6897" width="58.7109375" style="459" customWidth="1"/>
    <col min="6898" max="6898" width="19.5703125" style="459" customWidth="1"/>
    <col min="6899" max="6900" width="9.140625" style="459"/>
    <col min="6901" max="6901" width="11.140625" style="459" customWidth="1"/>
    <col min="6902" max="6902" width="15.7109375" style="459" bestFit="1" customWidth="1"/>
    <col min="6903" max="6903" width="15" style="459" bestFit="1" customWidth="1"/>
    <col min="6904" max="6904" width="16" style="459" bestFit="1" customWidth="1"/>
    <col min="6905" max="7152" width="9.140625" style="459"/>
    <col min="7153" max="7153" width="58.7109375" style="459" customWidth="1"/>
    <col min="7154" max="7154" width="19.5703125" style="459" customWidth="1"/>
    <col min="7155" max="7156" width="9.140625" style="459"/>
    <col min="7157" max="7157" width="11.140625" style="459" customWidth="1"/>
    <col min="7158" max="7158" width="15.7109375" style="459" bestFit="1" customWidth="1"/>
    <col min="7159" max="7159" width="15" style="459" bestFit="1" customWidth="1"/>
    <col min="7160" max="7160" width="16" style="459" bestFit="1" customWidth="1"/>
    <col min="7161" max="7408" width="9.140625" style="459"/>
    <col min="7409" max="7409" width="58.7109375" style="459" customWidth="1"/>
    <col min="7410" max="7410" width="19.5703125" style="459" customWidth="1"/>
    <col min="7411" max="7412" width="9.140625" style="459"/>
    <col min="7413" max="7413" width="11.140625" style="459" customWidth="1"/>
    <col min="7414" max="7414" width="15.7109375" style="459" bestFit="1" customWidth="1"/>
    <col min="7415" max="7415" width="15" style="459" bestFit="1" customWidth="1"/>
    <col min="7416" max="7416" width="16" style="459" bestFit="1" customWidth="1"/>
    <col min="7417" max="7664" width="9.140625" style="459"/>
    <col min="7665" max="7665" width="58.7109375" style="459" customWidth="1"/>
    <col min="7666" max="7666" width="19.5703125" style="459" customWidth="1"/>
    <col min="7667" max="7668" width="9.140625" style="459"/>
    <col min="7669" max="7669" width="11.140625" style="459" customWidth="1"/>
    <col min="7670" max="7670" width="15.7109375" style="459" bestFit="1" customWidth="1"/>
    <col min="7671" max="7671" width="15" style="459" bestFit="1" customWidth="1"/>
    <col min="7672" max="7672" width="16" style="459" bestFit="1" customWidth="1"/>
    <col min="7673" max="7920" width="9.140625" style="459"/>
    <col min="7921" max="7921" width="58.7109375" style="459" customWidth="1"/>
    <col min="7922" max="7922" width="19.5703125" style="459" customWidth="1"/>
    <col min="7923" max="7924" width="9.140625" style="459"/>
    <col min="7925" max="7925" width="11.140625" style="459" customWidth="1"/>
    <col min="7926" max="7926" width="15.7109375" style="459" bestFit="1" customWidth="1"/>
    <col min="7927" max="7927" width="15" style="459" bestFit="1" customWidth="1"/>
    <col min="7928" max="7928" width="16" style="459" bestFit="1" customWidth="1"/>
    <col min="7929" max="8176" width="9.140625" style="459"/>
    <col min="8177" max="8177" width="58.7109375" style="459" customWidth="1"/>
    <col min="8178" max="8178" width="19.5703125" style="459" customWidth="1"/>
    <col min="8179" max="8180" width="9.140625" style="459"/>
    <col min="8181" max="8181" width="11.140625" style="459" customWidth="1"/>
    <col min="8182" max="8182" width="15.7109375" style="459" bestFit="1" customWidth="1"/>
    <col min="8183" max="8183" width="15" style="459" bestFit="1" customWidth="1"/>
    <col min="8184" max="8184" width="16" style="459" bestFit="1" customWidth="1"/>
    <col min="8185" max="8432" width="9.140625" style="459"/>
    <col min="8433" max="8433" width="58.7109375" style="459" customWidth="1"/>
    <col min="8434" max="8434" width="19.5703125" style="459" customWidth="1"/>
    <col min="8435" max="8436" width="9.140625" style="459"/>
    <col min="8437" max="8437" width="11.140625" style="459" customWidth="1"/>
    <col min="8438" max="8438" width="15.7109375" style="459" bestFit="1" customWidth="1"/>
    <col min="8439" max="8439" width="15" style="459" bestFit="1" customWidth="1"/>
    <col min="8440" max="8440" width="16" style="459" bestFit="1" customWidth="1"/>
    <col min="8441" max="8688" width="9.140625" style="459"/>
    <col min="8689" max="8689" width="58.7109375" style="459" customWidth="1"/>
    <col min="8690" max="8690" width="19.5703125" style="459" customWidth="1"/>
    <col min="8691" max="8692" width="9.140625" style="459"/>
    <col min="8693" max="8693" width="11.140625" style="459" customWidth="1"/>
    <col min="8694" max="8694" width="15.7109375" style="459" bestFit="1" customWidth="1"/>
    <col min="8695" max="8695" width="15" style="459" bestFit="1" customWidth="1"/>
    <col min="8696" max="8696" width="16" style="459" bestFit="1" customWidth="1"/>
    <col min="8697" max="8944" width="9.140625" style="459"/>
    <col min="8945" max="8945" width="58.7109375" style="459" customWidth="1"/>
    <col min="8946" max="8946" width="19.5703125" style="459" customWidth="1"/>
    <col min="8947" max="8948" width="9.140625" style="459"/>
    <col min="8949" max="8949" width="11.140625" style="459" customWidth="1"/>
    <col min="8950" max="8950" width="15.7109375" style="459" bestFit="1" customWidth="1"/>
    <col min="8951" max="8951" width="15" style="459" bestFit="1" customWidth="1"/>
    <col min="8952" max="8952" width="16" style="459" bestFit="1" customWidth="1"/>
    <col min="8953" max="9200" width="9.140625" style="459"/>
    <col min="9201" max="9201" width="58.7109375" style="459" customWidth="1"/>
    <col min="9202" max="9202" width="19.5703125" style="459" customWidth="1"/>
    <col min="9203" max="9204" width="9.140625" style="459"/>
    <col min="9205" max="9205" width="11.140625" style="459" customWidth="1"/>
    <col min="9206" max="9206" width="15.7109375" style="459" bestFit="1" customWidth="1"/>
    <col min="9207" max="9207" width="15" style="459" bestFit="1" customWidth="1"/>
    <col min="9208" max="9208" width="16" style="459" bestFit="1" customWidth="1"/>
    <col min="9209" max="9456" width="9.140625" style="459"/>
    <col min="9457" max="9457" width="58.7109375" style="459" customWidth="1"/>
    <col min="9458" max="9458" width="19.5703125" style="459" customWidth="1"/>
    <col min="9459" max="9460" width="9.140625" style="459"/>
    <col min="9461" max="9461" width="11.140625" style="459" customWidth="1"/>
    <col min="9462" max="9462" width="15.7109375" style="459" bestFit="1" customWidth="1"/>
    <col min="9463" max="9463" width="15" style="459" bestFit="1" customWidth="1"/>
    <col min="9464" max="9464" width="16" style="459" bestFit="1" customWidth="1"/>
    <col min="9465" max="9712" width="9.140625" style="459"/>
    <col min="9713" max="9713" width="58.7109375" style="459" customWidth="1"/>
    <col min="9714" max="9714" width="19.5703125" style="459" customWidth="1"/>
    <col min="9715" max="9716" width="9.140625" style="459"/>
    <col min="9717" max="9717" width="11.140625" style="459" customWidth="1"/>
    <col min="9718" max="9718" width="15.7109375" style="459" bestFit="1" customWidth="1"/>
    <col min="9719" max="9719" width="15" style="459" bestFit="1" customWidth="1"/>
    <col min="9720" max="9720" width="16" style="459" bestFit="1" customWidth="1"/>
    <col min="9721" max="9968" width="9.140625" style="459"/>
    <col min="9969" max="9969" width="58.7109375" style="459" customWidth="1"/>
    <col min="9970" max="9970" width="19.5703125" style="459" customWidth="1"/>
    <col min="9971" max="9972" width="9.140625" style="459"/>
    <col min="9973" max="9973" width="11.140625" style="459" customWidth="1"/>
    <col min="9974" max="9974" width="15.7109375" style="459" bestFit="1" customWidth="1"/>
    <col min="9975" max="9975" width="15" style="459" bestFit="1" customWidth="1"/>
    <col min="9976" max="9976" width="16" style="459" bestFit="1" customWidth="1"/>
    <col min="9977" max="10224" width="9.140625" style="459"/>
    <col min="10225" max="10225" width="58.7109375" style="459" customWidth="1"/>
    <col min="10226" max="10226" width="19.5703125" style="459" customWidth="1"/>
    <col min="10227" max="10228" width="9.140625" style="459"/>
    <col min="10229" max="10229" width="11.140625" style="459" customWidth="1"/>
    <col min="10230" max="10230" width="15.7109375" style="459" bestFit="1" customWidth="1"/>
    <col min="10231" max="10231" width="15" style="459" bestFit="1" customWidth="1"/>
    <col min="10232" max="10232" width="16" style="459" bestFit="1" customWidth="1"/>
    <col min="10233" max="10480" width="9.140625" style="459"/>
    <col min="10481" max="10481" width="58.7109375" style="459" customWidth="1"/>
    <col min="10482" max="10482" width="19.5703125" style="459" customWidth="1"/>
    <col min="10483" max="10484" width="9.140625" style="459"/>
    <col min="10485" max="10485" width="11.140625" style="459" customWidth="1"/>
    <col min="10486" max="10486" width="15.7109375" style="459" bestFit="1" customWidth="1"/>
    <col min="10487" max="10487" width="15" style="459" bestFit="1" customWidth="1"/>
    <col min="10488" max="10488" width="16" style="459" bestFit="1" customWidth="1"/>
    <col min="10489" max="10736" width="9.140625" style="459"/>
    <col min="10737" max="10737" width="58.7109375" style="459" customWidth="1"/>
    <col min="10738" max="10738" width="19.5703125" style="459" customWidth="1"/>
    <col min="10739" max="10740" width="9.140625" style="459"/>
    <col min="10741" max="10741" width="11.140625" style="459" customWidth="1"/>
    <col min="10742" max="10742" width="15.7109375" style="459" bestFit="1" customWidth="1"/>
    <col min="10743" max="10743" width="15" style="459" bestFit="1" customWidth="1"/>
    <col min="10744" max="10744" width="16" style="459" bestFit="1" customWidth="1"/>
    <col min="10745" max="10992" width="9.140625" style="459"/>
    <col min="10993" max="10993" width="58.7109375" style="459" customWidth="1"/>
    <col min="10994" max="10994" width="19.5703125" style="459" customWidth="1"/>
    <col min="10995" max="10996" width="9.140625" style="459"/>
    <col min="10997" max="10997" width="11.140625" style="459" customWidth="1"/>
    <col min="10998" max="10998" width="15.7109375" style="459" bestFit="1" customWidth="1"/>
    <col min="10999" max="10999" width="15" style="459" bestFit="1" customWidth="1"/>
    <col min="11000" max="11000" width="16" style="459" bestFit="1" customWidth="1"/>
    <col min="11001" max="11248" width="9.140625" style="459"/>
    <col min="11249" max="11249" width="58.7109375" style="459" customWidth="1"/>
    <col min="11250" max="11250" width="19.5703125" style="459" customWidth="1"/>
    <col min="11251" max="11252" width="9.140625" style="459"/>
    <col min="11253" max="11253" width="11.140625" style="459" customWidth="1"/>
    <col min="11254" max="11254" width="15.7109375" style="459" bestFit="1" customWidth="1"/>
    <col min="11255" max="11255" width="15" style="459" bestFit="1" customWidth="1"/>
    <col min="11256" max="11256" width="16" style="459" bestFit="1" customWidth="1"/>
    <col min="11257" max="11504" width="9.140625" style="459"/>
    <col min="11505" max="11505" width="58.7109375" style="459" customWidth="1"/>
    <col min="11506" max="11506" width="19.5703125" style="459" customWidth="1"/>
    <col min="11507" max="11508" width="9.140625" style="459"/>
    <col min="11509" max="11509" width="11.140625" style="459" customWidth="1"/>
    <col min="11510" max="11510" width="15.7109375" style="459" bestFit="1" customWidth="1"/>
    <col min="11511" max="11511" width="15" style="459" bestFit="1" customWidth="1"/>
    <col min="11512" max="11512" width="16" style="459" bestFit="1" customWidth="1"/>
    <col min="11513" max="11760" width="9.140625" style="459"/>
    <col min="11761" max="11761" width="58.7109375" style="459" customWidth="1"/>
    <col min="11762" max="11762" width="19.5703125" style="459" customWidth="1"/>
    <col min="11763" max="11764" width="9.140625" style="459"/>
    <col min="11765" max="11765" width="11.140625" style="459" customWidth="1"/>
    <col min="11766" max="11766" width="15.7109375" style="459" bestFit="1" customWidth="1"/>
    <col min="11767" max="11767" width="15" style="459" bestFit="1" customWidth="1"/>
    <col min="11768" max="11768" width="16" style="459" bestFit="1" customWidth="1"/>
    <col min="11769" max="12016" width="9.140625" style="459"/>
    <col min="12017" max="12017" width="58.7109375" style="459" customWidth="1"/>
    <col min="12018" max="12018" width="19.5703125" style="459" customWidth="1"/>
    <col min="12019" max="12020" width="9.140625" style="459"/>
    <col min="12021" max="12021" width="11.140625" style="459" customWidth="1"/>
    <col min="12022" max="12022" width="15.7109375" style="459" bestFit="1" customWidth="1"/>
    <col min="12023" max="12023" width="15" style="459" bestFit="1" customWidth="1"/>
    <col min="12024" max="12024" width="16" style="459" bestFit="1" customWidth="1"/>
    <col min="12025" max="12272" width="9.140625" style="459"/>
    <col min="12273" max="12273" width="58.7109375" style="459" customWidth="1"/>
    <col min="12274" max="12274" width="19.5703125" style="459" customWidth="1"/>
    <col min="12275" max="12276" width="9.140625" style="459"/>
    <col min="12277" max="12277" width="11.140625" style="459" customWidth="1"/>
    <col min="12278" max="12278" width="15.7109375" style="459" bestFit="1" customWidth="1"/>
    <col min="12279" max="12279" width="15" style="459" bestFit="1" customWidth="1"/>
    <col min="12280" max="12280" width="16" style="459" bestFit="1" customWidth="1"/>
    <col min="12281" max="12528" width="9.140625" style="459"/>
    <col min="12529" max="12529" width="58.7109375" style="459" customWidth="1"/>
    <col min="12530" max="12530" width="19.5703125" style="459" customWidth="1"/>
    <col min="12531" max="12532" width="9.140625" style="459"/>
    <col min="12533" max="12533" width="11.140625" style="459" customWidth="1"/>
    <col min="12534" max="12534" width="15.7109375" style="459" bestFit="1" customWidth="1"/>
    <col min="12535" max="12535" width="15" style="459" bestFit="1" customWidth="1"/>
    <col min="12536" max="12536" width="16" style="459" bestFit="1" customWidth="1"/>
    <col min="12537" max="12784" width="9.140625" style="459"/>
    <col min="12785" max="12785" width="58.7109375" style="459" customWidth="1"/>
    <col min="12786" max="12786" width="19.5703125" style="459" customWidth="1"/>
    <col min="12787" max="12788" width="9.140625" style="459"/>
    <col min="12789" max="12789" width="11.140625" style="459" customWidth="1"/>
    <col min="12790" max="12790" width="15.7109375" style="459" bestFit="1" customWidth="1"/>
    <col min="12791" max="12791" width="15" style="459" bestFit="1" customWidth="1"/>
    <col min="12792" max="12792" width="16" style="459" bestFit="1" customWidth="1"/>
    <col min="12793" max="13040" width="9.140625" style="459"/>
    <col min="13041" max="13041" width="58.7109375" style="459" customWidth="1"/>
    <col min="13042" max="13042" width="19.5703125" style="459" customWidth="1"/>
    <col min="13043" max="13044" width="9.140625" style="459"/>
    <col min="13045" max="13045" width="11.140625" style="459" customWidth="1"/>
    <col min="13046" max="13046" width="15.7109375" style="459" bestFit="1" customWidth="1"/>
    <col min="13047" max="13047" width="15" style="459" bestFit="1" customWidth="1"/>
    <col min="13048" max="13048" width="16" style="459" bestFit="1" customWidth="1"/>
    <col min="13049" max="13296" width="9.140625" style="459"/>
    <col min="13297" max="13297" width="58.7109375" style="459" customWidth="1"/>
    <col min="13298" max="13298" width="19.5703125" style="459" customWidth="1"/>
    <col min="13299" max="13300" width="9.140625" style="459"/>
    <col min="13301" max="13301" width="11.140625" style="459" customWidth="1"/>
    <col min="13302" max="13302" width="15.7109375" style="459" bestFit="1" customWidth="1"/>
    <col min="13303" max="13303" width="15" style="459" bestFit="1" customWidth="1"/>
    <col min="13304" max="13304" width="16" style="459" bestFit="1" customWidth="1"/>
    <col min="13305" max="13552" width="9.140625" style="459"/>
    <col min="13553" max="13553" width="58.7109375" style="459" customWidth="1"/>
    <col min="13554" max="13554" width="19.5703125" style="459" customWidth="1"/>
    <col min="13555" max="13556" width="9.140625" style="459"/>
    <col min="13557" max="13557" width="11.140625" style="459" customWidth="1"/>
    <col min="13558" max="13558" width="15.7109375" style="459" bestFit="1" customWidth="1"/>
    <col min="13559" max="13559" width="15" style="459" bestFit="1" customWidth="1"/>
    <col min="13560" max="13560" width="16" style="459" bestFit="1" customWidth="1"/>
    <col min="13561" max="13808" width="9.140625" style="459"/>
    <col min="13809" max="13809" width="58.7109375" style="459" customWidth="1"/>
    <col min="13810" max="13810" width="19.5703125" style="459" customWidth="1"/>
    <col min="13811" max="13812" width="9.140625" style="459"/>
    <col min="13813" max="13813" width="11.140625" style="459" customWidth="1"/>
    <col min="13814" max="13814" width="15.7109375" style="459" bestFit="1" customWidth="1"/>
    <col min="13815" max="13815" width="15" style="459" bestFit="1" customWidth="1"/>
    <col min="13816" max="13816" width="16" style="459" bestFit="1" customWidth="1"/>
    <col min="13817" max="14064" width="9.140625" style="459"/>
    <col min="14065" max="14065" width="58.7109375" style="459" customWidth="1"/>
    <col min="14066" max="14066" width="19.5703125" style="459" customWidth="1"/>
    <col min="14067" max="14068" width="9.140625" style="459"/>
    <col min="14069" max="14069" width="11.140625" style="459" customWidth="1"/>
    <col min="14070" max="14070" width="15.7109375" style="459" bestFit="1" customWidth="1"/>
    <col min="14071" max="14071" width="15" style="459" bestFit="1" customWidth="1"/>
    <col min="14072" max="14072" width="16" style="459" bestFit="1" customWidth="1"/>
    <col min="14073" max="14320" width="9.140625" style="459"/>
    <col min="14321" max="14321" width="58.7109375" style="459" customWidth="1"/>
    <col min="14322" max="14322" width="19.5703125" style="459" customWidth="1"/>
    <col min="14323" max="14324" width="9.140625" style="459"/>
    <col min="14325" max="14325" width="11.140625" style="459" customWidth="1"/>
    <col min="14326" max="14326" width="15.7109375" style="459" bestFit="1" customWidth="1"/>
    <col min="14327" max="14327" width="15" style="459" bestFit="1" customWidth="1"/>
    <col min="14328" max="14328" width="16" style="459" bestFit="1" customWidth="1"/>
    <col min="14329" max="14576" width="9.140625" style="459"/>
    <col min="14577" max="14577" width="58.7109375" style="459" customWidth="1"/>
    <col min="14578" max="14578" width="19.5703125" style="459" customWidth="1"/>
    <col min="14579" max="14580" width="9.140625" style="459"/>
    <col min="14581" max="14581" width="11.140625" style="459" customWidth="1"/>
    <col min="14582" max="14582" width="15.7109375" style="459" bestFit="1" customWidth="1"/>
    <col min="14583" max="14583" width="15" style="459" bestFit="1" customWidth="1"/>
    <col min="14584" max="14584" width="16" style="459" bestFit="1" customWidth="1"/>
    <col min="14585" max="14832" width="9.140625" style="459"/>
    <col min="14833" max="14833" width="58.7109375" style="459" customWidth="1"/>
    <col min="14834" max="14834" width="19.5703125" style="459" customWidth="1"/>
    <col min="14835" max="14836" width="9.140625" style="459"/>
    <col min="14837" max="14837" width="11.140625" style="459" customWidth="1"/>
    <col min="14838" max="14838" width="15.7109375" style="459" bestFit="1" customWidth="1"/>
    <col min="14839" max="14839" width="15" style="459" bestFit="1" customWidth="1"/>
    <col min="14840" max="14840" width="16" style="459" bestFit="1" customWidth="1"/>
    <col min="14841" max="15088" width="9.140625" style="459"/>
    <col min="15089" max="15089" width="58.7109375" style="459" customWidth="1"/>
    <col min="15090" max="15090" width="19.5703125" style="459" customWidth="1"/>
    <col min="15091" max="15092" width="9.140625" style="459"/>
    <col min="15093" max="15093" width="11.140625" style="459" customWidth="1"/>
    <col min="15094" max="15094" width="15.7109375" style="459" bestFit="1" customWidth="1"/>
    <col min="15095" max="15095" width="15" style="459" bestFit="1" customWidth="1"/>
    <col min="15096" max="15096" width="16" style="459" bestFit="1" customWidth="1"/>
    <col min="15097" max="15344" width="9.140625" style="459"/>
    <col min="15345" max="15345" width="58.7109375" style="459" customWidth="1"/>
    <col min="15346" max="15346" width="19.5703125" style="459" customWidth="1"/>
    <col min="15347" max="15348" width="9.140625" style="459"/>
    <col min="15349" max="15349" width="11.140625" style="459" customWidth="1"/>
    <col min="15350" max="15350" width="15.7109375" style="459" bestFit="1" customWidth="1"/>
    <col min="15351" max="15351" width="15" style="459" bestFit="1" customWidth="1"/>
    <col min="15352" max="15352" width="16" style="459" bestFit="1" customWidth="1"/>
    <col min="15353" max="15600" width="9.140625" style="459"/>
    <col min="15601" max="15601" width="58.7109375" style="459" customWidth="1"/>
    <col min="15602" max="15602" width="19.5703125" style="459" customWidth="1"/>
    <col min="15603" max="15604" width="9.140625" style="459"/>
    <col min="15605" max="15605" width="11.140625" style="459" customWidth="1"/>
    <col min="15606" max="15606" width="15.7109375" style="459" bestFit="1" customWidth="1"/>
    <col min="15607" max="15607" width="15" style="459" bestFit="1" customWidth="1"/>
    <col min="15608" max="15608" width="16" style="459" bestFit="1" customWidth="1"/>
    <col min="15609" max="15856" width="9.140625" style="459"/>
    <col min="15857" max="15857" width="58.7109375" style="459" customWidth="1"/>
    <col min="15858" max="15858" width="19.5703125" style="459" customWidth="1"/>
    <col min="15859" max="15860" width="9.140625" style="459"/>
    <col min="15861" max="15861" width="11.140625" style="459" customWidth="1"/>
    <col min="15862" max="15862" width="15.7109375" style="459" bestFit="1" customWidth="1"/>
    <col min="15863" max="15863" width="15" style="459" bestFit="1" customWidth="1"/>
    <col min="15864" max="15864" width="16" style="459" bestFit="1" customWidth="1"/>
    <col min="15865" max="16112" width="9.140625" style="459"/>
    <col min="16113" max="16113" width="58.7109375" style="459" customWidth="1"/>
    <col min="16114" max="16114" width="19.5703125" style="459" customWidth="1"/>
    <col min="16115" max="16116" width="9.140625" style="459"/>
    <col min="16117" max="16117" width="11.140625" style="459" customWidth="1"/>
    <col min="16118" max="16118" width="15.7109375" style="459" bestFit="1" customWidth="1"/>
    <col min="16119" max="16119" width="15" style="459" bestFit="1" customWidth="1"/>
    <col min="16120" max="16120" width="16" style="459" bestFit="1" customWidth="1"/>
    <col min="16121" max="16384" width="9.140625" style="459"/>
  </cols>
  <sheetData>
    <row r="1" spans="1:11" s="385" customFormat="1" ht="53.25" customHeight="1" x14ac:dyDescent="0.3">
      <c r="A1" s="807" t="s">
        <v>1451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</row>
    <row r="2" spans="1:11" s="385" customFormat="1" ht="15.75" x14ac:dyDescent="0.25">
      <c r="A2" s="532" t="s">
        <v>868</v>
      </c>
      <c r="D2" s="470"/>
      <c r="E2" s="470"/>
      <c r="F2" s="470"/>
      <c r="G2" s="470"/>
      <c r="H2" s="520"/>
      <c r="I2" s="520"/>
      <c r="J2" s="520"/>
      <c r="K2" s="520"/>
    </row>
    <row r="3" spans="1:11" s="385" customFormat="1" ht="15.75" customHeight="1" x14ac:dyDescent="0.25">
      <c r="A3" s="854" t="s">
        <v>1324</v>
      </c>
      <c r="B3" s="820" t="s">
        <v>869</v>
      </c>
      <c r="C3" s="821"/>
      <c r="D3" s="470"/>
      <c r="E3" s="470"/>
      <c r="F3" s="470"/>
      <c r="G3" s="470"/>
      <c r="H3" s="520"/>
      <c r="I3" s="520"/>
      <c r="J3" s="520"/>
      <c r="K3" s="520"/>
    </row>
    <row r="4" spans="1:11" s="385" customFormat="1" ht="15.75" customHeight="1" x14ac:dyDescent="0.25">
      <c r="A4" s="854"/>
      <c r="B4" s="822" t="s">
        <v>864</v>
      </c>
      <c r="C4" s="823"/>
      <c r="D4" s="470"/>
      <c r="E4" s="470"/>
      <c r="F4" s="470"/>
      <c r="G4" s="470"/>
      <c r="H4" s="520"/>
      <c r="I4" s="520"/>
      <c r="J4" s="520"/>
      <c r="K4" s="520"/>
    </row>
    <row r="5" spans="1:11" s="385" customFormat="1" ht="15.75" x14ac:dyDescent="0.25">
      <c r="A5" s="854"/>
      <c r="B5" s="390" t="s">
        <v>865</v>
      </c>
      <c r="C5" s="390">
        <v>104.6</v>
      </c>
      <c r="D5" s="470"/>
      <c r="E5" s="470"/>
      <c r="F5" s="470"/>
      <c r="G5" s="470"/>
      <c r="H5" s="520"/>
      <c r="I5" s="520"/>
      <c r="J5" s="520"/>
      <c r="K5" s="520"/>
    </row>
    <row r="6" spans="1:11" s="385" customFormat="1" ht="15.75" x14ac:dyDescent="0.25">
      <c r="A6" s="854"/>
      <c r="B6" s="390">
        <v>2019</v>
      </c>
      <c r="C6" s="390">
        <v>105.5</v>
      </c>
      <c r="D6" s="470"/>
      <c r="E6" s="470"/>
      <c r="F6" s="470"/>
      <c r="G6" s="470"/>
      <c r="H6" s="520"/>
      <c r="I6" s="520"/>
      <c r="J6" s="520"/>
      <c r="K6" s="520"/>
    </row>
    <row r="7" spans="1:11" s="385" customFormat="1" ht="15.75" x14ac:dyDescent="0.25">
      <c r="A7" s="854"/>
      <c r="B7" s="390">
        <v>2020</v>
      </c>
      <c r="C7" s="390">
        <v>105.1</v>
      </c>
      <c r="D7" s="470"/>
      <c r="E7" s="470"/>
      <c r="F7" s="470"/>
      <c r="G7" s="470"/>
      <c r="H7" s="520"/>
      <c r="I7" s="520"/>
      <c r="J7" s="520"/>
      <c r="K7" s="520"/>
    </row>
    <row r="8" spans="1:11" s="385" customFormat="1" ht="15.75" x14ac:dyDescent="0.25">
      <c r="A8" s="854"/>
      <c r="B8" s="390">
        <v>2021</v>
      </c>
      <c r="C8" s="390">
        <v>104.8</v>
      </c>
      <c r="D8" s="470"/>
      <c r="E8" s="470"/>
      <c r="F8" s="470"/>
      <c r="G8" s="470"/>
      <c r="H8" s="520"/>
      <c r="I8" s="520"/>
      <c r="J8" s="520"/>
      <c r="K8" s="520"/>
    </row>
    <row r="9" spans="1:11" s="385" customFormat="1" ht="15.75" x14ac:dyDescent="0.25">
      <c r="A9" s="471"/>
      <c r="B9" s="472"/>
      <c r="C9" s="472"/>
      <c r="D9" s="470"/>
      <c r="E9" s="470"/>
      <c r="F9" s="470"/>
      <c r="G9" s="470"/>
      <c r="H9" s="520"/>
      <c r="I9" s="520"/>
      <c r="J9" s="520"/>
      <c r="K9" s="520"/>
    </row>
    <row r="10" spans="1:11" s="385" customFormat="1" ht="15.75" x14ac:dyDescent="0.25">
      <c r="A10" s="855" t="s">
        <v>476</v>
      </c>
      <c r="B10" s="473" t="s">
        <v>1325</v>
      </c>
      <c r="C10" s="531" t="s">
        <v>1326</v>
      </c>
      <c r="D10" s="858" t="s">
        <v>874</v>
      </c>
      <c r="E10" s="858"/>
      <c r="F10" s="858"/>
      <c r="G10" s="858"/>
      <c r="H10" s="520"/>
      <c r="I10" s="520"/>
      <c r="J10" s="520"/>
      <c r="K10" s="520"/>
    </row>
    <row r="11" spans="1:11" s="385" customFormat="1" ht="15.75" x14ac:dyDescent="0.25">
      <c r="A11" s="855"/>
      <c r="B11" s="473" t="s">
        <v>1209</v>
      </c>
      <c r="C11" s="474">
        <f>ROUND('[2]Ресурсная смета 14 граф'!$H$56,2)</f>
        <v>16774.88</v>
      </c>
      <c r="D11" s="856" t="s">
        <v>1327</v>
      </c>
      <c r="E11" s="856"/>
      <c r="F11" s="856"/>
      <c r="G11" s="856"/>
      <c r="H11" s="520"/>
      <c r="I11" s="520"/>
      <c r="J11" s="520"/>
      <c r="K11" s="520"/>
    </row>
    <row r="12" spans="1:11" s="385" customFormat="1" ht="15.75" x14ac:dyDescent="0.25">
      <c r="A12" s="855"/>
      <c r="B12" s="473" t="s">
        <v>1210</v>
      </c>
      <c r="C12" s="474">
        <f>'[3]Ресурсная смета 14 граф'!$H$58</f>
        <v>23798.04</v>
      </c>
      <c r="D12" s="856" t="s">
        <v>1328</v>
      </c>
      <c r="E12" s="856"/>
      <c r="F12" s="856"/>
      <c r="G12" s="856"/>
      <c r="H12" s="520"/>
      <c r="I12" s="520"/>
      <c r="J12" s="520"/>
      <c r="K12" s="520"/>
    </row>
    <row r="13" spans="1:11" s="385" customFormat="1" ht="15.75" x14ac:dyDescent="0.25">
      <c r="A13" s="855"/>
      <c r="B13" s="473" t="s">
        <v>1211</v>
      </c>
      <c r="C13" s="474">
        <f>'[4]Ресурсная смета 14 граф'!$H$65</f>
        <v>35460.92</v>
      </c>
      <c r="D13" s="856" t="s">
        <v>1329</v>
      </c>
      <c r="E13" s="856"/>
      <c r="F13" s="856"/>
      <c r="G13" s="856"/>
      <c r="H13" s="520"/>
      <c r="I13" s="520"/>
      <c r="J13" s="520"/>
      <c r="K13" s="520"/>
    </row>
    <row r="14" spans="1:11" ht="15.75" x14ac:dyDescent="0.25">
      <c r="A14" s="855"/>
      <c r="B14" s="473" t="s">
        <v>1212</v>
      </c>
      <c r="C14" s="474">
        <f>'[5]Ресурсная смета 14 граф'!$H$49</f>
        <v>82972.55</v>
      </c>
      <c r="D14" s="856" t="s">
        <v>1330</v>
      </c>
      <c r="E14" s="856"/>
      <c r="F14" s="856"/>
      <c r="G14" s="856"/>
    </row>
    <row r="15" spans="1:11" ht="15.75" x14ac:dyDescent="0.25">
      <c r="A15" s="460"/>
      <c r="B15" s="385"/>
      <c r="C15" s="385"/>
      <c r="G15" s="459"/>
    </row>
    <row r="16" spans="1:11" s="530" customFormat="1" ht="30" customHeight="1" x14ac:dyDescent="0.25">
      <c r="A16" s="857" t="s">
        <v>1331</v>
      </c>
      <c r="B16" s="857"/>
      <c r="C16" s="857"/>
      <c r="D16" s="857"/>
      <c r="E16" s="857"/>
      <c r="F16" s="857"/>
      <c r="G16" s="857"/>
      <c r="H16" s="865" t="s">
        <v>1449</v>
      </c>
      <c r="I16" s="865"/>
      <c r="J16" s="865"/>
      <c r="K16" s="865"/>
    </row>
    <row r="17" spans="1:11" ht="36.75" customHeight="1" x14ac:dyDescent="0.25">
      <c r="A17" s="859" t="s">
        <v>1213</v>
      </c>
      <c r="B17" s="860" t="s">
        <v>1214</v>
      </c>
      <c r="C17" s="860"/>
      <c r="D17" s="860"/>
      <c r="E17" s="860"/>
      <c r="F17" s="860" t="s">
        <v>1215</v>
      </c>
      <c r="G17" s="860" t="s">
        <v>1216</v>
      </c>
      <c r="H17" s="869" t="s">
        <v>1217</v>
      </c>
      <c r="I17" s="870" t="s">
        <v>866</v>
      </c>
      <c r="J17" s="870"/>
      <c r="K17" s="870"/>
    </row>
    <row r="18" spans="1:11" ht="36.75" customHeight="1" x14ac:dyDescent="0.25">
      <c r="A18" s="859"/>
      <c r="B18" s="461" t="s">
        <v>1218</v>
      </c>
      <c r="C18" s="461" t="s">
        <v>1219</v>
      </c>
      <c r="D18" s="461" t="s">
        <v>1220</v>
      </c>
      <c r="E18" s="461" t="s">
        <v>1221</v>
      </c>
      <c r="F18" s="860"/>
      <c r="G18" s="860"/>
      <c r="H18" s="869"/>
      <c r="I18" s="510">
        <v>2019</v>
      </c>
      <c r="J18" s="510">
        <v>2020</v>
      </c>
      <c r="K18" s="510">
        <v>2021</v>
      </c>
    </row>
    <row r="19" spans="1:11" s="549" customFormat="1" x14ac:dyDescent="0.25">
      <c r="A19" s="547">
        <v>1</v>
      </c>
      <c r="B19" s="548">
        <v>2</v>
      </c>
      <c r="C19" s="548">
        <v>3</v>
      </c>
      <c r="D19" s="548">
        <v>4</v>
      </c>
      <c r="E19" s="548">
        <v>5</v>
      </c>
      <c r="F19" s="548">
        <v>6</v>
      </c>
      <c r="G19" s="548">
        <v>7</v>
      </c>
      <c r="H19" s="547">
        <v>8</v>
      </c>
      <c r="I19" s="548">
        <v>9</v>
      </c>
      <c r="J19" s="548">
        <v>10</v>
      </c>
      <c r="K19" s="548">
        <v>11</v>
      </c>
    </row>
    <row r="20" spans="1:11" s="394" customFormat="1" ht="30" customHeight="1" x14ac:dyDescent="0.25">
      <c r="A20" s="497"/>
      <c r="B20" s="866" t="s">
        <v>1333</v>
      </c>
      <c r="C20" s="866"/>
      <c r="D20" s="866"/>
      <c r="E20" s="866"/>
      <c r="F20" s="866"/>
      <c r="G20" s="866"/>
      <c r="H20" s="546"/>
      <c r="I20" s="519">
        <v>3589135.9300000006</v>
      </c>
      <c r="J20" s="519">
        <v>3445337.4100000011</v>
      </c>
      <c r="K20" s="519">
        <v>5292665.1099999994</v>
      </c>
    </row>
    <row r="21" spans="1:11" s="385" customFormat="1" ht="30" customHeight="1" x14ac:dyDescent="0.25">
      <c r="A21" s="508"/>
      <c r="B21" s="498" t="s">
        <v>1332</v>
      </c>
      <c r="C21" s="499"/>
      <c r="D21" s="499"/>
      <c r="E21" s="499"/>
      <c r="F21" s="499"/>
      <c r="G21" s="499"/>
      <c r="H21" s="500"/>
      <c r="I21" s="507">
        <v>3589135.9300000006</v>
      </c>
      <c r="J21" s="522"/>
      <c r="K21" s="522"/>
    </row>
    <row r="22" spans="1:11" s="502" customFormat="1" ht="15.75" x14ac:dyDescent="0.25">
      <c r="A22" s="509"/>
      <c r="B22" s="867" t="s">
        <v>1223</v>
      </c>
      <c r="C22" s="867"/>
      <c r="D22" s="501"/>
      <c r="E22" s="501"/>
      <c r="F22" s="501"/>
      <c r="G22" s="501"/>
      <c r="H22" s="523"/>
      <c r="I22" s="523">
        <v>248091.46000000002</v>
      </c>
      <c r="J22" s="523"/>
      <c r="K22" s="523"/>
    </row>
    <row r="23" spans="1:11" x14ac:dyDescent="0.25">
      <c r="A23" s="461">
        <v>1</v>
      </c>
      <c r="B23" s="462" t="s">
        <v>1222</v>
      </c>
      <c r="C23" s="463" t="s">
        <v>1223</v>
      </c>
      <c r="D23" s="464"/>
      <c r="E23" s="463"/>
      <c r="F23" s="463" t="s">
        <v>1223</v>
      </c>
      <c r="G23" s="465" t="s">
        <v>1212</v>
      </c>
      <c r="H23" s="524">
        <v>82972.55</v>
      </c>
      <c r="I23" s="524">
        <v>91562.7</v>
      </c>
      <c r="J23" s="524"/>
      <c r="K23" s="524"/>
    </row>
    <row r="24" spans="1:11" x14ac:dyDescent="0.25">
      <c r="A24" s="461">
        <f>IF(ISNUMBER(H24),MAX($A$23:A23)+1)</f>
        <v>2</v>
      </c>
      <c r="B24" s="462" t="s">
        <v>1222</v>
      </c>
      <c r="C24" s="463" t="s">
        <v>1223</v>
      </c>
      <c r="D24" s="464"/>
      <c r="E24" s="463"/>
      <c r="F24" s="463" t="s">
        <v>1223</v>
      </c>
      <c r="G24" s="465" t="s">
        <v>1211</v>
      </c>
      <c r="H24" s="524">
        <v>35460.92</v>
      </c>
      <c r="I24" s="524">
        <v>39132.19</v>
      </c>
      <c r="J24" s="524"/>
      <c r="K24" s="524"/>
    </row>
    <row r="25" spans="1:11" x14ac:dyDescent="0.25">
      <c r="A25" s="461">
        <f>IF(ISNUMBER(H25),MAX($A$23:A24)+1)</f>
        <v>3</v>
      </c>
      <c r="B25" s="462" t="s">
        <v>1222</v>
      </c>
      <c r="C25" s="463" t="s">
        <v>1223</v>
      </c>
      <c r="D25" s="464"/>
      <c r="E25" s="463"/>
      <c r="F25" s="463" t="s">
        <v>1223</v>
      </c>
      <c r="G25" s="465" t="s">
        <v>1211</v>
      </c>
      <c r="H25" s="524">
        <v>35460.92</v>
      </c>
      <c r="I25" s="524">
        <v>39132.19</v>
      </c>
      <c r="J25" s="524"/>
      <c r="K25" s="524"/>
    </row>
    <row r="26" spans="1:11" x14ac:dyDescent="0.25">
      <c r="A26" s="461">
        <f>IF(ISNUMBER(H26),MAX($A$23:A25)+1)</f>
        <v>4</v>
      </c>
      <c r="B26" s="462" t="s">
        <v>1222</v>
      </c>
      <c r="C26" s="463" t="s">
        <v>1223</v>
      </c>
      <c r="D26" s="464"/>
      <c r="E26" s="463"/>
      <c r="F26" s="463" t="s">
        <v>1223</v>
      </c>
      <c r="G26" s="465" t="s">
        <v>1211</v>
      </c>
      <c r="H26" s="524">
        <v>35460.92</v>
      </c>
      <c r="I26" s="524">
        <v>39132.19</v>
      </c>
      <c r="J26" s="524"/>
      <c r="K26" s="524"/>
    </row>
    <row r="27" spans="1:11" x14ac:dyDescent="0.25">
      <c r="A27" s="461">
        <f>IF(ISNUMBER(H27),MAX($A$23:A26)+1)</f>
        <v>5</v>
      </c>
      <c r="B27" s="462" t="s">
        <v>1222</v>
      </c>
      <c r="C27" s="463" t="s">
        <v>1223</v>
      </c>
      <c r="D27" s="464"/>
      <c r="E27" s="463"/>
      <c r="F27" s="463" t="s">
        <v>1223</v>
      </c>
      <c r="G27" s="465" t="s">
        <v>1211</v>
      </c>
      <c r="H27" s="524">
        <v>35460.92</v>
      </c>
      <c r="I27" s="524">
        <v>39132.19</v>
      </c>
      <c r="J27" s="524"/>
      <c r="K27" s="524"/>
    </row>
    <row r="28" spans="1:11" s="495" customFormat="1" x14ac:dyDescent="0.2">
      <c r="A28" s="461"/>
      <c r="B28" s="861" t="s">
        <v>1224</v>
      </c>
      <c r="C28" s="861"/>
      <c r="D28" s="503"/>
      <c r="E28" s="504"/>
      <c r="F28" s="504"/>
      <c r="G28" s="503"/>
      <c r="H28" s="523"/>
      <c r="I28" s="523">
        <v>157571.1</v>
      </c>
      <c r="J28" s="523"/>
      <c r="K28" s="523"/>
    </row>
    <row r="29" spans="1:11" x14ac:dyDescent="0.25">
      <c r="A29" s="461">
        <f>IF(ISNUMBER(H29),MAX($A$23:A28)+1)</f>
        <v>6</v>
      </c>
      <c r="B29" s="462" t="s">
        <v>1222</v>
      </c>
      <c r="C29" s="466" t="s">
        <v>1225</v>
      </c>
      <c r="D29" s="467">
        <v>4</v>
      </c>
      <c r="E29" s="466"/>
      <c r="F29" s="466"/>
      <c r="G29" s="468" t="s">
        <v>1210</v>
      </c>
      <c r="H29" s="524">
        <v>23798.04</v>
      </c>
      <c r="I29" s="524">
        <v>26261.85</v>
      </c>
      <c r="J29" s="524"/>
      <c r="K29" s="524"/>
    </row>
    <row r="30" spans="1:11" x14ac:dyDescent="0.25">
      <c r="A30" s="461">
        <f>IF(ISNUMBER(H30),MAX($A$23:A29)+1)</f>
        <v>7</v>
      </c>
      <c r="B30" s="462" t="s">
        <v>1222</v>
      </c>
      <c r="C30" s="466" t="s">
        <v>1225</v>
      </c>
      <c r="D30" s="467">
        <v>6</v>
      </c>
      <c r="E30" s="466"/>
      <c r="F30" s="466"/>
      <c r="G30" s="468" t="s">
        <v>1210</v>
      </c>
      <c r="H30" s="524">
        <v>23798.04</v>
      </c>
      <c r="I30" s="524">
        <v>26261.85</v>
      </c>
      <c r="J30" s="524"/>
      <c r="K30" s="524"/>
    </row>
    <row r="31" spans="1:11" x14ac:dyDescent="0.25">
      <c r="A31" s="461">
        <f>IF(ISNUMBER(H31),MAX($A$23:A30)+1)</f>
        <v>8</v>
      </c>
      <c r="B31" s="462" t="s">
        <v>1222</v>
      </c>
      <c r="C31" s="466" t="s">
        <v>1225</v>
      </c>
      <c r="D31" s="467">
        <v>11</v>
      </c>
      <c r="E31" s="466"/>
      <c r="F31" s="466"/>
      <c r="G31" s="468" t="s">
        <v>1210</v>
      </c>
      <c r="H31" s="524">
        <v>23798.04</v>
      </c>
      <c r="I31" s="524">
        <v>26261.85</v>
      </c>
      <c r="J31" s="524"/>
      <c r="K31" s="524"/>
    </row>
    <row r="32" spans="1:11" x14ac:dyDescent="0.25">
      <c r="A32" s="461">
        <f>IF(ISNUMBER(H32),MAX($A$23:A31)+1)</f>
        <v>9</v>
      </c>
      <c r="B32" s="462" t="s">
        <v>1222</v>
      </c>
      <c r="C32" s="466" t="s">
        <v>1225</v>
      </c>
      <c r="D32" s="467">
        <v>12</v>
      </c>
      <c r="E32" s="466"/>
      <c r="F32" s="466"/>
      <c r="G32" s="468" t="s">
        <v>1210</v>
      </c>
      <c r="H32" s="524">
        <v>23798.04</v>
      </c>
      <c r="I32" s="524">
        <v>26261.85</v>
      </c>
      <c r="J32" s="524"/>
      <c r="K32" s="524"/>
    </row>
    <row r="33" spans="1:11" x14ac:dyDescent="0.25">
      <c r="A33" s="461">
        <f>IF(ISNUMBER(H33),MAX($A$23:A32)+1)</f>
        <v>10</v>
      </c>
      <c r="B33" s="462" t="s">
        <v>1222</v>
      </c>
      <c r="C33" s="466" t="s">
        <v>1225</v>
      </c>
      <c r="D33" s="467">
        <v>5</v>
      </c>
      <c r="E33" s="466"/>
      <c r="F33" s="466"/>
      <c r="G33" s="468" t="s">
        <v>1210</v>
      </c>
      <c r="H33" s="524">
        <v>23798.04</v>
      </c>
      <c r="I33" s="524">
        <v>26261.85</v>
      </c>
      <c r="J33" s="524"/>
      <c r="K33" s="524"/>
    </row>
    <row r="34" spans="1:11" x14ac:dyDescent="0.25">
      <c r="A34" s="461">
        <f>IF(ISNUMBER(H34),MAX($A$23:A33)+1)</f>
        <v>11</v>
      </c>
      <c r="B34" s="462" t="s">
        <v>1222</v>
      </c>
      <c r="C34" s="466" t="s">
        <v>1226</v>
      </c>
      <c r="D34" s="467">
        <v>10</v>
      </c>
      <c r="E34" s="466"/>
      <c r="F34" s="466"/>
      <c r="G34" s="468" t="s">
        <v>1210</v>
      </c>
      <c r="H34" s="524">
        <v>23798.04</v>
      </c>
      <c r="I34" s="524">
        <v>26261.85</v>
      </c>
      <c r="J34" s="524"/>
      <c r="K34" s="524"/>
    </row>
    <row r="35" spans="1:11" s="495" customFormat="1" x14ac:dyDescent="0.2">
      <c r="A35" s="461"/>
      <c r="B35" s="861" t="s">
        <v>1227</v>
      </c>
      <c r="C35" s="861"/>
      <c r="D35" s="526"/>
      <c r="E35" s="493"/>
      <c r="F35" s="493"/>
      <c r="G35" s="494"/>
      <c r="H35" s="523"/>
      <c r="I35" s="523">
        <v>260890.31000000011</v>
      </c>
      <c r="J35" s="523"/>
      <c r="K35" s="523"/>
    </row>
    <row r="36" spans="1:11" x14ac:dyDescent="0.25">
      <c r="A36" s="461">
        <f>IF(ISNUMBER(H36),MAX($A$23:A35)+1)</f>
        <v>12</v>
      </c>
      <c r="B36" s="462" t="s">
        <v>1222</v>
      </c>
      <c r="C36" s="466" t="s">
        <v>1228</v>
      </c>
      <c r="D36" s="467">
        <v>23</v>
      </c>
      <c r="E36" s="466"/>
      <c r="F36" s="466"/>
      <c r="G36" s="468" t="s">
        <v>1210</v>
      </c>
      <c r="H36" s="524">
        <v>23798.04</v>
      </c>
      <c r="I36" s="524">
        <v>26261.85</v>
      </c>
      <c r="J36" s="524"/>
      <c r="K36" s="524"/>
    </row>
    <row r="37" spans="1:11" x14ac:dyDescent="0.25">
      <c r="A37" s="461">
        <f>IF(ISNUMBER(H37),MAX($A$23:A36)+1)</f>
        <v>13</v>
      </c>
      <c r="B37" s="462" t="s">
        <v>1222</v>
      </c>
      <c r="C37" s="466" t="s">
        <v>1228</v>
      </c>
      <c r="D37" s="467">
        <v>25</v>
      </c>
      <c r="E37" s="466"/>
      <c r="F37" s="466"/>
      <c r="G37" s="468" t="s">
        <v>1210</v>
      </c>
      <c r="H37" s="524">
        <v>23798.04</v>
      </c>
      <c r="I37" s="524">
        <v>26261.85</v>
      </c>
      <c r="J37" s="524"/>
      <c r="K37" s="524"/>
    </row>
    <row r="38" spans="1:11" x14ac:dyDescent="0.25">
      <c r="A38" s="461">
        <f>IF(ISNUMBER(H38),MAX($A$23:A37)+1)</f>
        <v>14</v>
      </c>
      <c r="B38" s="462" t="s">
        <v>1222</v>
      </c>
      <c r="C38" s="466" t="s">
        <v>1228</v>
      </c>
      <c r="D38" s="467">
        <v>27</v>
      </c>
      <c r="E38" s="466"/>
      <c r="F38" s="466"/>
      <c r="G38" s="468" t="s">
        <v>1210</v>
      </c>
      <c r="H38" s="524">
        <v>23798.04</v>
      </c>
      <c r="I38" s="524">
        <v>26261.85</v>
      </c>
      <c r="J38" s="524"/>
      <c r="K38" s="524"/>
    </row>
    <row r="39" spans="1:11" x14ac:dyDescent="0.25">
      <c r="A39" s="461">
        <f>IF(ISNUMBER(H39),MAX($A$23:A38)+1)</f>
        <v>15</v>
      </c>
      <c r="B39" s="462" t="s">
        <v>1222</v>
      </c>
      <c r="C39" s="466" t="s">
        <v>1229</v>
      </c>
      <c r="D39" s="467">
        <v>2</v>
      </c>
      <c r="E39" s="466"/>
      <c r="F39" s="466"/>
      <c r="G39" s="468" t="s">
        <v>1210</v>
      </c>
      <c r="H39" s="524">
        <v>23798.04</v>
      </c>
      <c r="I39" s="524">
        <v>26261.85</v>
      </c>
      <c r="J39" s="524"/>
      <c r="K39" s="524"/>
    </row>
    <row r="40" spans="1:11" x14ac:dyDescent="0.25">
      <c r="A40" s="461">
        <f>IF(ISNUMBER(H40),MAX($A$23:A39)+1)</f>
        <v>16</v>
      </c>
      <c r="B40" s="462" t="s">
        <v>1222</v>
      </c>
      <c r="C40" s="466" t="s">
        <v>1228</v>
      </c>
      <c r="D40" s="467">
        <v>22</v>
      </c>
      <c r="E40" s="466"/>
      <c r="F40" s="466"/>
      <c r="G40" s="468" t="s">
        <v>1210</v>
      </c>
      <c r="H40" s="524">
        <v>23798.04</v>
      </c>
      <c r="I40" s="524">
        <v>26261.85</v>
      </c>
      <c r="J40" s="524"/>
      <c r="K40" s="524"/>
    </row>
    <row r="41" spans="1:11" x14ac:dyDescent="0.25">
      <c r="A41" s="461">
        <f>IF(ISNUMBER(H41),MAX($A$23:A40)+1)</f>
        <v>17</v>
      </c>
      <c r="B41" s="462" t="s">
        <v>1222</v>
      </c>
      <c r="C41" s="466" t="s">
        <v>1230</v>
      </c>
      <c r="D41" s="467">
        <v>51</v>
      </c>
      <c r="E41" s="466"/>
      <c r="F41" s="466"/>
      <c r="G41" s="468" t="s">
        <v>1209</v>
      </c>
      <c r="H41" s="524">
        <v>16774.88</v>
      </c>
      <c r="I41" s="524">
        <v>18511.580000000002</v>
      </c>
      <c r="J41" s="524"/>
      <c r="K41" s="524"/>
    </row>
    <row r="42" spans="1:11" x14ac:dyDescent="0.25">
      <c r="A42" s="461">
        <f>IF(ISNUMBER(H42),MAX($A$23:A41)+1)</f>
        <v>18</v>
      </c>
      <c r="B42" s="462" t="s">
        <v>1222</v>
      </c>
      <c r="C42" s="466" t="s">
        <v>1230</v>
      </c>
      <c r="D42" s="467">
        <v>53</v>
      </c>
      <c r="E42" s="466"/>
      <c r="F42" s="466"/>
      <c r="G42" s="468" t="s">
        <v>1209</v>
      </c>
      <c r="H42" s="524">
        <v>16774.88</v>
      </c>
      <c r="I42" s="524">
        <v>18511.580000000002</v>
      </c>
      <c r="J42" s="524"/>
      <c r="K42" s="524"/>
    </row>
    <row r="43" spans="1:11" x14ac:dyDescent="0.25">
      <c r="A43" s="461">
        <f>IF(ISNUMBER(H43),MAX($A$23:A42)+1)</f>
        <v>19</v>
      </c>
      <c r="B43" s="462" t="s">
        <v>1222</v>
      </c>
      <c r="C43" s="466" t="s">
        <v>1230</v>
      </c>
      <c r="D43" s="467">
        <v>55</v>
      </c>
      <c r="E43" s="466"/>
      <c r="F43" s="466"/>
      <c r="G43" s="468" t="s">
        <v>1209</v>
      </c>
      <c r="H43" s="524">
        <v>16774.88</v>
      </c>
      <c r="I43" s="524">
        <v>18511.580000000002</v>
      </c>
      <c r="J43" s="524"/>
      <c r="K43" s="524"/>
    </row>
    <row r="44" spans="1:11" x14ac:dyDescent="0.25">
      <c r="A44" s="461">
        <f>IF(ISNUMBER(H44),MAX($A$23:A43)+1)</f>
        <v>20</v>
      </c>
      <c r="B44" s="462" t="s">
        <v>1222</v>
      </c>
      <c r="C44" s="466" t="s">
        <v>1230</v>
      </c>
      <c r="D44" s="467">
        <v>57</v>
      </c>
      <c r="E44" s="466"/>
      <c r="F44" s="466"/>
      <c r="G44" s="468" t="s">
        <v>1209</v>
      </c>
      <c r="H44" s="524">
        <v>16774.88</v>
      </c>
      <c r="I44" s="524">
        <v>18511.580000000002</v>
      </c>
      <c r="J44" s="524"/>
      <c r="K44" s="524"/>
    </row>
    <row r="45" spans="1:11" x14ac:dyDescent="0.25">
      <c r="A45" s="461">
        <f>IF(ISNUMBER(H45),MAX($A$23:A44)+1)</f>
        <v>21</v>
      </c>
      <c r="B45" s="462" t="s">
        <v>1222</v>
      </c>
      <c r="C45" s="466" t="s">
        <v>1230</v>
      </c>
      <c r="D45" s="467">
        <v>59</v>
      </c>
      <c r="E45" s="466"/>
      <c r="F45" s="466"/>
      <c r="G45" s="468" t="s">
        <v>1209</v>
      </c>
      <c r="H45" s="524">
        <v>16774.88</v>
      </c>
      <c r="I45" s="524">
        <v>18511.580000000002</v>
      </c>
      <c r="J45" s="524"/>
      <c r="K45" s="524"/>
    </row>
    <row r="46" spans="1:11" x14ac:dyDescent="0.25">
      <c r="A46" s="461">
        <f>IF(ISNUMBER(H46),MAX($A$23:A45)+1)</f>
        <v>22</v>
      </c>
      <c r="B46" s="462" t="s">
        <v>1222</v>
      </c>
      <c r="C46" s="466" t="s">
        <v>1230</v>
      </c>
      <c r="D46" s="467">
        <v>61</v>
      </c>
      <c r="E46" s="466"/>
      <c r="F46" s="466"/>
      <c r="G46" s="468" t="s">
        <v>1209</v>
      </c>
      <c r="H46" s="524">
        <v>16774.88</v>
      </c>
      <c r="I46" s="524">
        <v>18511.580000000002</v>
      </c>
      <c r="J46" s="524"/>
      <c r="K46" s="524"/>
    </row>
    <row r="47" spans="1:11" x14ac:dyDescent="0.25">
      <c r="A47" s="461">
        <f>IF(ISNUMBER(H47),MAX($A$23:A46)+1)</f>
        <v>23</v>
      </c>
      <c r="B47" s="462" t="s">
        <v>1222</v>
      </c>
      <c r="C47" s="466" t="s">
        <v>1230</v>
      </c>
      <c r="D47" s="467">
        <v>63</v>
      </c>
      <c r="E47" s="466"/>
      <c r="F47" s="466"/>
      <c r="G47" s="468" t="s">
        <v>1209</v>
      </c>
      <c r="H47" s="524">
        <v>16774.88</v>
      </c>
      <c r="I47" s="524">
        <v>18511.580000000002</v>
      </c>
      <c r="J47" s="524"/>
      <c r="K47" s="524"/>
    </row>
    <row r="48" spans="1:11" x14ac:dyDescent="0.25">
      <c r="A48" s="461"/>
      <c r="B48" s="861" t="s">
        <v>1231</v>
      </c>
      <c r="C48" s="861"/>
      <c r="D48" s="526"/>
      <c r="E48" s="493"/>
      <c r="F48" s="493"/>
      <c r="G48" s="494"/>
      <c r="H48" s="523"/>
      <c r="I48" s="523">
        <v>532541.93000000005</v>
      </c>
      <c r="J48" s="523"/>
      <c r="K48" s="523"/>
    </row>
    <row r="49" spans="1:11" x14ac:dyDescent="0.25">
      <c r="A49" s="461">
        <f>IF(ISNUMBER(H49),MAX($A$23:A48)+1)</f>
        <v>24</v>
      </c>
      <c r="B49" s="462" t="s">
        <v>1222</v>
      </c>
      <c r="C49" s="466" t="s">
        <v>1232</v>
      </c>
      <c r="D49" s="467" t="s">
        <v>1233</v>
      </c>
      <c r="E49" s="466"/>
      <c r="F49" s="466"/>
      <c r="G49" s="468" t="s">
        <v>1210</v>
      </c>
      <c r="H49" s="524">
        <v>23798.04</v>
      </c>
      <c r="I49" s="524">
        <v>26261.85</v>
      </c>
      <c r="J49" s="524"/>
      <c r="K49" s="524"/>
    </row>
    <row r="50" spans="1:11" x14ac:dyDescent="0.25">
      <c r="A50" s="461">
        <f>IF(ISNUMBER(H50),MAX($A$23:A49)+1)</f>
        <v>25</v>
      </c>
      <c r="B50" s="462" t="s">
        <v>1222</v>
      </c>
      <c r="C50" s="466" t="s">
        <v>1232</v>
      </c>
      <c r="D50" s="467" t="s">
        <v>1234</v>
      </c>
      <c r="E50" s="466"/>
      <c r="F50" s="466"/>
      <c r="G50" s="468" t="s">
        <v>1210</v>
      </c>
      <c r="H50" s="524">
        <v>23798.04</v>
      </c>
      <c r="I50" s="524">
        <v>26261.85</v>
      </c>
      <c r="J50" s="524"/>
      <c r="K50" s="524"/>
    </row>
    <row r="51" spans="1:11" x14ac:dyDescent="0.25">
      <c r="A51" s="461">
        <f>IF(ISNUMBER(H51),MAX($A$23:A50)+1)</f>
        <v>26</v>
      </c>
      <c r="B51" s="462" t="s">
        <v>1222</v>
      </c>
      <c r="C51" s="466" t="s">
        <v>1232</v>
      </c>
      <c r="D51" s="467">
        <v>45</v>
      </c>
      <c r="E51" s="466"/>
      <c r="F51" s="466"/>
      <c r="G51" s="468" t="s">
        <v>1210</v>
      </c>
      <c r="H51" s="524">
        <v>23798.04</v>
      </c>
      <c r="I51" s="524">
        <v>26261.85</v>
      </c>
      <c r="J51" s="524"/>
      <c r="K51" s="524"/>
    </row>
    <row r="52" spans="1:11" x14ac:dyDescent="0.25">
      <c r="A52" s="461">
        <f>IF(ISNUMBER(H52),MAX($A$23:A51)+1)</f>
        <v>27</v>
      </c>
      <c r="B52" s="462" t="s">
        <v>1222</v>
      </c>
      <c r="C52" s="466" t="s">
        <v>1232</v>
      </c>
      <c r="D52" s="467">
        <v>36</v>
      </c>
      <c r="E52" s="466"/>
      <c r="F52" s="466"/>
      <c r="G52" s="468" t="s">
        <v>1209</v>
      </c>
      <c r="H52" s="524">
        <v>16774.88</v>
      </c>
      <c r="I52" s="524">
        <v>18511.580000000002</v>
      </c>
      <c r="J52" s="524"/>
      <c r="K52" s="524"/>
    </row>
    <row r="53" spans="1:11" x14ac:dyDescent="0.25">
      <c r="A53" s="461">
        <f>IF(ISNUMBER(H53),MAX($A$23:A52)+1)</f>
        <v>28</v>
      </c>
      <c r="B53" s="462" t="s">
        <v>1222</v>
      </c>
      <c r="C53" s="466" t="s">
        <v>1232</v>
      </c>
      <c r="D53" s="467">
        <v>38</v>
      </c>
      <c r="E53" s="466"/>
      <c r="F53" s="466"/>
      <c r="G53" s="468" t="s">
        <v>1209</v>
      </c>
      <c r="H53" s="524">
        <v>16774.88</v>
      </c>
      <c r="I53" s="524">
        <v>18511.580000000002</v>
      </c>
      <c r="J53" s="524"/>
      <c r="K53" s="524"/>
    </row>
    <row r="54" spans="1:11" x14ac:dyDescent="0.25">
      <c r="A54" s="461">
        <f>IF(ISNUMBER(H54),MAX($A$23:A53)+1)</f>
        <v>29</v>
      </c>
      <c r="B54" s="462" t="s">
        <v>1222</v>
      </c>
      <c r="C54" s="466" t="s">
        <v>1232</v>
      </c>
      <c r="D54" s="467">
        <v>40</v>
      </c>
      <c r="E54" s="466"/>
      <c r="F54" s="466"/>
      <c r="G54" s="468" t="s">
        <v>1209</v>
      </c>
      <c r="H54" s="524">
        <v>16774.88</v>
      </c>
      <c r="I54" s="524">
        <v>18511.580000000002</v>
      </c>
      <c r="J54" s="524"/>
      <c r="K54" s="524"/>
    </row>
    <row r="55" spans="1:11" x14ac:dyDescent="0.25">
      <c r="A55" s="461">
        <f>IF(ISNUMBER(H55),MAX($A$23:A54)+1)</f>
        <v>30</v>
      </c>
      <c r="B55" s="462" t="s">
        <v>1222</v>
      </c>
      <c r="C55" s="466" t="s">
        <v>1232</v>
      </c>
      <c r="D55" s="467">
        <v>42</v>
      </c>
      <c r="E55" s="466"/>
      <c r="F55" s="466"/>
      <c r="G55" s="468" t="s">
        <v>1209</v>
      </c>
      <c r="H55" s="524">
        <v>16774.88</v>
      </c>
      <c r="I55" s="524">
        <v>18511.580000000002</v>
      </c>
      <c r="J55" s="524"/>
      <c r="K55" s="524"/>
    </row>
    <row r="56" spans="1:11" x14ac:dyDescent="0.25">
      <c r="A56" s="461">
        <f>IF(ISNUMBER(H56),MAX($A$23:A55)+1)</f>
        <v>31</v>
      </c>
      <c r="B56" s="462" t="s">
        <v>1222</v>
      </c>
      <c r="C56" s="466" t="s">
        <v>1232</v>
      </c>
      <c r="D56" s="467">
        <v>44</v>
      </c>
      <c r="E56" s="466"/>
      <c r="F56" s="466"/>
      <c r="G56" s="468" t="s">
        <v>1209</v>
      </c>
      <c r="H56" s="524">
        <v>16774.88</v>
      </c>
      <c r="I56" s="524">
        <v>18511.580000000002</v>
      </c>
      <c r="J56" s="524"/>
      <c r="K56" s="524"/>
    </row>
    <row r="57" spans="1:11" x14ac:dyDescent="0.25">
      <c r="A57" s="461">
        <f>IF(ISNUMBER(H57),MAX($A$23:A56)+1)</f>
        <v>32</v>
      </c>
      <c r="B57" s="462" t="s">
        <v>1222</v>
      </c>
      <c r="C57" s="466" t="s">
        <v>1232</v>
      </c>
      <c r="D57" s="467">
        <v>46</v>
      </c>
      <c r="E57" s="466"/>
      <c r="F57" s="466"/>
      <c r="G57" s="468" t="s">
        <v>1209</v>
      </c>
      <c r="H57" s="524">
        <v>16774.88</v>
      </c>
      <c r="I57" s="524">
        <v>18511.580000000002</v>
      </c>
      <c r="J57" s="524"/>
      <c r="K57" s="524"/>
    </row>
    <row r="58" spans="1:11" x14ac:dyDescent="0.25">
      <c r="A58" s="461">
        <f>IF(ISNUMBER(H58),MAX($A$23:A57)+1)</f>
        <v>33</v>
      </c>
      <c r="B58" s="462" t="s">
        <v>1222</v>
      </c>
      <c r="C58" s="466" t="s">
        <v>1232</v>
      </c>
      <c r="D58" s="467">
        <v>47</v>
      </c>
      <c r="E58" s="466"/>
      <c r="F58" s="466"/>
      <c r="G58" s="468" t="s">
        <v>1210</v>
      </c>
      <c r="H58" s="524">
        <v>23798.04</v>
      </c>
      <c r="I58" s="524">
        <v>26261.85</v>
      </c>
      <c r="J58" s="524"/>
      <c r="K58" s="524"/>
    </row>
    <row r="59" spans="1:11" x14ac:dyDescent="0.25">
      <c r="A59" s="461">
        <f>IF(ISNUMBER(H59),MAX($A$23:A58)+1)</f>
        <v>34</v>
      </c>
      <c r="B59" s="462" t="s">
        <v>1222</v>
      </c>
      <c r="C59" s="466" t="s">
        <v>1232</v>
      </c>
      <c r="D59" s="467">
        <v>49</v>
      </c>
      <c r="E59" s="466"/>
      <c r="F59" s="466"/>
      <c r="G59" s="468" t="s">
        <v>1210</v>
      </c>
      <c r="H59" s="524">
        <v>23798.04</v>
      </c>
      <c r="I59" s="524">
        <v>26261.85</v>
      </c>
      <c r="J59" s="524"/>
      <c r="K59" s="524"/>
    </row>
    <row r="60" spans="1:11" x14ac:dyDescent="0.25">
      <c r="A60" s="461">
        <f>IF(ISNUMBER(H60),MAX($A$23:A59)+1)</f>
        <v>35</v>
      </c>
      <c r="B60" s="462" t="s">
        <v>1222</v>
      </c>
      <c r="C60" s="466" t="s">
        <v>1232</v>
      </c>
      <c r="D60" s="467">
        <v>50</v>
      </c>
      <c r="E60" s="466"/>
      <c r="F60" s="466"/>
      <c r="G60" s="468" t="s">
        <v>1209</v>
      </c>
      <c r="H60" s="524">
        <v>16774.88</v>
      </c>
      <c r="I60" s="524">
        <v>18511.580000000002</v>
      </c>
      <c r="J60" s="524"/>
      <c r="K60" s="524"/>
    </row>
    <row r="61" spans="1:11" x14ac:dyDescent="0.25">
      <c r="A61" s="461">
        <f>IF(ISNUMBER(H61),MAX($A$23:A60)+1)</f>
        <v>36</v>
      </c>
      <c r="B61" s="462" t="s">
        <v>1222</v>
      </c>
      <c r="C61" s="466" t="s">
        <v>1232</v>
      </c>
      <c r="D61" s="467">
        <v>50</v>
      </c>
      <c r="E61" s="467" t="s">
        <v>1235</v>
      </c>
      <c r="F61" s="466"/>
      <c r="G61" s="468" t="s">
        <v>1210</v>
      </c>
      <c r="H61" s="524">
        <v>23798.04</v>
      </c>
      <c r="I61" s="524">
        <v>26261.85</v>
      </c>
      <c r="J61" s="524"/>
      <c r="K61" s="524"/>
    </row>
    <row r="62" spans="1:11" x14ac:dyDescent="0.25">
      <c r="A62" s="461">
        <f>IF(ISNUMBER(H62),MAX($A$23:A61)+1)</f>
        <v>37</v>
      </c>
      <c r="B62" s="462" t="s">
        <v>1222</v>
      </c>
      <c r="C62" s="466" t="s">
        <v>1232</v>
      </c>
      <c r="D62" s="467">
        <v>51</v>
      </c>
      <c r="E62" s="467"/>
      <c r="F62" s="466"/>
      <c r="G62" s="468" t="s">
        <v>1210</v>
      </c>
      <c r="H62" s="524">
        <v>23798.04</v>
      </c>
      <c r="I62" s="524">
        <v>26261.85</v>
      </c>
      <c r="J62" s="524"/>
      <c r="K62" s="524"/>
    </row>
    <row r="63" spans="1:11" x14ac:dyDescent="0.25">
      <c r="A63" s="461">
        <f>IF(ISNUMBER(H63),MAX($A$23:A62)+1)</f>
        <v>38</v>
      </c>
      <c r="B63" s="462" t="s">
        <v>1222</v>
      </c>
      <c r="C63" s="466" t="s">
        <v>1232</v>
      </c>
      <c r="D63" s="467">
        <v>52</v>
      </c>
      <c r="E63" s="467"/>
      <c r="F63" s="466"/>
      <c r="G63" s="468" t="s">
        <v>1210</v>
      </c>
      <c r="H63" s="524">
        <v>23798.04</v>
      </c>
      <c r="I63" s="524">
        <v>26261.85</v>
      </c>
      <c r="J63" s="524"/>
      <c r="K63" s="524"/>
    </row>
    <row r="64" spans="1:11" x14ac:dyDescent="0.25">
      <c r="A64" s="461">
        <f>IF(ISNUMBER(H64),MAX($A$23:A63)+1)</f>
        <v>39</v>
      </c>
      <c r="B64" s="462" t="s">
        <v>1222</v>
      </c>
      <c r="C64" s="466" t="s">
        <v>1232</v>
      </c>
      <c r="D64" s="467">
        <v>52</v>
      </c>
      <c r="E64" s="467" t="s">
        <v>1235</v>
      </c>
      <c r="F64" s="466"/>
      <c r="G64" s="468" t="s">
        <v>1210</v>
      </c>
      <c r="H64" s="524">
        <v>23798.04</v>
      </c>
      <c r="I64" s="524">
        <v>26261.85</v>
      </c>
      <c r="J64" s="524"/>
      <c r="K64" s="524"/>
    </row>
    <row r="65" spans="1:11" x14ac:dyDescent="0.25">
      <c r="A65" s="461">
        <f>IF(ISNUMBER(H65),MAX($A$23:A64)+1)</f>
        <v>40</v>
      </c>
      <c r="B65" s="462" t="s">
        <v>1222</v>
      </c>
      <c r="C65" s="466" t="s">
        <v>1232</v>
      </c>
      <c r="D65" s="467">
        <v>54</v>
      </c>
      <c r="E65" s="467"/>
      <c r="F65" s="466"/>
      <c r="G65" s="468" t="s">
        <v>1209</v>
      </c>
      <c r="H65" s="524">
        <v>16774.88</v>
      </c>
      <c r="I65" s="524">
        <v>18511.580000000002</v>
      </c>
      <c r="J65" s="524"/>
      <c r="K65" s="524"/>
    </row>
    <row r="66" spans="1:11" x14ac:dyDescent="0.25">
      <c r="A66" s="461">
        <f>IF(ISNUMBER(H66),MAX($A$23:A65)+1)</f>
        <v>41</v>
      </c>
      <c r="B66" s="462" t="s">
        <v>1222</v>
      </c>
      <c r="C66" s="466" t="s">
        <v>1232</v>
      </c>
      <c r="D66" s="467">
        <v>56</v>
      </c>
      <c r="E66" s="467"/>
      <c r="F66" s="466"/>
      <c r="G66" s="468" t="s">
        <v>1209</v>
      </c>
      <c r="H66" s="524">
        <v>16774.88</v>
      </c>
      <c r="I66" s="524">
        <v>18511.580000000002</v>
      </c>
      <c r="J66" s="524"/>
      <c r="K66" s="524"/>
    </row>
    <row r="67" spans="1:11" x14ac:dyDescent="0.25">
      <c r="A67" s="461">
        <f>IF(ISNUMBER(H67),MAX($A$23:A66)+1)</f>
        <v>42</v>
      </c>
      <c r="B67" s="462" t="s">
        <v>1222</v>
      </c>
      <c r="C67" s="466" t="s">
        <v>1232</v>
      </c>
      <c r="D67" s="467">
        <v>58</v>
      </c>
      <c r="E67" s="467"/>
      <c r="F67" s="466"/>
      <c r="G67" s="468" t="s">
        <v>1209</v>
      </c>
      <c r="H67" s="524">
        <v>16774.88</v>
      </c>
      <c r="I67" s="524">
        <v>18511.580000000002</v>
      </c>
      <c r="J67" s="524"/>
      <c r="K67" s="524"/>
    </row>
    <row r="68" spans="1:11" x14ac:dyDescent="0.25">
      <c r="A68" s="461">
        <f>IF(ISNUMBER(H68),MAX($A$23:A67)+1)</f>
        <v>43</v>
      </c>
      <c r="B68" s="462" t="s">
        <v>1222</v>
      </c>
      <c r="C68" s="466" t="s">
        <v>1228</v>
      </c>
      <c r="D68" s="467">
        <v>4</v>
      </c>
      <c r="E68" s="467"/>
      <c r="F68" s="466"/>
      <c r="G68" s="468" t="s">
        <v>1209</v>
      </c>
      <c r="H68" s="524">
        <v>16774.88</v>
      </c>
      <c r="I68" s="524">
        <v>18511.580000000002</v>
      </c>
      <c r="J68" s="524"/>
      <c r="K68" s="524"/>
    </row>
    <row r="69" spans="1:11" x14ac:dyDescent="0.25">
      <c r="A69" s="461">
        <f>IF(ISNUMBER(H69),MAX($A$23:A68)+1)</f>
        <v>44</v>
      </c>
      <c r="B69" s="462" t="s">
        <v>1222</v>
      </c>
      <c r="C69" s="466" t="s">
        <v>1228</v>
      </c>
      <c r="D69" s="467">
        <v>5</v>
      </c>
      <c r="E69" s="467"/>
      <c r="F69" s="466"/>
      <c r="G69" s="468" t="s">
        <v>1209</v>
      </c>
      <c r="H69" s="524">
        <v>16774.88</v>
      </c>
      <c r="I69" s="524">
        <v>18511.580000000002</v>
      </c>
      <c r="J69" s="524"/>
      <c r="K69" s="524"/>
    </row>
    <row r="70" spans="1:11" x14ac:dyDescent="0.25">
      <c r="A70" s="461">
        <f>IF(ISNUMBER(H70),MAX($A$23:A69)+1)</f>
        <v>45</v>
      </c>
      <c r="B70" s="462" t="s">
        <v>1222</v>
      </c>
      <c r="C70" s="466" t="s">
        <v>1228</v>
      </c>
      <c r="D70" s="467">
        <v>6</v>
      </c>
      <c r="E70" s="467"/>
      <c r="F70" s="466"/>
      <c r="G70" s="468" t="s">
        <v>1209</v>
      </c>
      <c r="H70" s="524">
        <v>16774.88</v>
      </c>
      <c r="I70" s="524">
        <v>18511.580000000002</v>
      </c>
      <c r="J70" s="524"/>
      <c r="K70" s="524"/>
    </row>
    <row r="71" spans="1:11" x14ac:dyDescent="0.25">
      <c r="A71" s="461">
        <f>IF(ISNUMBER(H71),MAX($A$23:A70)+1)</f>
        <v>46</v>
      </c>
      <c r="B71" s="462" t="s">
        <v>1222</v>
      </c>
      <c r="C71" s="466" t="s">
        <v>1236</v>
      </c>
      <c r="D71" s="467">
        <v>5</v>
      </c>
      <c r="E71" s="467" t="s">
        <v>1235</v>
      </c>
      <c r="F71" s="466"/>
      <c r="G71" s="468" t="s">
        <v>1209</v>
      </c>
      <c r="H71" s="524">
        <v>16774.88</v>
      </c>
      <c r="I71" s="524">
        <v>18511.580000000002</v>
      </c>
      <c r="J71" s="524"/>
      <c r="K71" s="524"/>
    </row>
    <row r="72" spans="1:11" x14ac:dyDescent="0.25">
      <c r="A72" s="461">
        <f>IF(ISNUMBER(H72),MAX($A$23:A71)+1)</f>
        <v>47</v>
      </c>
      <c r="B72" s="462" t="s">
        <v>1222</v>
      </c>
      <c r="C72" s="466" t="s">
        <v>1236</v>
      </c>
      <c r="D72" s="467">
        <v>7</v>
      </c>
      <c r="E72" s="467" t="s">
        <v>1235</v>
      </c>
      <c r="F72" s="466"/>
      <c r="G72" s="468" t="s">
        <v>1209</v>
      </c>
      <c r="H72" s="524">
        <v>16774.88</v>
      </c>
      <c r="I72" s="524">
        <v>18511.580000000002</v>
      </c>
      <c r="J72" s="524"/>
      <c r="K72" s="524"/>
    </row>
    <row r="73" spans="1:11" x14ac:dyDescent="0.25">
      <c r="A73" s="461">
        <f>IF(ISNUMBER(H73),MAX($A$23:A72)+1)</f>
        <v>48</v>
      </c>
      <c r="B73" s="462" t="s">
        <v>1222</v>
      </c>
      <c r="C73" s="466" t="s">
        <v>1236</v>
      </c>
      <c r="D73" s="467">
        <v>9</v>
      </c>
      <c r="E73" s="467" t="s">
        <v>1235</v>
      </c>
      <c r="F73" s="466"/>
      <c r="G73" s="468" t="s">
        <v>1209</v>
      </c>
      <c r="H73" s="524">
        <v>16774.88</v>
      </c>
      <c r="I73" s="524">
        <v>18511.580000000002</v>
      </c>
      <c r="J73" s="524"/>
      <c r="K73" s="524"/>
    </row>
    <row r="74" spans="1:11" x14ac:dyDescent="0.25">
      <c r="A74" s="461"/>
      <c r="B74" s="861" t="s">
        <v>1237</v>
      </c>
      <c r="C74" s="861"/>
      <c r="D74" s="526"/>
      <c r="E74" s="526"/>
      <c r="F74" s="493"/>
      <c r="G74" s="494"/>
      <c r="H74" s="523"/>
      <c r="I74" s="523">
        <v>503269.04000000004</v>
      </c>
      <c r="J74" s="523"/>
      <c r="K74" s="523"/>
    </row>
    <row r="75" spans="1:11" x14ac:dyDescent="0.25">
      <c r="A75" s="461">
        <f>IF(ISNUMBER(H75),MAX($A$23:A74)+1)</f>
        <v>49</v>
      </c>
      <c r="B75" s="462" t="s">
        <v>1222</v>
      </c>
      <c r="C75" s="466" t="s">
        <v>1226</v>
      </c>
      <c r="D75" s="467">
        <v>22</v>
      </c>
      <c r="E75" s="467"/>
      <c r="F75" s="466"/>
      <c r="G75" s="468" t="s">
        <v>1210</v>
      </c>
      <c r="H75" s="524">
        <v>23798.04</v>
      </c>
      <c r="I75" s="524">
        <v>26261.85</v>
      </c>
      <c r="J75" s="524"/>
      <c r="K75" s="524"/>
    </row>
    <row r="76" spans="1:11" x14ac:dyDescent="0.25">
      <c r="A76" s="461">
        <f>IF(ISNUMBER(H76),MAX($A$23:A75)+1)</f>
        <v>50</v>
      </c>
      <c r="B76" s="462" t="s">
        <v>1222</v>
      </c>
      <c r="C76" s="466" t="s">
        <v>1232</v>
      </c>
      <c r="D76" s="467">
        <v>53</v>
      </c>
      <c r="E76" s="467"/>
      <c r="F76" s="466"/>
      <c r="G76" s="468" t="s">
        <v>1210</v>
      </c>
      <c r="H76" s="524">
        <v>23798.04</v>
      </c>
      <c r="I76" s="524">
        <v>26261.85</v>
      </c>
      <c r="J76" s="524"/>
      <c r="K76" s="524"/>
    </row>
    <row r="77" spans="1:11" x14ac:dyDescent="0.25">
      <c r="A77" s="461">
        <f>IF(ISNUMBER(H77),MAX($A$23:A76)+1)</f>
        <v>51</v>
      </c>
      <c r="B77" s="462" t="s">
        <v>1222</v>
      </c>
      <c r="C77" s="466" t="s">
        <v>1232</v>
      </c>
      <c r="D77" s="467">
        <v>60</v>
      </c>
      <c r="E77" s="467"/>
      <c r="F77" s="466"/>
      <c r="G77" s="468" t="s">
        <v>1209</v>
      </c>
      <c r="H77" s="524">
        <v>16774.88</v>
      </c>
      <c r="I77" s="524">
        <v>18511.580000000002</v>
      </c>
      <c r="J77" s="524"/>
      <c r="K77" s="524"/>
    </row>
    <row r="78" spans="1:11" x14ac:dyDescent="0.25">
      <c r="A78" s="461">
        <f>IF(ISNUMBER(H78),MAX($A$23:A77)+1)</f>
        <v>52</v>
      </c>
      <c r="B78" s="462" t="s">
        <v>1222</v>
      </c>
      <c r="C78" s="466" t="s">
        <v>1232</v>
      </c>
      <c r="D78" s="467">
        <v>60</v>
      </c>
      <c r="E78" s="467" t="s">
        <v>1235</v>
      </c>
      <c r="F78" s="466"/>
      <c r="G78" s="468" t="s">
        <v>1210</v>
      </c>
      <c r="H78" s="524">
        <v>23798.04</v>
      </c>
      <c r="I78" s="524">
        <v>26261.85</v>
      </c>
      <c r="J78" s="524"/>
      <c r="K78" s="524"/>
    </row>
    <row r="79" spans="1:11" x14ac:dyDescent="0.25">
      <c r="A79" s="461">
        <f>IF(ISNUMBER(H79),MAX($A$23:A78)+1)</f>
        <v>53</v>
      </c>
      <c r="B79" s="462" t="s">
        <v>1222</v>
      </c>
      <c r="C79" s="466" t="s">
        <v>1232</v>
      </c>
      <c r="D79" s="467">
        <v>62</v>
      </c>
      <c r="E79" s="467"/>
      <c r="F79" s="466"/>
      <c r="G79" s="468" t="s">
        <v>1210</v>
      </c>
      <c r="H79" s="524">
        <v>23798.04</v>
      </c>
      <c r="I79" s="524">
        <v>26261.85</v>
      </c>
      <c r="J79" s="524"/>
      <c r="K79" s="524"/>
    </row>
    <row r="80" spans="1:11" x14ac:dyDescent="0.25">
      <c r="A80" s="461">
        <f>IF(ISNUMBER(H80),MAX($A$23:A79)+1)</f>
        <v>54</v>
      </c>
      <c r="B80" s="462" t="s">
        <v>1222</v>
      </c>
      <c r="C80" s="466" t="s">
        <v>1232</v>
      </c>
      <c r="D80" s="467">
        <v>62</v>
      </c>
      <c r="E80" s="467">
        <v>1</v>
      </c>
      <c r="F80" s="466"/>
      <c r="G80" s="468" t="s">
        <v>1209</v>
      </c>
      <c r="H80" s="524">
        <v>16774.88</v>
      </c>
      <c r="I80" s="524">
        <v>18511.580000000002</v>
      </c>
      <c r="J80" s="524"/>
      <c r="K80" s="524"/>
    </row>
    <row r="81" spans="1:11" x14ac:dyDescent="0.25">
      <c r="A81" s="461">
        <f>IF(ISNUMBER(H81),MAX($A$23:A80)+1)</f>
        <v>55</v>
      </c>
      <c r="B81" s="462" t="s">
        <v>1222</v>
      </c>
      <c r="C81" s="466" t="s">
        <v>1232</v>
      </c>
      <c r="D81" s="467">
        <v>62</v>
      </c>
      <c r="E81" s="467">
        <v>2</v>
      </c>
      <c r="F81" s="466"/>
      <c r="G81" s="468" t="s">
        <v>1209</v>
      </c>
      <c r="H81" s="524">
        <v>16774.88</v>
      </c>
      <c r="I81" s="524">
        <v>18511.580000000002</v>
      </c>
      <c r="J81" s="524"/>
      <c r="K81" s="524"/>
    </row>
    <row r="82" spans="1:11" x14ac:dyDescent="0.25">
      <c r="A82" s="461">
        <f>IF(ISNUMBER(H82),MAX($A$23:A81)+1)</f>
        <v>56</v>
      </c>
      <c r="B82" s="462" t="s">
        <v>1222</v>
      </c>
      <c r="C82" s="466" t="s">
        <v>1232</v>
      </c>
      <c r="D82" s="467">
        <v>64</v>
      </c>
      <c r="E82" s="467"/>
      <c r="F82" s="466"/>
      <c r="G82" s="468" t="s">
        <v>1210</v>
      </c>
      <c r="H82" s="524">
        <v>23798.04</v>
      </c>
      <c r="I82" s="524">
        <v>26261.85</v>
      </c>
      <c r="J82" s="524"/>
      <c r="K82" s="524"/>
    </row>
    <row r="83" spans="1:11" x14ac:dyDescent="0.25">
      <c r="A83" s="461">
        <f>IF(ISNUMBER(H83),MAX($A$23:A82)+1)</f>
        <v>57</v>
      </c>
      <c r="B83" s="462" t="s">
        <v>1222</v>
      </c>
      <c r="C83" s="466" t="s">
        <v>1232</v>
      </c>
      <c r="D83" s="467">
        <v>64</v>
      </c>
      <c r="E83" s="467">
        <v>1</v>
      </c>
      <c r="F83" s="466"/>
      <c r="G83" s="468" t="s">
        <v>1209</v>
      </c>
      <c r="H83" s="524">
        <v>16774.88</v>
      </c>
      <c r="I83" s="524">
        <v>18511.580000000002</v>
      </c>
      <c r="J83" s="524"/>
      <c r="K83" s="524"/>
    </row>
    <row r="84" spans="1:11" x14ac:dyDescent="0.25">
      <c r="A84" s="461">
        <f>IF(ISNUMBER(H84),MAX($A$23:A83)+1)</f>
        <v>58</v>
      </c>
      <c r="B84" s="462" t="s">
        <v>1222</v>
      </c>
      <c r="C84" s="466" t="s">
        <v>1232</v>
      </c>
      <c r="D84" s="467">
        <v>64</v>
      </c>
      <c r="E84" s="467">
        <v>2</v>
      </c>
      <c r="F84" s="466"/>
      <c r="G84" s="468" t="s">
        <v>1209</v>
      </c>
      <c r="H84" s="524">
        <v>16774.88</v>
      </c>
      <c r="I84" s="524">
        <v>18511.580000000002</v>
      </c>
      <c r="J84" s="524"/>
      <c r="K84" s="524"/>
    </row>
    <row r="85" spans="1:11" x14ac:dyDescent="0.25">
      <c r="A85" s="461">
        <f>IF(ISNUMBER(H85),MAX($A$23:A84)+1)</f>
        <v>59</v>
      </c>
      <c r="B85" s="462" t="s">
        <v>1222</v>
      </c>
      <c r="C85" s="466" t="s">
        <v>1232</v>
      </c>
      <c r="D85" s="467">
        <v>66</v>
      </c>
      <c r="E85" s="467"/>
      <c r="F85" s="466"/>
      <c r="G85" s="468" t="s">
        <v>1210</v>
      </c>
      <c r="H85" s="524">
        <v>23798.04</v>
      </c>
      <c r="I85" s="524">
        <v>26261.85</v>
      </c>
      <c r="J85" s="524"/>
      <c r="K85" s="524"/>
    </row>
    <row r="86" spans="1:11" x14ac:dyDescent="0.25">
      <c r="A86" s="461">
        <f>IF(ISNUMBER(H86),MAX($A$23:A85)+1)</f>
        <v>60</v>
      </c>
      <c r="B86" s="462" t="s">
        <v>1222</v>
      </c>
      <c r="C86" s="466" t="s">
        <v>1232</v>
      </c>
      <c r="D86" s="467">
        <v>66</v>
      </c>
      <c r="E86" s="467">
        <v>1</v>
      </c>
      <c r="F86" s="466"/>
      <c r="G86" s="468" t="s">
        <v>1209</v>
      </c>
      <c r="H86" s="524">
        <v>16774.88</v>
      </c>
      <c r="I86" s="524">
        <v>18511.580000000002</v>
      </c>
      <c r="J86" s="524"/>
      <c r="K86" s="524"/>
    </row>
    <row r="87" spans="1:11" x14ac:dyDescent="0.25">
      <c r="A87" s="461">
        <f>IF(ISNUMBER(H87),MAX($A$23:A86)+1)</f>
        <v>61</v>
      </c>
      <c r="B87" s="462" t="s">
        <v>1222</v>
      </c>
      <c r="C87" s="466" t="s">
        <v>1232</v>
      </c>
      <c r="D87" s="467">
        <v>66</v>
      </c>
      <c r="E87" s="467">
        <v>2</v>
      </c>
      <c r="F87" s="466"/>
      <c r="G87" s="468" t="s">
        <v>1209</v>
      </c>
      <c r="H87" s="524">
        <v>16774.88</v>
      </c>
      <c r="I87" s="524">
        <v>18511.580000000002</v>
      </c>
      <c r="J87" s="524"/>
      <c r="K87" s="524"/>
    </row>
    <row r="88" spans="1:11" x14ac:dyDescent="0.25">
      <c r="A88" s="461">
        <f>IF(ISNUMBER(H88),MAX($A$23:A87)+1)</f>
        <v>62</v>
      </c>
      <c r="B88" s="462" t="s">
        <v>1222</v>
      </c>
      <c r="C88" s="466" t="s">
        <v>1232</v>
      </c>
      <c r="D88" s="467">
        <v>59</v>
      </c>
      <c r="E88" s="467"/>
      <c r="F88" s="466"/>
      <c r="G88" s="468" t="s">
        <v>1210</v>
      </c>
      <c r="H88" s="524">
        <v>23798.04</v>
      </c>
      <c r="I88" s="524">
        <v>26261.85</v>
      </c>
      <c r="J88" s="524"/>
      <c r="K88" s="524"/>
    </row>
    <row r="89" spans="1:11" x14ac:dyDescent="0.25">
      <c r="A89" s="461">
        <f>IF(ISNUMBER(H89),MAX($A$23:A88)+1)</f>
        <v>63</v>
      </c>
      <c r="B89" s="462" t="s">
        <v>1222</v>
      </c>
      <c r="C89" s="466" t="s">
        <v>1232</v>
      </c>
      <c r="D89" s="467">
        <v>59</v>
      </c>
      <c r="E89" s="467">
        <v>1</v>
      </c>
      <c r="F89" s="466"/>
      <c r="G89" s="468" t="s">
        <v>1209</v>
      </c>
      <c r="H89" s="524">
        <v>16774.88</v>
      </c>
      <c r="I89" s="524">
        <v>18511.580000000002</v>
      </c>
      <c r="J89" s="524"/>
      <c r="K89" s="524"/>
    </row>
    <row r="90" spans="1:11" x14ac:dyDescent="0.25">
      <c r="A90" s="461">
        <f>IF(ISNUMBER(H90),MAX($A$23:A89)+1)</f>
        <v>64</v>
      </c>
      <c r="B90" s="462" t="s">
        <v>1222</v>
      </c>
      <c r="C90" s="466" t="s">
        <v>1232</v>
      </c>
      <c r="D90" s="467">
        <v>59</v>
      </c>
      <c r="E90" s="467">
        <v>2</v>
      </c>
      <c r="F90" s="466"/>
      <c r="G90" s="468" t="s">
        <v>1209</v>
      </c>
      <c r="H90" s="524">
        <v>16774.88</v>
      </c>
      <c r="I90" s="524">
        <v>18511.580000000002</v>
      </c>
      <c r="J90" s="524"/>
      <c r="K90" s="524"/>
    </row>
    <row r="91" spans="1:11" x14ac:dyDescent="0.25">
      <c r="A91" s="461">
        <f>IF(ISNUMBER(H91),MAX($A$23:A90)+1)</f>
        <v>65</v>
      </c>
      <c r="B91" s="462" t="s">
        <v>1222</v>
      </c>
      <c r="C91" s="466" t="s">
        <v>1232</v>
      </c>
      <c r="D91" s="467">
        <v>59</v>
      </c>
      <c r="E91" s="467">
        <v>3</v>
      </c>
      <c r="F91" s="466"/>
      <c r="G91" s="468" t="s">
        <v>1209</v>
      </c>
      <c r="H91" s="524">
        <v>16774.88</v>
      </c>
      <c r="I91" s="524">
        <v>18511.580000000002</v>
      </c>
      <c r="J91" s="524"/>
      <c r="K91" s="524"/>
    </row>
    <row r="92" spans="1:11" x14ac:dyDescent="0.25">
      <c r="A92" s="461">
        <f>IF(ISNUMBER(H92),MAX($A$23:A91)+1)</f>
        <v>66</v>
      </c>
      <c r="B92" s="462" t="s">
        <v>1222</v>
      </c>
      <c r="C92" s="466" t="s">
        <v>1232</v>
      </c>
      <c r="D92" s="467">
        <v>59</v>
      </c>
      <c r="E92" s="467">
        <v>4</v>
      </c>
      <c r="F92" s="466"/>
      <c r="G92" s="468" t="s">
        <v>1209</v>
      </c>
      <c r="H92" s="524">
        <v>16774.88</v>
      </c>
      <c r="I92" s="524">
        <v>18511.580000000002</v>
      </c>
      <c r="J92" s="524"/>
      <c r="K92" s="524"/>
    </row>
    <row r="93" spans="1:11" x14ac:dyDescent="0.25">
      <c r="A93" s="461">
        <f>IF(ISNUMBER(H93),MAX($A$23:A92)+1)</f>
        <v>67</v>
      </c>
      <c r="B93" s="462" t="s">
        <v>1222</v>
      </c>
      <c r="C93" s="466" t="s">
        <v>1232</v>
      </c>
      <c r="D93" s="467" t="s">
        <v>1238</v>
      </c>
      <c r="E93" s="467"/>
      <c r="F93" s="466"/>
      <c r="G93" s="468" t="s">
        <v>1210</v>
      </c>
      <c r="H93" s="524">
        <v>23798.04</v>
      </c>
      <c r="I93" s="524">
        <v>26261.85</v>
      </c>
      <c r="J93" s="524"/>
      <c r="K93" s="524"/>
    </row>
    <row r="94" spans="1:11" x14ac:dyDescent="0.25">
      <c r="A94" s="461">
        <f>IF(ISNUMBER(H94),MAX($A$23:A93)+1)</f>
        <v>68</v>
      </c>
      <c r="B94" s="462" t="s">
        <v>1222</v>
      </c>
      <c r="C94" s="466" t="s">
        <v>1232</v>
      </c>
      <c r="D94" s="467" t="s">
        <v>1238</v>
      </c>
      <c r="E94" s="467">
        <v>1</v>
      </c>
      <c r="F94" s="466"/>
      <c r="G94" s="468" t="s">
        <v>1209</v>
      </c>
      <c r="H94" s="524">
        <v>16774.88</v>
      </c>
      <c r="I94" s="524">
        <v>18511.580000000002</v>
      </c>
      <c r="J94" s="524"/>
      <c r="K94" s="524"/>
    </row>
    <row r="95" spans="1:11" x14ac:dyDescent="0.25">
      <c r="A95" s="461">
        <f>IF(ISNUMBER(H95),MAX($A$23:A94)+1)</f>
        <v>69</v>
      </c>
      <c r="B95" s="462" t="s">
        <v>1222</v>
      </c>
      <c r="C95" s="466" t="s">
        <v>1232</v>
      </c>
      <c r="D95" s="467" t="s">
        <v>1238</v>
      </c>
      <c r="E95" s="467">
        <v>2</v>
      </c>
      <c r="F95" s="466"/>
      <c r="G95" s="468" t="s">
        <v>1209</v>
      </c>
      <c r="H95" s="524">
        <v>16774.88</v>
      </c>
      <c r="I95" s="524">
        <v>18511.580000000002</v>
      </c>
      <c r="J95" s="524"/>
      <c r="K95" s="524"/>
    </row>
    <row r="96" spans="1:11" x14ac:dyDescent="0.25">
      <c r="A96" s="461">
        <f>IF(ISNUMBER(H96),MAX($A$23:A95)+1)</f>
        <v>70</v>
      </c>
      <c r="B96" s="462" t="s">
        <v>1222</v>
      </c>
      <c r="C96" s="466" t="s">
        <v>1232</v>
      </c>
      <c r="D96" s="467">
        <v>68</v>
      </c>
      <c r="E96" s="467"/>
      <c r="F96" s="466"/>
      <c r="G96" s="468" t="s">
        <v>1210</v>
      </c>
      <c r="H96" s="524">
        <v>23798.04</v>
      </c>
      <c r="I96" s="524">
        <v>26261.85</v>
      </c>
      <c r="J96" s="524"/>
      <c r="K96" s="524"/>
    </row>
    <row r="97" spans="1:11" x14ac:dyDescent="0.25">
      <c r="A97" s="461">
        <f>IF(ISNUMBER(H97),MAX($A$23:A96)+1)</f>
        <v>71</v>
      </c>
      <c r="B97" s="462" t="s">
        <v>1222</v>
      </c>
      <c r="C97" s="466" t="s">
        <v>1239</v>
      </c>
      <c r="D97" s="467">
        <v>16</v>
      </c>
      <c r="E97" s="467"/>
      <c r="F97" s="466"/>
      <c r="G97" s="468" t="s">
        <v>1210</v>
      </c>
      <c r="H97" s="524">
        <v>23798.04</v>
      </c>
      <c r="I97" s="524">
        <v>26261.85</v>
      </c>
      <c r="J97" s="524"/>
      <c r="K97" s="524"/>
    </row>
    <row r="98" spans="1:11" s="477" customFormat="1" x14ac:dyDescent="0.25">
      <c r="A98" s="461"/>
      <c r="B98" s="862" t="s">
        <v>1240</v>
      </c>
      <c r="C98" s="862"/>
      <c r="D98" s="505"/>
      <c r="E98" s="505"/>
      <c r="F98" s="487"/>
      <c r="G98" s="505"/>
      <c r="H98" s="523"/>
      <c r="I98" s="523">
        <v>169827.08000000002</v>
      </c>
      <c r="J98" s="523"/>
      <c r="K98" s="523"/>
    </row>
    <row r="99" spans="1:11" x14ac:dyDescent="0.25">
      <c r="A99" s="461">
        <f>IF(ISNUMBER(H99),MAX($A$23:A98)+1)</f>
        <v>72</v>
      </c>
      <c r="B99" s="462" t="s">
        <v>1222</v>
      </c>
      <c r="C99" s="481" t="s">
        <v>1240</v>
      </c>
      <c r="D99" s="482"/>
      <c r="E99" s="483"/>
      <c r="F99" s="481" t="s">
        <v>1240</v>
      </c>
      <c r="G99" s="483" t="s">
        <v>1241</v>
      </c>
      <c r="H99" s="524">
        <v>82972.55</v>
      </c>
      <c r="I99" s="524">
        <v>91562.7</v>
      </c>
      <c r="J99" s="524"/>
      <c r="K99" s="524"/>
    </row>
    <row r="100" spans="1:11" x14ac:dyDescent="0.25">
      <c r="A100" s="461">
        <f>IF(ISNUMBER(H100),MAX($A$23:A99)+1)</f>
        <v>73</v>
      </c>
      <c r="B100" s="462" t="s">
        <v>1222</v>
      </c>
      <c r="C100" s="481" t="s">
        <v>1240</v>
      </c>
      <c r="D100" s="482"/>
      <c r="E100" s="483"/>
      <c r="F100" s="481" t="s">
        <v>1240</v>
      </c>
      <c r="G100" s="461" t="s">
        <v>1211</v>
      </c>
      <c r="H100" s="524">
        <v>35460.92</v>
      </c>
      <c r="I100" s="524">
        <v>39132.19</v>
      </c>
      <c r="J100" s="524"/>
      <c r="K100" s="524"/>
    </row>
    <row r="101" spans="1:11" x14ac:dyDescent="0.25">
      <c r="A101" s="461">
        <f>IF(ISNUMBER(H101),MAX($A$23:A100)+1)</f>
        <v>74</v>
      </c>
      <c r="B101" s="462" t="s">
        <v>1222</v>
      </c>
      <c r="C101" s="481" t="s">
        <v>1240</v>
      </c>
      <c r="D101" s="482"/>
      <c r="E101" s="483"/>
      <c r="F101" s="481" t="s">
        <v>1240</v>
      </c>
      <c r="G101" s="461" t="s">
        <v>1211</v>
      </c>
      <c r="H101" s="524">
        <v>35460.92</v>
      </c>
      <c r="I101" s="524">
        <v>39132.19</v>
      </c>
      <c r="J101" s="524"/>
      <c r="K101" s="524"/>
    </row>
    <row r="102" spans="1:11" x14ac:dyDescent="0.25">
      <c r="A102" s="461"/>
      <c r="B102" s="861" t="s">
        <v>1242</v>
      </c>
      <c r="C102" s="861"/>
      <c r="D102" s="476"/>
      <c r="E102" s="476"/>
      <c r="F102" s="475"/>
      <c r="G102" s="475"/>
      <c r="H102" s="523"/>
      <c r="I102" s="523">
        <v>176082.68</v>
      </c>
      <c r="J102" s="523"/>
      <c r="K102" s="523"/>
    </row>
    <row r="103" spans="1:11" x14ac:dyDescent="0.25">
      <c r="A103" s="461">
        <f>IF(ISNUMBER(H103),MAX($A$23:A102)+1)</f>
        <v>75</v>
      </c>
      <c r="B103" s="462" t="s">
        <v>1222</v>
      </c>
      <c r="C103" s="481" t="s">
        <v>1239</v>
      </c>
      <c r="D103" s="483">
        <v>8</v>
      </c>
      <c r="E103" s="483" t="s">
        <v>1235</v>
      </c>
      <c r="F103" s="481"/>
      <c r="G103" s="468" t="s">
        <v>1210</v>
      </c>
      <c r="H103" s="524">
        <v>23798.04</v>
      </c>
      <c r="I103" s="524">
        <v>26261.85</v>
      </c>
      <c r="J103" s="524"/>
      <c r="K103" s="524"/>
    </row>
    <row r="104" spans="1:11" x14ac:dyDescent="0.25">
      <c r="A104" s="461">
        <f>IF(ISNUMBER(H104),MAX($A$23:A103)+1)</f>
        <v>76</v>
      </c>
      <c r="B104" s="462" t="s">
        <v>1222</v>
      </c>
      <c r="C104" s="481" t="s">
        <v>1239</v>
      </c>
      <c r="D104" s="469" t="s">
        <v>27</v>
      </c>
      <c r="E104" s="483"/>
      <c r="F104" s="481"/>
      <c r="G104" s="468" t="s">
        <v>1210</v>
      </c>
      <c r="H104" s="524">
        <v>23798.04</v>
      </c>
      <c r="I104" s="524">
        <v>26261.85</v>
      </c>
      <c r="J104" s="524"/>
      <c r="K104" s="524"/>
    </row>
    <row r="105" spans="1:11" x14ac:dyDescent="0.25">
      <c r="A105" s="461">
        <f>IF(ISNUMBER(H105),MAX($A$23:A104)+1)</f>
        <v>77</v>
      </c>
      <c r="B105" s="462" t="s">
        <v>1222</v>
      </c>
      <c r="C105" s="481" t="s">
        <v>1239</v>
      </c>
      <c r="D105" s="469" t="s">
        <v>31</v>
      </c>
      <c r="E105" s="483"/>
      <c r="F105" s="481"/>
      <c r="G105" s="468" t="s">
        <v>1210</v>
      </c>
      <c r="H105" s="524">
        <v>23798.04</v>
      </c>
      <c r="I105" s="524">
        <v>26261.85</v>
      </c>
      <c r="J105" s="524"/>
      <c r="K105" s="524"/>
    </row>
    <row r="106" spans="1:11" x14ac:dyDescent="0.25">
      <c r="A106" s="461">
        <f>IF(ISNUMBER(H106),MAX($A$23:A105)+1)</f>
        <v>78</v>
      </c>
      <c r="B106" s="462" t="s">
        <v>1222</v>
      </c>
      <c r="C106" s="481" t="s">
        <v>1239</v>
      </c>
      <c r="D106" s="469" t="s">
        <v>31</v>
      </c>
      <c r="E106" s="483"/>
      <c r="F106" s="481"/>
      <c r="G106" s="468" t="s">
        <v>1209</v>
      </c>
      <c r="H106" s="524">
        <v>16774.88</v>
      </c>
      <c r="I106" s="524">
        <v>18511.580000000002</v>
      </c>
      <c r="J106" s="524"/>
      <c r="K106" s="524"/>
    </row>
    <row r="107" spans="1:11" x14ac:dyDescent="0.25">
      <c r="A107" s="461">
        <f>IF(ISNUMBER(H107),MAX($A$23:A106)+1)</f>
        <v>79</v>
      </c>
      <c r="B107" s="462" t="s">
        <v>1222</v>
      </c>
      <c r="C107" s="481" t="s">
        <v>1239</v>
      </c>
      <c r="D107" s="469" t="s">
        <v>1038</v>
      </c>
      <c r="E107" s="483"/>
      <c r="F107" s="481"/>
      <c r="G107" s="468" t="s">
        <v>1210</v>
      </c>
      <c r="H107" s="524">
        <v>23798.04</v>
      </c>
      <c r="I107" s="524">
        <v>26261.85</v>
      </c>
      <c r="J107" s="524"/>
      <c r="K107" s="524"/>
    </row>
    <row r="108" spans="1:11" x14ac:dyDescent="0.25">
      <c r="A108" s="461">
        <f>IF(ISNUMBER(H108),MAX($A$23:A107)+1)</f>
        <v>80</v>
      </c>
      <c r="B108" s="462" t="s">
        <v>1222</v>
      </c>
      <c r="C108" s="481" t="s">
        <v>1239</v>
      </c>
      <c r="D108" s="469" t="s">
        <v>1039</v>
      </c>
      <c r="E108" s="483"/>
      <c r="F108" s="481"/>
      <c r="G108" s="468" t="s">
        <v>1210</v>
      </c>
      <c r="H108" s="524">
        <v>23798.04</v>
      </c>
      <c r="I108" s="524">
        <v>26261.85</v>
      </c>
      <c r="J108" s="524"/>
      <c r="K108" s="524"/>
    </row>
    <row r="109" spans="1:11" x14ac:dyDescent="0.25">
      <c r="A109" s="461">
        <f>IF(ISNUMBER(H109),MAX($A$23:A108)+1)</f>
        <v>81</v>
      </c>
      <c r="B109" s="462" t="s">
        <v>1222</v>
      </c>
      <c r="C109" s="481" t="s">
        <v>1243</v>
      </c>
      <c r="D109" s="469" t="s">
        <v>966</v>
      </c>
      <c r="E109" s="483"/>
      <c r="F109" s="481"/>
      <c r="G109" s="468" t="s">
        <v>1210</v>
      </c>
      <c r="H109" s="524">
        <v>23798.04</v>
      </c>
      <c r="I109" s="524">
        <v>26261.85</v>
      </c>
      <c r="J109" s="524"/>
      <c r="K109" s="524"/>
    </row>
    <row r="110" spans="1:11" x14ac:dyDescent="0.25">
      <c r="A110" s="461"/>
      <c r="B110" s="861" t="s">
        <v>1244</v>
      </c>
      <c r="C110" s="861"/>
      <c r="D110" s="475"/>
      <c r="E110" s="475"/>
      <c r="F110" s="475"/>
      <c r="G110" s="475"/>
      <c r="H110" s="511"/>
      <c r="I110" s="511">
        <v>262618.5</v>
      </c>
      <c r="J110" s="511"/>
      <c r="K110" s="511"/>
    </row>
    <row r="111" spans="1:11" x14ac:dyDescent="0.25">
      <c r="A111" s="461">
        <f>IF(ISNUMBER(H111),MAX($A$23:A110)+1)</f>
        <v>82</v>
      </c>
      <c r="B111" s="462" t="s">
        <v>1222</v>
      </c>
      <c r="C111" s="481" t="s">
        <v>1245</v>
      </c>
      <c r="D111" s="469" t="s">
        <v>21</v>
      </c>
      <c r="E111" s="481"/>
      <c r="F111" s="481"/>
      <c r="G111" s="468" t="s">
        <v>1210</v>
      </c>
      <c r="H111" s="524">
        <v>23798.04</v>
      </c>
      <c r="I111" s="524">
        <v>26261.85</v>
      </c>
      <c r="J111" s="524"/>
      <c r="K111" s="524"/>
    </row>
    <row r="112" spans="1:11" x14ac:dyDescent="0.25">
      <c r="A112" s="461">
        <f>IF(ISNUMBER(H112),MAX($A$23:A111)+1)</f>
        <v>83</v>
      </c>
      <c r="B112" s="462" t="s">
        <v>1222</v>
      </c>
      <c r="C112" s="481" t="s">
        <v>1245</v>
      </c>
      <c r="D112" s="469" t="s">
        <v>23</v>
      </c>
      <c r="E112" s="481"/>
      <c r="F112" s="481"/>
      <c r="G112" s="468" t="s">
        <v>1210</v>
      </c>
      <c r="H112" s="524">
        <v>23798.04</v>
      </c>
      <c r="I112" s="524">
        <v>26261.85</v>
      </c>
      <c r="J112" s="524"/>
      <c r="K112" s="524"/>
    </row>
    <row r="113" spans="1:11" x14ac:dyDescent="0.25">
      <c r="A113" s="461">
        <f>IF(ISNUMBER(H113),MAX($A$23:A112)+1)</f>
        <v>84</v>
      </c>
      <c r="B113" s="462" t="s">
        <v>1222</v>
      </c>
      <c r="C113" s="481" t="s">
        <v>1245</v>
      </c>
      <c r="D113" s="469" t="s">
        <v>31</v>
      </c>
      <c r="E113" s="481"/>
      <c r="F113" s="481"/>
      <c r="G113" s="468" t="s">
        <v>1210</v>
      </c>
      <c r="H113" s="524">
        <v>23798.04</v>
      </c>
      <c r="I113" s="524">
        <v>26261.85</v>
      </c>
      <c r="J113" s="524"/>
      <c r="K113" s="524"/>
    </row>
    <row r="114" spans="1:11" x14ac:dyDescent="0.25">
      <c r="A114" s="461">
        <f>IF(ISNUMBER(H114),MAX($A$23:A113)+1)</f>
        <v>85</v>
      </c>
      <c r="B114" s="462" t="s">
        <v>1222</v>
      </c>
      <c r="C114" s="481" t="s">
        <v>1245</v>
      </c>
      <c r="D114" s="469" t="s">
        <v>1039</v>
      </c>
      <c r="E114" s="481"/>
      <c r="F114" s="481"/>
      <c r="G114" s="468" t="s">
        <v>1210</v>
      </c>
      <c r="H114" s="524">
        <v>23798.04</v>
      </c>
      <c r="I114" s="524">
        <v>26261.85</v>
      </c>
      <c r="J114" s="524"/>
      <c r="K114" s="524"/>
    </row>
    <row r="115" spans="1:11" x14ac:dyDescent="0.25">
      <c r="A115" s="461">
        <f>IF(ISNUMBER(H115),MAX($A$23:A114)+1)</f>
        <v>86</v>
      </c>
      <c r="B115" s="462" t="s">
        <v>1222</v>
      </c>
      <c r="C115" s="481" t="s">
        <v>1245</v>
      </c>
      <c r="D115" s="469" t="s">
        <v>948</v>
      </c>
      <c r="E115" s="481"/>
      <c r="F115" s="481"/>
      <c r="G115" s="468" t="s">
        <v>1210</v>
      </c>
      <c r="H115" s="524">
        <v>23798.04</v>
      </c>
      <c r="I115" s="524">
        <v>26261.85</v>
      </c>
      <c r="J115" s="524"/>
      <c r="K115" s="524"/>
    </row>
    <row r="116" spans="1:11" x14ac:dyDescent="0.25">
      <c r="A116" s="461">
        <f>IF(ISNUMBER(H116),MAX($A$23:A115)+1)</f>
        <v>87</v>
      </c>
      <c r="B116" s="462" t="s">
        <v>1222</v>
      </c>
      <c r="C116" s="481" t="s">
        <v>1243</v>
      </c>
      <c r="D116" s="469" t="s">
        <v>31</v>
      </c>
      <c r="E116" s="481"/>
      <c r="F116" s="481"/>
      <c r="G116" s="468" t="s">
        <v>1210</v>
      </c>
      <c r="H116" s="524">
        <v>23798.04</v>
      </c>
      <c r="I116" s="524">
        <v>26261.85</v>
      </c>
      <c r="J116" s="524"/>
      <c r="K116" s="524"/>
    </row>
    <row r="117" spans="1:11" x14ac:dyDescent="0.25">
      <c r="A117" s="461">
        <f>IF(ISNUMBER(H117),MAX($A$23:A116)+1)</f>
        <v>88</v>
      </c>
      <c r="B117" s="462" t="s">
        <v>1222</v>
      </c>
      <c r="C117" s="481" t="s">
        <v>1243</v>
      </c>
      <c r="D117" s="469" t="s">
        <v>1039</v>
      </c>
      <c r="E117" s="481"/>
      <c r="F117" s="481"/>
      <c r="G117" s="468" t="s">
        <v>1210</v>
      </c>
      <c r="H117" s="524">
        <v>23798.04</v>
      </c>
      <c r="I117" s="524">
        <v>26261.85</v>
      </c>
      <c r="J117" s="524"/>
      <c r="K117" s="524"/>
    </row>
    <row r="118" spans="1:11" x14ac:dyDescent="0.25">
      <c r="A118" s="461">
        <f>IF(ISNUMBER(H118),MAX($A$23:A117)+1)</f>
        <v>89</v>
      </c>
      <c r="B118" s="462" t="s">
        <v>1222</v>
      </c>
      <c r="C118" s="481" t="s">
        <v>1243</v>
      </c>
      <c r="D118" s="469" t="s">
        <v>943</v>
      </c>
      <c r="E118" s="481"/>
      <c r="F118" s="481"/>
      <c r="G118" s="468" t="s">
        <v>1210</v>
      </c>
      <c r="H118" s="524">
        <v>23798.04</v>
      </c>
      <c r="I118" s="524">
        <v>26261.85</v>
      </c>
      <c r="J118" s="524"/>
      <c r="K118" s="524"/>
    </row>
    <row r="119" spans="1:11" x14ac:dyDescent="0.25">
      <c r="A119" s="461">
        <f>IF(ISNUMBER(H119),MAX($A$23:A118)+1)</f>
        <v>90</v>
      </c>
      <c r="B119" s="462" t="s">
        <v>1222</v>
      </c>
      <c r="C119" s="481" t="s">
        <v>1243</v>
      </c>
      <c r="D119" s="469" t="s">
        <v>1040</v>
      </c>
      <c r="E119" s="481"/>
      <c r="F119" s="481"/>
      <c r="G119" s="468" t="s">
        <v>1210</v>
      </c>
      <c r="H119" s="524">
        <v>23798.04</v>
      </c>
      <c r="I119" s="524">
        <v>26261.85</v>
      </c>
      <c r="J119" s="524"/>
      <c r="K119" s="524"/>
    </row>
    <row r="120" spans="1:11" x14ac:dyDescent="0.25">
      <c r="A120" s="461">
        <f>IF(ISNUMBER(H120),MAX($A$23:A119)+1)</f>
        <v>91</v>
      </c>
      <c r="B120" s="462" t="s">
        <v>1222</v>
      </c>
      <c r="C120" s="481" t="s">
        <v>1243</v>
      </c>
      <c r="D120" s="469" t="s">
        <v>951</v>
      </c>
      <c r="E120" s="481"/>
      <c r="F120" s="481"/>
      <c r="G120" s="468" t="s">
        <v>1210</v>
      </c>
      <c r="H120" s="524">
        <v>23798.04</v>
      </c>
      <c r="I120" s="524">
        <v>26261.85</v>
      </c>
      <c r="J120" s="524"/>
      <c r="K120" s="524"/>
    </row>
    <row r="121" spans="1:11" x14ac:dyDescent="0.25">
      <c r="A121" s="461"/>
      <c r="B121" s="868" t="s">
        <v>1246</v>
      </c>
      <c r="C121" s="868"/>
      <c r="D121" s="506"/>
      <c r="E121" s="475"/>
      <c r="F121" s="475"/>
      <c r="G121" s="494"/>
      <c r="H121" s="511"/>
      <c r="I121" s="511">
        <v>130694.89</v>
      </c>
      <c r="J121" s="511"/>
      <c r="K121" s="511"/>
    </row>
    <row r="122" spans="1:11" x14ac:dyDescent="0.25">
      <c r="A122" s="461">
        <f>IF(ISNUMBER(H122),MAX($A$23:A121)+1)</f>
        <v>92</v>
      </c>
      <c r="B122" s="462" t="s">
        <v>1222</v>
      </c>
      <c r="C122" s="484" t="s">
        <v>1246</v>
      </c>
      <c r="D122" s="482"/>
      <c r="E122" s="481"/>
      <c r="F122" s="481" t="s">
        <v>1246</v>
      </c>
      <c r="G122" s="468" t="s">
        <v>1241</v>
      </c>
      <c r="H122" s="524">
        <v>82972.55</v>
      </c>
      <c r="I122" s="524">
        <v>91562.7</v>
      </c>
      <c r="J122" s="524"/>
      <c r="K122" s="524"/>
    </row>
    <row r="123" spans="1:11" x14ac:dyDescent="0.25">
      <c r="A123" s="461">
        <f>IF(ISNUMBER(H123),MAX($A$23:A122)+1)</f>
        <v>93</v>
      </c>
      <c r="B123" s="462" t="s">
        <v>1222</v>
      </c>
      <c r="C123" s="484" t="s">
        <v>1246</v>
      </c>
      <c r="D123" s="482"/>
      <c r="E123" s="481"/>
      <c r="F123" s="481" t="s">
        <v>1246</v>
      </c>
      <c r="G123" s="461" t="s">
        <v>1211</v>
      </c>
      <c r="H123" s="524">
        <v>35460.92</v>
      </c>
      <c r="I123" s="524">
        <v>39132.19</v>
      </c>
      <c r="J123" s="524"/>
      <c r="K123" s="524"/>
    </row>
    <row r="124" spans="1:11" x14ac:dyDescent="0.25">
      <c r="A124" s="461"/>
      <c r="B124" s="861" t="s">
        <v>1247</v>
      </c>
      <c r="C124" s="861"/>
      <c r="D124" s="475"/>
      <c r="E124" s="475"/>
      <c r="F124" s="475"/>
      <c r="G124" s="475"/>
      <c r="H124" s="523"/>
      <c r="I124" s="523">
        <v>581609.25000000012</v>
      </c>
      <c r="J124" s="523"/>
      <c r="K124" s="523"/>
    </row>
    <row r="125" spans="1:11" x14ac:dyDescent="0.25">
      <c r="A125" s="461">
        <f>IF(ISNUMBER(H125),MAX($A$23:A124)+1)</f>
        <v>94</v>
      </c>
      <c r="B125" s="462" t="s">
        <v>1222</v>
      </c>
      <c r="C125" s="481" t="s">
        <v>1248</v>
      </c>
      <c r="D125" s="469" t="s">
        <v>28</v>
      </c>
      <c r="E125" s="481"/>
      <c r="F125" s="481"/>
      <c r="G125" s="468" t="s">
        <v>1209</v>
      </c>
      <c r="H125" s="524">
        <v>16774.88</v>
      </c>
      <c r="I125" s="524">
        <v>18511.580000000002</v>
      </c>
      <c r="J125" s="524"/>
      <c r="K125" s="524"/>
    </row>
    <row r="126" spans="1:11" x14ac:dyDescent="0.25">
      <c r="A126" s="461">
        <f>IF(ISNUMBER(H126),MAX($A$23:A125)+1)</f>
        <v>95</v>
      </c>
      <c r="B126" s="462" t="s">
        <v>1222</v>
      </c>
      <c r="C126" s="481" t="s">
        <v>1248</v>
      </c>
      <c r="D126" s="469" t="s">
        <v>1038</v>
      </c>
      <c r="E126" s="481"/>
      <c r="F126" s="481"/>
      <c r="G126" s="468" t="s">
        <v>1209</v>
      </c>
      <c r="H126" s="524">
        <v>16774.88</v>
      </c>
      <c r="I126" s="524">
        <v>18511.580000000002</v>
      </c>
      <c r="J126" s="524"/>
      <c r="K126" s="524"/>
    </row>
    <row r="127" spans="1:11" x14ac:dyDescent="0.25">
      <c r="A127" s="461">
        <f>IF(ISNUMBER(H127),MAX($A$23:A126)+1)</f>
        <v>96</v>
      </c>
      <c r="B127" s="462" t="s">
        <v>1222</v>
      </c>
      <c r="C127" s="481" t="s">
        <v>1248</v>
      </c>
      <c r="D127" s="469" t="s">
        <v>943</v>
      </c>
      <c r="E127" s="481"/>
      <c r="F127" s="481"/>
      <c r="G127" s="468" t="s">
        <v>1209</v>
      </c>
      <c r="H127" s="524">
        <v>16774.88</v>
      </c>
      <c r="I127" s="524">
        <v>18511.580000000002</v>
      </c>
      <c r="J127" s="524"/>
      <c r="K127" s="524"/>
    </row>
    <row r="128" spans="1:11" x14ac:dyDescent="0.25">
      <c r="A128" s="461">
        <f>IF(ISNUMBER(H128),MAX($A$23:A127)+1)</f>
        <v>97</v>
      </c>
      <c r="B128" s="462" t="s">
        <v>1222</v>
      </c>
      <c r="C128" s="481" t="s">
        <v>1248</v>
      </c>
      <c r="D128" s="469" t="s">
        <v>951</v>
      </c>
      <c r="E128" s="481"/>
      <c r="F128" s="481"/>
      <c r="G128" s="468" t="s">
        <v>1209</v>
      </c>
      <c r="H128" s="524">
        <v>16774.88</v>
      </c>
      <c r="I128" s="524">
        <v>18511.580000000002</v>
      </c>
      <c r="J128" s="524"/>
      <c r="K128" s="524"/>
    </row>
    <row r="129" spans="1:11" x14ac:dyDescent="0.25">
      <c r="A129" s="461">
        <f>IF(ISNUMBER(H129),MAX($A$23:A128)+1)</f>
        <v>98</v>
      </c>
      <c r="B129" s="462" t="s">
        <v>1222</v>
      </c>
      <c r="C129" s="481" t="s">
        <v>1248</v>
      </c>
      <c r="D129" s="469" t="s">
        <v>1018</v>
      </c>
      <c r="E129" s="481"/>
      <c r="F129" s="481"/>
      <c r="G129" s="468" t="s">
        <v>1209</v>
      </c>
      <c r="H129" s="524">
        <v>16774.88</v>
      </c>
      <c r="I129" s="524">
        <v>18511.580000000002</v>
      </c>
      <c r="J129" s="524"/>
      <c r="K129" s="524"/>
    </row>
    <row r="130" spans="1:11" x14ac:dyDescent="0.25">
      <c r="A130" s="461">
        <f>IF(ISNUMBER(H130),MAX($A$23:A129)+1)</f>
        <v>99</v>
      </c>
      <c r="B130" s="462" t="s">
        <v>1222</v>
      </c>
      <c r="C130" s="481" t="s">
        <v>1248</v>
      </c>
      <c r="D130" s="469" t="s">
        <v>1249</v>
      </c>
      <c r="E130" s="481"/>
      <c r="F130" s="481"/>
      <c r="G130" s="468" t="s">
        <v>1209</v>
      </c>
      <c r="H130" s="524">
        <v>16774.88</v>
      </c>
      <c r="I130" s="524">
        <v>18511.580000000002</v>
      </c>
      <c r="J130" s="524"/>
      <c r="K130" s="524"/>
    </row>
    <row r="131" spans="1:11" x14ac:dyDescent="0.25">
      <c r="A131" s="461">
        <f>IF(ISNUMBER(H131),MAX($A$23:A130)+1)</f>
        <v>100</v>
      </c>
      <c r="B131" s="462" t="s">
        <v>1222</v>
      </c>
      <c r="C131" s="481" t="s">
        <v>1248</v>
      </c>
      <c r="D131" s="469" t="s">
        <v>1250</v>
      </c>
      <c r="E131" s="481"/>
      <c r="F131" s="481"/>
      <c r="G131" s="468" t="s">
        <v>1209</v>
      </c>
      <c r="H131" s="524">
        <v>16774.88</v>
      </c>
      <c r="I131" s="524">
        <v>18511.580000000002</v>
      </c>
      <c r="J131" s="524"/>
      <c r="K131" s="524"/>
    </row>
    <row r="132" spans="1:11" x14ac:dyDescent="0.25">
      <c r="A132" s="461">
        <f>IF(ISNUMBER(H132),MAX($A$23:A131)+1)</f>
        <v>101</v>
      </c>
      <c r="B132" s="462" t="s">
        <v>1222</v>
      </c>
      <c r="C132" s="481" t="s">
        <v>1248</v>
      </c>
      <c r="D132" s="469" t="s">
        <v>1251</v>
      </c>
      <c r="E132" s="481"/>
      <c r="F132" s="481"/>
      <c r="G132" s="468" t="s">
        <v>1209</v>
      </c>
      <c r="H132" s="524">
        <v>16774.88</v>
      </c>
      <c r="I132" s="524">
        <v>18511.580000000002</v>
      </c>
      <c r="J132" s="524"/>
      <c r="K132" s="524"/>
    </row>
    <row r="133" spans="1:11" x14ac:dyDescent="0.25">
      <c r="A133" s="461">
        <f>IF(ISNUMBER(H133),MAX($A$23:A132)+1)</f>
        <v>102</v>
      </c>
      <c r="B133" s="462" t="s">
        <v>1222</v>
      </c>
      <c r="C133" s="481" t="s">
        <v>1248</v>
      </c>
      <c r="D133" s="469" t="s">
        <v>1252</v>
      </c>
      <c r="E133" s="481"/>
      <c r="F133" s="481"/>
      <c r="G133" s="468" t="s">
        <v>1210</v>
      </c>
      <c r="H133" s="524">
        <v>23798.04</v>
      </c>
      <c r="I133" s="524">
        <v>26261.85</v>
      </c>
      <c r="J133" s="524"/>
      <c r="K133" s="524"/>
    </row>
    <row r="134" spans="1:11" x14ac:dyDescent="0.25">
      <c r="A134" s="461">
        <f>IF(ISNUMBER(H134),MAX($A$23:A133)+1)</f>
        <v>103</v>
      </c>
      <c r="B134" s="462" t="s">
        <v>1222</v>
      </c>
      <c r="C134" s="481" t="s">
        <v>1248</v>
      </c>
      <c r="D134" s="469" t="s">
        <v>1253</v>
      </c>
      <c r="E134" s="481"/>
      <c r="F134" s="481"/>
      <c r="G134" s="468" t="s">
        <v>1209</v>
      </c>
      <c r="H134" s="524">
        <v>16774.88</v>
      </c>
      <c r="I134" s="524">
        <v>18511.580000000002</v>
      </c>
      <c r="J134" s="524"/>
      <c r="K134" s="524"/>
    </row>
    <row r="135" spans="1:11" x14ac:dyDescent="0.25">
      <c r="A135" s="461">
        <f>IF(ISNUMBER(H135),MAX($A$23:A134)+1)</f>
        <v>104</v>
      </c>
      <c r="B135" s="462" t="s">
        <v>1222</v>
      </c>
      <c r="C135" s="481" t="s">
        <v>1248</v>
      </c>
      <c r="D135" s="469" t="s">
        <v>1020</v>
      </c>
      <c r="E135" s="481"/>
      <c r="F135" s="481"/>
      <c r="G135" s="468" t="s">
        <v>1209</v>
      </c>
      <c r="H135" s="524">
        <v>16774.88</v>
      </c>
      <c r="I135" s="524">
        <v>18511.580000000002</v>
      </c>
      <c r="J135" s="524"/>
      <c r="K135" s="524"/>
    </row>
    <row r="136" spans="1:11" x14ac:dyDescent="0.25">
      <c r="A136" s="461">
        <f>IF(ISNUMBER(H136),MAX($A$23:A135)+1)</f>
        <v>105</v>
      </c>
      <c r="B136" s="462" t="s">
        <v>1222</v>
      </c>
      <c r="C136" s="481" t="s">
        <v>1248</v>
      </c>
      <c r="D136" s="469" t="s">
        <v>1254</v>
      </c>
      <c r="E136" s="481"/>
      <c r="F136" s="481"/>
      <c r="G136" s="468" t="s">
        <v>1209</v>
      </c>
      <c r="H136" s="524">
        <v>16774.88</v>
      </c>
      <c r="I136" s="524">
        <v>18511.580000000002</v>
      </c>
      <c r="J136" s="524"/>
      <c r="K136" s="524"/>
    </row>
    <row r="137" spans="1:11" x14ac:dyDescent="0.25">
      <c r="A137" s="461">
        <f>IF(ISNUMBER(H137),MAX($A$23:A136)+1)</f>
        <v>106</v>
      </c>
      <c r="B137" s="462" t="s">
        <v>1222</v>
      </c>
      <c r="C137" s="481" t="s">
        <v>1248</v>
      </c>
      <c r="D137" s="469" t="s">
        <v>1255</v>
      </c>
      <c r="E137" s="481"/>
      <c r="F137" s="481"/>
      <c r="G137" s="468" t="s">
        <v>1209</v>
      </c>
      <c r="H137" s="524">
        <v>16774.88</v>
      </c>
      <c r="I137" s="524">
        <v>18511.580000000002</v>
      </c>
      <c r="J137" s="524"/>
      <c r="K137" s="524"/>
    </row>
    <row r="138" spans="1:11" x14ac:dyDescent="0.25">
      <c r="A138" s="461">
        <f>IF(ISNUMBER(H138),MAX($A$23:A137)+1)</f>
        <v>107</v>
      </c>
      <c r="B138" s="462" t="s">
        <v>1222</v>
      </c>
      <c r="C138" s="481" t="s">
        <v>1248</v>
      </c>
      <c r="D138" s="469" t="s">
        <v>1256</v>
      </c>
      <c r="E138" s="481"/>
      <c r="F138" s="481"/>
      <c r="G138" s="468" t="s">
        <v>1209</v>
      </c>
      <c r="H138" s="524">
        <v>16774.88</v>
      </c>
      <c r="I138" s="524">
        <v>18511.580000000002</v>
      </c>
      <c r="J138" s="524"/>
      <c r="K138" s="524"/>
    </row>
    <row r="139" spans="1:11" x14ac:dyDescent="0.25">
      <c r="A139" s="461">
        <f>IF(ISNUMBER(H139),MAX($A$23:A138)+1)</f>
        <v>108</v>
      </c>
      <c r="B139" s="462" t="s">
        <v>1222</v>
      </c>
      <c r="C139" s="481" t="s">
        <v>1248</v>
      </c>
      <c r="D139" s="469" t="s">
        <v>1256</v>
      </c>
      <c r="E139" s="483" t="s">
        <v>1235</v>
      </c>
      <c r="F139" s="481"/>
      <c r="G139" s="468" t="s">
        <v>1209</v>
      </c>
      <c r="H139" s="524">
        <v>16774.88</v>
      </c>
      <c r="I139" s="524">
        <v>18511.580000000002</v>
      </c>
      <c r="J139" s="524"/>
      <c r="K139" s="524"/>
    </row>
    <row r="140" spans="1:11" x14ac:dyDescent="0.25">
      <c r="A140" s="461">
        <f>IF(ISNUMBER(H140),MAX($A$23:A139)+1)</f>
        <v>109</v>
      </c>
      <c r="B140" s="462" t="s">
        <v>1222</v>
      </c>
      <c r="C140" s="481" t="s">
        <v>1248</v>
      </c>
      <c r="D140" s="469" t="s">
        <v>1257</v>
      </c>
      <c r="E140" s="483"/>
      <c r="F140" s="481"/>
      <c r="G140" s="468" t="s">
        <v>1209</v>
      </c>
      <c r="H140" s="524">
        <v>16774.88</v>
      </c>
      <c r="I140" s="524">
        <v>18511.580000000002</v>
      </c>
      <c r="J140" s="524"/>
      <c r="K140" s="524"/>
    </row>
    <row r="141" spans="1:11" x14ac:dyDescent="0.25">
      <c r="A141" s="461">
        <f>IF(ISNUMBER(H141),MAX($A$23:A140)+1)</f>
        <v>110</v>
      </c>
      <c r="B141" s="462" t="s">
        <v>1222</v>
      </c>
      <c r="C141" s="481" t="s">
        <v>1248</v>
      </c>
      <c r="D141" s="469" t="s">
        <v>1258</v>
      </c>
      <c r="E141" s="483"/>
      <c r="F141" s="481"/>
      <c r="G141" s="468" t="s">
        <v>1209</v>
      </c>
      <c r="H141" s="524">
        <v>16774.88</v>
      </c>
      <c r="I141" s="524">
        <v>18511.580000000002</v>
      </c>
      <c r="J141" s="524"/>
      <c r="K141" s="524"/>
    </row>
    <row r="142" spans="1:11" x14ac:dyDescent="0.25">
      <c r="A142" s="461">
        <f>IF(ISNUMBER(H142),MAX($A$23:A141)+1)</f>
        <v>111</v>
      </c>
      <c r="B142" s="462" t="s">
        <v>1222</v>
      </c>
      <c r="C142" s="481" t="s">
        <v>1248</v>
      </c>
      <c r="D142" s="469" t="s">
        <v>1259</v>
      </c>
      <c r="E142" s="483"/>
      <c r="F142" s="481"/>
      <c r="G142" s="468" t="s">
        <v>1209</v>
      </c>
      <c r="H142" s="524">
        <v>16774.88</v>
      </c>
      <c r="I142" s="524">
        <v>18511.580000000002</v>
      </c>
      <c r="J142" s="524"/>
      <c r="K142" s="524"/>
    </row>
    <row r="143" spans="1:11" x14ac:dyDescent="0.25">
      <c r="A143" s="461">
        <f>IF(ISNUMBER(H143),MAX($A$23:A142)+1)</f>
        <v>112</v>
      </c>
      <c r="B143" s="462" t="s">
        <v>1222</v>
      </c>
      <c r="C143" s="481" t="s">
        <v>1248</v>
      </c>
      <c r="D143" s="469" t="s">
        <v>1260</v>
      </c>
      <c r="E143" s="483"/>
      <c r="F143" s="481"/>
      <c r="G143" s="468" t="s">
        <v>1209</v>
      </c>
      <c r="H143" s="524">
        <v>16774.88</v>
      </c>
      <c r="I143" s="524">
        <v>18511.580000000002</v>
      </c>
      <c r="J143" s="524"/>
      <c r="K143" s="524"/>
    </row>
    <row r="144" spans="1:11" x14ac:dyDescent="0.25">
      <c r="A144" s="461">
        <f>IF(ISNUMBER(H144),MAX($A$23:A143)+1)</f>
        <v>113</v>
      </c>
      <c r="B144" s="462" t="s">
        <v>1222</v>
      </c>
      <c r="C144" s="481" t="s">
        <v>1248</v>
      </c>
      <c r="D144" s="469" t="s">
        <v>1261</v>
      </c>
      <c r="E144" s="483"/>
      <c r="F144" s="481"/>
      <c r="G144" s="468" t="s">
        <v>1209</v>
      </c>
      <c r="H144" s="524">
        <v>16774.88</v>
      </c>
      <c r="I144" s="524">
        <v>18511.580000000002</v>
      </c>
      <c r="J144" s="524"/>
      <c r="K144" s="524"/>
    </row>
    <row r="145" spans="1:11" x14ac:dyDescent="0.25">
      <c r="A145" s="461">
        <f>IF(ISNUMBER(H145),MAX($A$23:A144)+1)</f>
        <v>114</v>
      </c>
      <c r="B145" s="462" t="s">
        <v>1222</v>
      </c>
      <c r="C145" s="481" t="s">
        <v>1248</v>
      </c>
      <c r="D145" s="469" t="s">
        <v>1262</v>
      </c>
      <c r="E145" s="483"/>
      <c r="F145" s="481"/>
      <c r="G145" s="468" t="s">
        <v>1209</v>
      </c>
      <c r="H145" s="524">
        <v>16774.88</v>
      </c>
      <c r="I145" s="524">
        <v>18511.580000000002</v>
      </c>
      <c r="J145" s="524"/>
      <c r="K145" s="524"/>
    </row>
    <row r="146" spans="1:11" x14ac:dyDescent="0.25">
      <c r="A146" s="461">
        <f>IF(ISNUMBER(H146),MAX($A$23:A145)+1)</f>
        <v>115</v>
      </c>
      <c r="B146" s="462" t="s">
        <v>1222</v>
      </c>
      <c r="C146" s="481" t="s">
        <v>1248</v>
      </c>
      <c r="D146" s="469" t="s">
        <v>1263</v>
      </c>
      <c r="E146" s="483"/>
      <c r="F146" s="481"/>
      <c r="G146" s="468" t="s">
        <v>1209</v>
      </c>
      <c r="H146" s="524">
        <v>16774.88</v>
      </c>
      <c r="I146" s="524">
        <v>18511.580000000002</v>
      </c>
      <c r="J146" s="524"/>
      <c r="K146" s="524"/>
    </row>
    <row r="147" spans="1:11" x14ac:dyDescent="0.25">
      <c r="A147" s="461">
        <f>IF(ISNUMBER(H147),MAX($A$23:A146)+1)</f>
        <v>116</v>
      </c>
      <c r="B147" s="462" t="s">
        <v>1222</v>
      </c>
      <c r="C147" s="481" t="s">
        <v>1248</v>
      </c>
      <c r="D147" s="469" t="s">
        <v>1264</v>
      </c>
      <c r="E147" s="483"/>
      <c r="F147" s="481"/>
      <c r="G147" s="468" t="s">
        <v>1209</v>
      </c>
      <c r="H147" s="524">
        <v>16774.88</v>
      </c>
      <c r="I147" s="524">
        <v>18511.580000000002</v>
      </c>
      <c r="J147" s="524"/>
      <c r="K147" s="524"/>
    </row>
    <row r="148" spans="1:11" x14ac:dyDescent="0.25">
      <c r="A148" s="461">
        <f>IF(ISNUMBER(H148),MAX($A$23:A147)+1)</f>
        <v>117</v>
      </c>
      <c r="B148" s="462" t="s">
        <v>1222</v>
      </c>
      <c r="C148" s="481" t="s">
        <v>1248</v>
      </c>
      <c r="D148" s="469" t="s">
        <v>1264</v>
      </c>
      <c r="E148" s="483" t="s">
        <v>1235</v>
      </c>
      <c r="F148" s="481"/>
      <c r="G148" s="468" t="s">
        <v>1209</v>
      </c>
      <c r="H148" s="524">
        <v>16774.88</v>
      </c>
      <c r="I148" s="524">
        <v>18511.580000000002</v>
      </c>
      <c r="J148" s="524"/>
      <c r="K148" s="524"/>
    </row>
    <row r="149" spans="1:11" x14ac:dyDescent="0.25">
      <c r="A149" s="461">
        <f>IF(ISNUMBER(H149),MAX($A$23:A148)+1)</f>
        <v>118</v>
      </c>
      <c r="B149" s="462" t="s">
        <v>1222</v>
      </c>
      <c r="C149" s="481" t="s">
        <v>1248</v>
      </c>
      <c r="D149" s="469" t="s">
        <v>1265</v>
      </c>
      <c r="E149" s="481"/>
      <c r="F149" s="481"/>
      <c r="G149" s="468" t="s">
        <v>1209</v>
      </c>
      <c r="H149" s="524">
        <v>16774.88</v>
      </c>
      <c r="I149" s="524">
        <v>18511.580000000002</v>
      </c>
      <c r="J149" s="524"/>
      <c r="K149" s="524"/>
    </row>
    <row r="150" spans="1:11" x14ac:dyDescent="0.25">
      <c r="A150" s="461">
        <f>IF(ISNUMBER(H150),MAX($A$23:A149)+1)</f>
        <v>119</v>
      </c>
      <c r="B150" s="462" t="s">
        <v>1222</v>
      </c>
      <c r="C150" s="481" t="s">
        <v>1248</v>
      </c>
      <c r="D150" s="469" t="s">
        <v>1024</v>
      </c>
      <c r="E150" s="481"/>
      <c r="F150" s="481"/>
      <c r="G150" s="468" t="s">
        <v>1209</v>
      </c>
      <c r="H150" s="524">
        <v>16774.88</v>
      </c>
      <c r="I150" s="524">
        <v>18511.580000000002</v>
      </c>
      <c r="J150" s="524"/>
      <c r="K150" s="524"/>
    </row>
    <row r="151" spans="1:11" x14ac:dyDescent="0.25">
      <c r="A151" s="461">
        <f>IF(ISNUMBER(H151),MAX($A$23:A150)+1)</f>
        <v>120</v>
      </c>
      <c r="B151" s="462" t="s">
        <v>1222</v>
      </c>
      <c r="C151" s="481" t="s">
        <v>1248</v>
      </c>
      <c r="D151" s="469" t="s">
        <v>1266</v>
      </c>
      <c r="E151" s="466"/>
      <c r="F151" s="466"/>
      <c r="G151" s="468" t="s">
        <v>1209</v>
      </c>
      <c r="H151" s="524">
        <v>16774.88</v>
      </c>
      <c r="I151" s="524">
        <v>18511.580000000002</v>
      </c>
      <c r="J151" s="524"/>
      <c r="K151" s="524"/>
    </row>
    <row r="152" spans="1:11" x14ac:dyDescent="0.25">
      <c r="A152" s="461">
        <f>IF(ISNUMBER(H152),MAX($A$23:A151)+1)</f>
        <v>121</v>
      </c>
      <c r="B152" s="462" t="s">
        <v>1222</v>
      </c>
      <c r="C152" s="481" t="s">
        <v>1248</v>
      </c>
      <c r="D152" s="469" t="s">
        <v>1267</v>
      </c>
      <c r="E152" s="466"/>
      <c r="F152" s="466"/>
      <c r="G152" s="468" t="s">
        <v>1209</v>
      </c>
      <c r="H152" s="524">
        <v>16774.88</v>
      </c>
      <c r="I152" s="524">
        <v>18511.580000000002</v>
      </c>
      <c r="J152" s="524"/>
      <c r="K152" s="524"/>
    </row>
    <row r="153" spans="1:11" x14ac:dyDescent="0.25">
      <c r="A153" s="461">
        <f>IF(ISNUMBER(H153),MAX($A$23:A152)+1)</f>
        <v>122</v>
      </c>
      <c r="B153" s="462" t="s">
        <v>1222</v>
      </c>
      <c r="C153" s="481" t="s">
        <v>1248</v>
      </c>
      <c r="D153" s="469" t="s">
        <v>1268</v>
      </c>
      <c r="E153" s="466"/>
      <c r="F153" s="466"/>
      <c r="G153" s="468" t="s">
        <v>1209</v>
      </c>
      <c r="H153" s="524">
        <v>16774.88</v>
      </c>
      <c r="I153" s="524">
        <v>18511.580000000002</v>
      </c>
      <c r="J153" s="524"/>
      <c r="K153" s="524"/>
    </row>
    <row r="154" spans="1:11" x14ac:dyDescent="0.25">
      <c r="A154" s="461">
        <f>IF(ISNUMBER(H154),MAX($A$23:A153)+1)</f>
        <v>123</v>
      </c>
      <c r="B154" s="462" t="s">
        <v>1222</v>
      </c>
      <c r="C154" s="481" t="s">
        <v>1248</v>
      </c>
      <c r="D154" s="469" t="s">
        <v>1269</v>
      </c>
      <c r="E154" s="466"/>
      <c r="F154" s="466"/>
      <c r="G154" s="468" t="s">
        <v>1209</v>
      </c>
      <c r="H154" s="524">
        <v>16774.88</v>
      </c>
      <c r="I154" s="524">
        <v>18511.580000000002</v>
      </c>
      <c r="J154" s="524"/>
      <c r="K154" s="524"/>
    </row>
    <row r="155" spans="1:11" x14ac:dyDescent="0.25">
      <c r="A155" s="461">
        <f>IF(ISNUMBER(H155),MAX($A$23:A154)+1)</f>
        <v>124</v>
      </c>
      <c r="B155" s="462" t="s">
        <v>1222</v>
      </c>
      <c r="C155" s="481" t="s">
        <v>1230</v>
      </c>
      <c r="D155" s="469" t="s">
        <v>19</v>
      </c>
      <c r="E155" s="469" t="s">
        <v>1270</v>
      </c>
      <c r="F155" s="466"/>
      <c r="G155" s="468" t="s">
        <v>1209</v>
      </c>
      <c r="H155" s="524">
        <v>16774.88</v>
      </c>
      <c r="I155" s="524">
        <v>18511.580000000002</v>
      </c>
      <c r="J155" s="524"/>
      <c r="K155" s="524"/>
    </row>
    <row r="156" spans="1:11" x14ac:dyDescent="0.25">
      <c r="A156" s="461"/>
      <c r="B156" s="862" t="s">
        <v>1271</v>
      </c>
      <c r="C156" s="862"/>
      <c r="D156" s="506"/>
      <c r="E156" s="506"/>
      <c r="F156" s="493"/>
      <c r="G156" s="494"/>
      <c r="H156" s="511"/>
      <c r="I156" s="511">
        <v>130694.89</v>
      </c>
      <c r="J156" s="511"/>
      <c r="K156" s="511"/>
    </row>
    <row r="157" spans="1:11" x14ac:dyDescent="0.25">
      <c r="A157" s="461">
        <f>IF(ISNUMBER(H157),MAX($A$23:A156)+1)</f>
        <v>125</v>
      </c>
      <c r="B157" s="462" t="s">
        <v>1222</v>
      </c>
      <c r="C157" s="481" t="s">
        <v>1271</v>
      </c>
      <c r="D157" s="464" t="s">
        <v>19</v>
      </c>
      <c r="E157" s="469"/>
      <c r="F157" s="466" t="s">
        <v>1271</v>
      </c>
      <c r="G157" s="468" t="s">
        <v>1241</v>
      </c>
      <c r="H157" s="524">
        <v>82972.55</v>
      </c>
      <c r="I157" s="524">
        <v>91562.7</v>
      </c>
      <c r="J157" s="524"/>
      <c r="K157" s="524"/>
    </row>
    <row r="158" spans="1:11" x14ac:dyDescent="0.25">
      <c r="A158" s="461">
        <f>IF(ISNUMBER(H158),MAX($A$23:A157)+1)</f>
        <v>126</v>
      </c>
      <c r="B158" s="462" t="s">
        <v>1222</v>
      </c>
      <c r="C158" s="481" t="s">
        <v>1271</v>
      </c>
      <c r="D158" s="464" t="s">
        <v>19</v>
      </c>
      <c r="E158" s="469"/>
      <c r="F158" s="481" t="s">
        <v>1271</v>
      </c>
      <c r="G158" s="461" t="s">
        <v>1211</v>
      </c>
      <c r="H158" s="524">
        <v>35460.92</v>
      </c>
      <c r="I158" s="524">
        <v>39132.19</v>
      </c>
      <c r="J158" s="524"/>
      <c r="K158" s="524"/>
    </row>
    <row r="159" spans="1:11" x14ac:dyDescent="0.25">
      <c r="A159" s="461"/>
      <c r="B159" s="861" t="s">
        <v>1272</v>
      </c>
      <c r="C159" s="861"/>
      <c r="D159" s="506"/>
      <c r="E159" s="506"/>
      <c r="F159" s="475"/>
      <c r="G159" s="494"/>
      <c r="H159" s="527"/>
      <c r="I159" s="527">
        <v>435244.80000000005</v>
      </c>
      <c r="J159" s="527"/>
      <c r="K159" s="527"/>
    </row>
    <row r="160" spans="1:11" x14ac:dyDescent="0.25">
      <c r="A160" s="461">
        <f>IF(ISNUMBER(H160),MAX($A$23:A159)+1)</f>
        <v>127</v>
      </c>
      <c r="B160" s="462" t="s">
        <v>1222</v>
      </c>
      <c r="C160" s="481" t="s">
        <v>1273</v>
      </c>
      <c r="D160" s="469" t="s">
        <v>19</v>
      </c>
      <c r="E160" s="469"/>
      <c r="F160" s="481"/>
      <c r="G160" s="468" t="s">
        <v>1210</v>
      </c>
      <c r="H160" s="524">
        <v>23798.04</v>
      </c>
      <c r="I160" s="524">
        <v>26261.85</v>
      </c>
      <c r="J160" s="524"/>
      <c r="K160" s="524"/>
    </row>
    <row r="161" spans="1:11" x14ac:dyDescent="0.25">
      <c r="A161" s="461">
        <f>IF(ISNUMBER(H161),MAX($A$23:A160)+1)</f>
        <v>128</v>
      </c>
      <c r="B161" s="462" t="s">
        <v>1222</v>
      </c>
      <c r="C161" s="481" t="s">
        <v>1273</v>
      </c>
      <c r="D161" s="469" t="s">
        <v>19</v>
      </c>
      <c r="E161" s="469" t="s">
        <v>19</v>
      </c>
      <c r="F161" s="466"/>
      <c r="G161" s="468" t="s">
        <v>1209</v>
      </c>
      <c r="H161" s="524">
        <v>16774.88</v>
      </c>
      <c r="I161" s="524">
        <v>18511.580000000002</v>
      </c>
      <c r="J161" s="524"/>
      <c r="K161" s="524"/>
    </row>
    <row r="162" spans="1:11" x14ac:dyDescent="0.25">
      <c r="A162" s="461">
        <f>IF(ISNUMBER(H162),MAX($A$23:A161)+1)</f>
        <v>129</v>
      </c>
      <c r="B162" s="462" t="s">
        <v>1222</v>
      </c>
      <c r="C162" s="481" t="s">
        <v>1273</v>
      </c>
      <c r="D162" s="469" t="s">
        <v>19</v>
      </c>
      <c r="E162" s="469" t="s">
        <v>20</v>
      </c>
      <c r="F162" s="466"/>
      <c r="G162" s="468" t="s">
        <v>1209</v>
      </c>
      <c r="H162" s="524">
        <v>16774.88</v>
      </c>
      <c r="I162" s="524">
        <v>18511.580000000002</v>
      </c>
      <c r="J162" s="524"/>
      <c r="K162" s="524"/>
    </row>
    <row r="163" spans="1:11" x14ac:dyDescent="0.25">
      <c r="A163" s="461">
        <f>IF(ISNUMBER(H163),MAX($A$23:A162)+1)</f>
        <v>130</v>
      </c>
      <c r="B163" s="462" t="s">
        <v>1222</v>
      </c>
      <c r="C163" s="481" t="s">
        <v>1273</v>
      </c>
      <c r="D163" s="469" t="s">
        <v>20</v>
      </c>
      <c r="E163" s="469" t="s">
        <v>1274</v>
      </c>
      <c r="F163" s="466"/>
      <c r="G163" s="468" t="s">
        <v>1209</v>
      </c>
      <c r="H163" s="524">
        <v>16774.88</v>
      </c>
      <c r="I163" s="524">
        <v>18511.580000000002</v>
      </c>
      <c r="J163" s="524"/>
      <c r="K163" s="524"/>
    </row>
    <row r="164" spans="1:11" x14ac:dyDescent="0.25">
      <c r="A164" s="461">
        <f>IF(ISNUMBER(H164),MAX($A$23:A163)+1)</f>
        <v>131</v>
      </c>
      <c r="B164" s="462" t="s">
        <v>1222</v>
      </c>
      <c r="C164" s="481" t="s">
        <v>1273</v>
      </c>
      <c r="D164" s="469" t="s">
        <v>21</v>
      </c>
      <c r="E164" s="469"/>
      <c r="F164" s="466"/>
      <c r="G164" s="468" t="s">
        <v>1210</v>
      </c>
      <c r="H164" s="524">
        <v>23798.04</v>
      </c>
      <c r="I164" s="524">
        <v>26261.85</v>
      </c>
      <c r="J164" s="524"/>
      <c r="K164" s="524"/>
    </row>
    <row r="165" spans="1:11" x14ac:dyDescent="0.25">
      <c r="A165" s="461">
        <f>IF(ISNUMBER(H165),MAX($A$23:A164)+1)</f>
        <v>132</v>
      </c>
      <c r="B165" s="462" t="s">
        <v>1222</v>
      </c>
      <c r="C165" s="481" t="s">
        <v>1273</v>
      </c>
      <c r="D165" s="469" t="s">
        <v>21</v>
      </c>
      <c r="E165" s="469" t="s">
        <v>19</v>
      </c>
      <c r="F165" s="466"/>
      <c r="G165" s="468" t="s">
        <v>1209</v>
      </c>
      <c r="H165" s="524">
        <v>16774.88</v>
      </c>
      <c r="I165" s="524">
        <v>18511.580000000002</v>
      </c>
      <c r="J165" s="524"/>
      <c r="K165" s="524"/>
    </row>
    <row r="166" spans="1:11" x14ac:dyDescent="0.25">
      <c r="A166" s="461">
        <f>IF(ISNUMBER(H166),MAX($A$23:A165)+1)</f>
        <v>133</v>
      </c>
      <c r="B166" s="462" t="s">
        <v>1222</v>
      </c>
      <c r="C166" s="481" t="s">
        <v>1273</v>
      </c>
      <c r="D166" s="469" t="s">
        <v>21</v>
      </c>
      <c r="E166" s="469" t="s">
        <v>20</v>
      </c>
      <c r="F166" s="466"/>
      <c r="G166" s="468" t="s">
        <v>1209</v>
      </c>
      <c r="H166" s="524">
        <v>16774.88</v>
      </c>
      <c r="I166" s="524">
        <v>18511.580000000002</v>
      </c>
      <c r="J166" s="524"/>
      <c r="K166" s="524"/>
    </row>
    <row r="167" spans="1:11" x14ac:dyDescent="0.25">
      <c r="A167" s="461">
        <f>IF(ISNUMBER(H167),MAX($A$23:A166)+1)</f>
        <v>134</v>
      </c>
      <c r="B167" s="462" t="s">
        <v>1222</v>
      </c>
      <c r="C167" s="481" t="s">
        <v>1273</v>
      </c>
      <c r="D167" s="469" t="s">
        <v>21</v>
      </c>
      <c r="E167" s="469" t="s">
        <v>21</v>
      </c>
      <c r="F167" s="466"/>
      <c r="G167" s="468" t="s">
        <v>1209</v>
      </c>
      <c r="H167" s="524">
        <v>16774.88</v>
      </c>
      <c r="I167" s="524">
        <v>18511.580000000002</v>
      </c>
      <c r="J167" s="524"/>
      <c r="K167" s="524"/>
    </row>
    <row r="168" spans="1:11" x14ac:dyDescent="0.25">
      <c r="A168" s="461">
        <f>IF(ISNUMBER(H168),MAX($A$23:A167)+1)</f>
        <v>135</v>
      </c>
      <c r="B168" s="462" t="s">
        <v>1222</v>
      </c>
      <c r="C168" s="481" t="s">
        <v>1273</v>
      </c>
      <c r="D168" s="469" t="s">
        <v>21</v>
      </c>
      <c r="E168" s="469" t="s">
        <v>22</v>
      </c>
      <c r="F168" s="466"/>
      <c r="G168" s="468" t="s">
        <v>1209</v>
      </c>
      <c r="H168" s="524">
        <v>16774.88</v>
      </c>
      <c r="I168" s="524">
        <v>18511.580000000002</v>
      </c>
      <c r="J168" s="524"/>
      <c r="K168" s="524"/>
    </row>
    <row r="169" spans="1:11" x14ac:dyDescent="0.25">
      <c r="A169" s="461">
        <f>IF(ISNUMBER(H169),MAX($A$23:A168)+1)</f>
        <v>136</v>
      </c>
      <c r="B169" s="462" t="s">
        <v>1222</v>
      </c>
      <c r="C169" s="481" t="s">
        <v>1273</v>
      </c>
      <c r="D169" s="469" t="s">
        <v>22</v>
      </c>
      <c r="E169" s="469"/>
      <c r="F169" s="466"/>
      <c r="G169" s="468" t="s">
        <v>1210</v>
      </c>
      <c r="H169" s="524">
        <v>23798.04</v>
      </c>
      <c r="I169" s="524">
        <v>26261.85</v>
      </c>
      <c r="J169" s="524"/>
      <c r="K169" s="524"/>
    </row>
    <row r="170" spans="1:11" x14ac:dyDescent="0.25">
      <c r="A170" s="461">
        <f>IF(ISNUMBER(H170),MAX($A$23:A169)+1)</f>
        <v>137</v>
      </c>
      <c r="B170" s="462" t="s">
        <v>1222</v>
      </c>
      <c r="C170" s="481" t="s">
        <v>1273</v>
      </c>
      <c r="D170" s="469" t="s">
        <v>22</v>
      </c>
      <c r="E170" s="469" t="s">
        <v>19</v>
      </c>
      <c r="F170" s="466"/>
      <c r="G170" s="468" t="s">
        <v>1209</v>
      </c>
      <c r="H170" s="524">
        <v>16774.88</v>
      </c>
      <c r="I170" s="524">
        <v>18511.580000000002</v>
      </c>
      <c r="J170" s="524"/>
      <c r="K170" s="524"/>
    </row>
    <row r="171" spans="1:11" x14ac:dyDescent="0.25">
      <c r="A171" s="461">
        <f>IF(ISNUMBER(H171),MAX($A$23:A170)+1)</f>
        <v>138</v>
      </c>
      <c r="B171" s="462" t="s">
        <v>1222</v>
      </c>
      <c r="C171" s="481" t="s">
        <v>1273</v>
      </c>
      <c r="D171" s="469" t="s">
        <v>22</v>
      </c>
      <c r="E171" s="469" t="s">
        <v>20</v>
      </c>
      <c r="F171" s="466"/>
      <c r="G171" s="468" t="s">
        <v>1209</v>
      </c>
      <c r="H171" s="524">
        <v>16774.88</v>
      </c>
      <c r="I171" s="524">
        <v>18511.580000000002</v>
      </c>
      <c r="J171" s="524"/>
      <c r="K171" s="524"/>
    </row>
    <row r="172" spans="1:11" x14ac:dyDescent="0.25">
      <c r="A172" s="461">
        <f>IF(ISNUMBER(H172),MAX($A$23:A171)+1)</f>
        <v>139</v>
      </c>
      <c r="B172" s="462" t="s">
        <v>1222</v>
      </c>
      <c r="C172" s="481" t="s">
        <v>1273</v>
      </c>
      <c r="D172" s="469" t="s">
        <v>23</v>
      </c>
      <c r="E172" s="469"/>
      <c r="F172" s="466"/>
      <c r="G172" s="468" t="s">
        <v>1210</v>
      </c>
      <c r="H172" s="524">
        <v>23798.04</v>
      </c>
      <c r="I172" s="524">
        <v>26261.85</v>
      </c>
      <c r="J172" s="524"/>
      <c r="K172" s="524"/>
    </row>
    <row r="173" spans="1:11" x14ac:dyDescent="0.25">
      <c r="A173" s="461">
        <f>IF(ISNUMBER(H173),MAX($A$23:A172)+1)</f>
        <v>140</v>
      </c>
      <c r="B173" s="462" t="s">
        <v>1222</v>
      </c>
      <c r="C173" s="481" t="s">
        <v>1273</v>
      </c>
      <c r="D173" s="469" t="s">
        <v>23</v>
      </c>
      <c r="E173" s="469" t="s">
        <v>19</v>
      </c>
      <c r="F173" s="466"/>
      <c r="G173" s="468" t="s">
        <v>1209</v>
      </c>
      <c r="H173" s="524">
        <v>16774.88</v>
      </c>
      <c r="I173" s="524">
        <v>18511.580000000002</v>
      </c>
      <c r="J173" s="524"/>
      <c r="K173" s="524"/>
    </row>
    <row r="174" spans="1:11" x14ac:dyDescent="0.25">
      <c r="A174" s="461">
        <f>IF(ISNUMBER(H174),MAX($A$23:A173)+1)</f>
        <v>141</v>
      </c>
      <c r="B174" s="462" t="s">
        <v>1222</v>
      </c>
      <c r="C174" s="481" t="s">
        <v>1273</v>
      </c>
      <c r="D174" s="469" t="s">
        <v>23</v>
      </c>
      <c r="E174" s="469" t="s">
        <v>20</v>
      </c>
      <c r="F174" s="466"/>
      <c r="G174" s="468" t="s">
        <v>1209</v>
      </c>
      <c r="H174" s="524">
        <v>16774.88</v>
      </c>
      <c r="I174" s="524">
        <v>18511.580000000002</v>
      </c>
      <c r="J174" s="524"/>
      <c r="K174" s="524"/>
    </row>
    <row r="175" spans="1:11" x14ac:dyDescent="0.25">
      <c r="A175" s="461">
        <f>IF(ISNUMBER(H175),MAX($A$23:A174)+1)</f>
        <v>142</v>
      </c>
      <c r="B175" s="462" t="s">
        <v>1222</v>
      </c>
      <c r="C175" s="481" t="s">
        <v>1273</v>
      </c>
      <c r="D175" s="469" t="s">
        <v>23</v>
      </c>
      <c r="E175" s="469" t="s">
        <v>21</v>
      </c>
      <c r="F175" s="466"/>
      <c r="G175" s="468" t="s">
        <v>1209</v>
      </c>
      <c r="H175" s="524">
        <v>16774.88</v>
      </c>
      <c r="I175" s="524">
        <v>18511.580000000002</v>
      </c>
      <c r="J175" s="524"/>
      <c r="K175" s="524"/>
    </row>
    <row r="176" spans="1:11" x14ac:dyDescent="0.25">
      <c r="A176" s="461">
        <f>IF(ISNUMBER(H176),MAX($A$23:A175)+1)</f>
        <v>143</v>
      </c>
      <c r="B176" s="462" t="s">
        <v>1222</v>
      </c>
      <c r="C176" s="481" t="s">
        <v>1273</v>
      </c>
      <c r="D176" s="469" t="s">
        <v>23</v>
      </c>
      <c r="E176" s="469" t="s">
        <v>22</v>
      </c>
      <c r="F176" s="466"/>
      <c r="G176" s="468" t="s">
        <v>1209</v>
      </c>
      <c r="H176" s="524">
        <v>16774.88</v>
      </c>
      <c r="I176" s="524">
        <v>18511.580000000002</v>
      </c>
      <c r="J176" s="524"/>
      <c r="K176" s="524"/>
    </row>
    <row r="177" spans="1:11" x14ac:dyDescent="0.25">
      <c r="A177" s="461">
        <f>IF(ISNUMBER(H177),MAX($A$23:A176)+1)</f>
        <v>144</v>
      </c>
      <c r="B177" s="462" t="s">
        <v>1222</v>
      </c>
      <c r="C177" s="481" t="s">
        <v>1273</v>
      </c>
      <c r="D177" s="469" t="s">
        <v>30</v>
      </c>
      <c r="E177" s="469"/>
      <c r="F177" s="466"/>
      <c r="G177" s="468" t="s">
        <v>1210</v>
      </c>
      <c r="H177" s="524">
        <v>23798.04</v>
      </c>
      <c r="I177" s="524">
        <v>26261.85</v>
      </c>
      <c r="J177" s="524"/>
      <c r="K177" s="524"/>
    </row>
    <row r="178" spans="1:11" x14ac:dyDescent="0.25">
      <c r="A178" s="461">
        <f>IF(ISNUMBER(H178),MAX($A$23:A177)+1)</f>
        <v>145</v>
      </c>
      <c r="B178" s="462" t="s">
        <v>1222</v>
      </c>
      <c r="C178" s="481" t="s">
        <v>1273</v>
      </c>
      <c r="D178" s="469" t="s">
        <v>30</v>
      </c>
      <c r="E178" s="469" t="s">
        <v>19</v>
      </c>
      <c r="F178" s="466"/>
      <c r="G178" s="468" t="s">
        <v>1209</v>
      </c>
      <c r="H178" s="524">
        <v>16774.88</v>
      </c>
      <c r="I178" s="524">
        <v>18511.580000000002</v>
      </c>
      <c r="J178" s="524"/>
      <c r="K178" s="524"/>
    </row>
    <row r="179" spans="1:11" x14ac:dyDescent="0.25">
      <c r="A179" s="461">
        <f>IF(ISNUMBER(H179),MAX($A$23:A178)+1)</f>
        <v>146</v>
      </c>
      <c r="B179" s="462" t="s">
        <v>1222</v>
      </c>
      <c r="C179" s="481" t="s">
        <v>1273</v>
      </c>
      <c r="D179" s="469" t="s">
        <v>30</v>
      </c>
      <c r="E179" s="469" t="s">
        <v>20</v>
      </c>
      <c r="F179" s="466"/>
      <c r="G179" s="468" t="s">
        <v>1209</v>
      </c>
      <c r="H179" s="524">
        <v>16774.88</v>
      </c>
      <c r="I179" s="524">
        <v>18511.580000000002</v>
      </c>
      <c r="J179" s="524"/>
      <c r="K179" s="524"/>
    </row>
    <row r="180" spans="1:11" x14ac:dyDescent="0.25">
      <c r="A180" s="461">
        <f>IF(ISNUMBER(H180),MAX($A$23:A179)+1)</f>
        <v>147</v>
      </c>
      <c r="B180" s="462" t="s">
        <v>1222</v>
      </c>
      <c r="C180" s="481" t="s">
        <v>1273</v>
      </c>
      <c r="D180" s="469" t="s">
        <v>943</v>
      </c>
      <c r="E180" s="469" t="s">
        <v>1274</v>
      </c>
      <c r="F180" s="466"/>
      <c r="G180" s="468" t="s">
        <v>1210</v>
      </c>
      <c r="H180" s="524">
        <v>23798.04</v>
      </c>
      <c r="I180" s="524">
        <v>26261.85</v>
      </c>
      <c r="J180" s="524"/>
      <c r="K180" s="524"/>
    </row>
    <row r="181" spans="1:11" ht="18.75" customHeight="1" x14ac:dyDescent="0.25">
      <c r="A181" s="461"/>
      <c r="B181" s="478"/>
      <c r="C181" s="479"/>
      <c r="D181" s="488"/>
      <c r="E181" s="486"/>
      <c r="F181" s="489"/>
      <c r="G181" s="485"/>
      <c r="H181" s="524"/>
      <c r="I181" s="461"/>
      <c r="J181" s="461"/>
      <c r="K181" s="461"/>
    </row>
    <row r="182" spans="1:11" ht="30" customHeight="1" x14ac:dyDescent="0.25">
      <c r="A182" s="461"/>
      <c r="B182" s="498" t="s">
        <v>1334</v>
      </c>
      <c r="C182" s="515"/>
      <c r="D182" s="512"/>
      <c r="E182" s="513"/>
      <c r="F182" s="513"/>
      <c r="G182" s="514"/>
      <c r="H182" s="525"/>
      <c r="I182" s="525"/>
      <c r="J182" s="525">
        <v>3445337.4100000011</v>
      </c>
      <c r="K182" s="525"/>
    </row>
    <row r="183" spans="1:11" x14ac:dyDescent="0.25">
      <c r="A183" s="461"/>
      <c r="B183" s="862" t="s">
        <v>1275</v>
      </c>
      <c r="C183" s="862"/>
      <c r="D183" s="506"/>
      <c r="E183" s="493"/>
      <c r="F183" s="493"/>
      <c r="G183" s="516"/>
      <c r="H183" s="511"/>
      <c r="I183" s="511"/>
      <c r="J183" s="511">
        <v>178488.25999999998</v>
      </c>
      <c r="K183" s="511"/>
    </row>
    <row r="184" spans="1:11" x14ac:dyDescent="0.25">
      <c r="A184" s="461">
        <f>IF(ISNUMBER(H184),MAX($A$23:A183)+1)</f>
        <v>148</v>
      </c>
      <c r="B184" s="462" t="s">
        <v>1222</v>
      </c>
      <c r="C184" s="481" t="s">
        <v>1275</v>
      </c>
      <c r="D184" s="464"/>
      <c r="E184" s="466"/>
      <c r="F184" s="466" t="s">
        <v>1275</v>
      </c>
      <c r="G184" s="468" t="s">
        <v>1241</v>
      </c>
      <c r="H184" s="524">
        <v>82972.55</v>
      </c>
      <c r="I184" s="524"/>
      <c r="J184" s="524">
        <v>96232.4</v>
      </c>
      <c r="K184" s="524"/>
    </row>
    <row r="185" spans="1:11" x14ac:dyDescent="0.25">
      <c r="A185" s="461">
        <f>IF(ISNUMBER(H185),MAX($A$23:A184)+1)</f>
        <v>149</v>
      </c>
      <c r="B185" s="462" t="s">
        <v>1222</v>
      </c>
      <c r="C185" s="481" t="s">
        <v>1275</v>
      </c>
      <c r="D185" s="464"/>
      <c r="E185" s="466"/>
      <c r="F185" s="466" t="s">
        <v>1275</v>
      </c>
      <c r="G185" s="461" t="s">
        <v>1211</v>
      </c>
      <c r="H185" s="524">
        <v>35460.92</v>
      </c>
      <c r="I185" s="524"/>
      <c r="J185" s="524">
        <v>41127.93</v>
      </c>
      <c r="K185" s="524"/>
    </row>
    <row r="186" spans="1:11" x14ac:dyDescent="0.25">
      <c r="A186" s="461">
        <f>IF(ISNUMBER(H186),MAX($A$23:A185)+1)</f>
        <v>150</v>
      </c>
      <c r="B186" s="462" t="s">
        <v>1222</v>
      </c>
      <c r="C186" s="481" t="s">
        <v>1275</v>
      </c>
      <c r="D186" s="464"/>
      <c r="E186" s="466"/>
      <c r="F186" s="466" t="s">
        <v>1275</v>
      </c>
      <c r="G186" s="461" t="s">
        <v>1211</v>
      </c>
      <c r="H186" s="524">
        <v>35460.92</v>
      </c>
      <c r="I186" s="524"/>
      <c r="J186" s="524">
        <v>41127.93</v>
      </c>
      <c r="K186" s="524"/>
    </row>
    <row r="187" spans="1:11" x14ac:dyDescent="0.25">
      <c r="A187" s="461"/>
      <c r="B187" s="861" t="s">
        <v>1276</v>
      </c>
      <c r="C187" s="861"/>
      <c r="D187" s="506"/>
      <c r="E187" s="493"/>
      <c r="F187" s="493"/>
      <c r="G187" s="492"/>
      <c r="H187" s="523"/>
      <c r="I187" s="523"/>
      <c r="J187" s="523">
        <v>643853.47</v>
      </c>
      <c r="K187" s="523"/>
    </row>
    <row r="188" spans="1:11" x14ac:dyDescent="0.25">
      <c r="A188" s="461">
        <f>IF(ISNUMBER(H188),MAX($A$23:A187)+1)</f>
        <v>151</v>
      </c>
      <c r="B188" s="462" t="s">
        <v>1222</v>
      </c>
      <c r="C188" s="481" t="s">
        <v>1277</v>
      </c>
      <c r="D188" s="469" t="s">
        <v>19</v>
      </c>
      <c r="E188" s="466"/>
      <c r="F188" s="466"/>
      <c r="G188" s="468" t="s">
        <v>1209</v>
      </c>
      <c r="H188" s="524">
        <v>16774.88</v>
      </c>
      <c r="I188" s="524"/>
      <c r="J188" s="524">
        <v>19455.669999999998</v>
      </c>
      <c r="K188" s="524"/>
    </row>
    <row r="189" spans="1:11" x14ac:dyDescent="0.25">
      <c r="A189" s="461">
        <f>IF(ISNUMBER(H189),MAX($A$23:A188)+1)</f>
        <v>152</v>
      </c>
      <c r="B189" s="462" t="s">
        <v>1222</v>
      </c>
      <c r="C189" s="481" t="s">
        <v>1277</v>
      </c>
      <c r="D189" s="469" t="s">
        <v>19</v>
      </c>
      <c r="E189" s="467" t="s">
        <v>1235</v>
      </c>
      <c r="F189" s="466"/>
      <c r="G189" s="468" t="s">
        <v>1209</v>
      </c>
      <c r="H189" s="524">
        <v>16774.88</v>
      </c>
      <c r="I189" s="524"/>
      <c r="J189" s="524">
        <v>19455.669999999998</v>
      </c>
      <c r="K189" s="524"/>
    </row>
    <row r="190" spans="1:11" x14ac:dyDescent="0.25">
      <c r="A190" s="461">
        <f>IF(ISNUMBER(H190),MAX($A$23:A189)+1)</f>
        <v>153</v>
      </c>
      <c r="B190" s="462" t="s">
        <v>1222</v>
      </c>
      <c r="C190" s="481" t="s">
        <v>1277</v>
      </c>
      <c r="D190" s="469" t="s">
        <v>19</v>
      </c>
      <c r="E190" s="467" t="s">
        <v>1278</v>
      </c>
      <c r="F190" s="466"/>
      <c r="G190" s="468" t="s">
        <v>1209</v>
      </c>
      <c r="H190" s="524">
        <v>16774.88</v>
      </c>
      <c r="I190" s="524"/>
      <c r="J190" s="524">
        <v>19455.669999999998</v>
      </c>
      <c r="K190" s="524"/>
    </row>
    <row r="191" spans="1:11" x14ac:dyDescent="0.25">
      <c r="A191" s="461">
        <f>IF(ISNUMBER(H191),MAX($A$23:A190)+1)</f>
        <v>154</v>
      </c>
      <c r="B191" s="462" t="s">
        <v>1222</v>
      </c>
      <c r="C191" s="481" t="s">
        <v>1277</v>
      </c>
      <c r="D191" s="469" t="s">
        <v>19</v>
      </c>
      <c r="E191" s="467" t="s">
        <v>1279</v>
      </c>
      <c r="F191" s="466"/>
      <c r="G191" s="468" t="s">
        <v>1209</v>
      </c>
      <c r="H191" s="524">
        <v>16774.88</v>
      </c>
      <c r="I191" s="524"/>
      <c r="J191" s="524">
        <v>19455.669999999998</v>
      </c>
      <c r="K191" s="524"/>
    </row>
    <row r="192" spans="1:11" x14ac:dyDescent="0.25">
      <c r="A192" s="461">
        <f>IF(ISNUMBER(H192),MAX($A$23:A191)+1)</f>
        <v>155</v>
      </c>
      <c r="B192" s="462" t="s">
        <v>1222</v>
      </c>
      <c r="C192" s="481" t="s">
        <v>1277</v>
      </c>
      <c r="D192" s="469" t="s">
        <v>21</v>
      </c>
      <c r="E192" s="467"/>
      <c r="F192" s="466"/>
      <c r="G192" s="468" t="s">
        <v>1209</v>
      </c>
      <c r="H192" s="524">
        <v>16774.88</v>
      </c>
      <c r="I192" s="524"/>
      <c r="J192" s="524">
        <v>19455.669999999998</v>
      </c>
      <c r="K192" s="524"/>
    </row>
    <row r="193" spans="1:11" x14ac:dyDescent="0.25">
      <c r="A193" s="461">
        <f>IF(ISNUMBER(H193),MAX($A$23:A192)+1)</f>
        <v>156</v>
      </c>
      <c r="B193" s="462" t="s">
        <v>1222</v>
      </c>
      <c r="C193" s="481" t="s">
        <v>1277</v>
      </c>
      <c r="D193" s="469" t="s">
        <v>21</v>
      </c>
      <c r="E193" s="467" t="s">
        <v>1235</v>
      </c>
      <c r="F193" s="466"/>
      <c r="G193" s="468" t="s">
        <v>1209</v>
      </c>
      <c r="H193" s="524">
        <v>16774.88</v>
      </c>
      <c r="I193" s="524"/>
      <c r="J193" s="524">
        <v>19455.669999999998</v>
      </c>
      <c r="K193" s="524"/>
    </row>
    <row r="194" spans="1:11" x14ac:dyDescent="0.25">
      <c r="A194" s="461">
        <f>IF(ISNUMBER(H194),MAX($A$23:A193)+1)</f>
        <v>157</v>
      </c>
      <c r="B194" s="462" t="s">
        <v>1222</v>
      </c>
      <c r="C194" s="481" t="s">
        <v>1277</v>
      </c>
      <c r="D194" s="469" t="s">
        <v>22</v>
      </c>
      <c r="E194" s="467"/>
      <c r="F194" s="466"/>
      <c r="G194" s="468" t="s">
        <v>1209</v>
      </c>
      <c r="H194" s="524">
        <v>16774.88</v>
      </c>
      <c r="I194" s="524"/>
      <c r="J194" s="524">
        <v>19455.669999999998</v>
      </c>
      <c r="K194" s="524"/>
    </row>
    <row r="195" spans="1:11" x14ac:dyDescent="0.25">
      <c r="A195" s="461">
        <f>IF(ISNUMBER(H195),MAX($A$23:A194)+1)</f>
        <v>158</v>
      </c>
      <c r="B195" s="462" t="s">
        <v>1222</v>
      </c>
      <c r="C195" s="481" t="s">
        <v>1277</v>
      </c>
      <c r="D195" s="469" t="s">
        <v>23</v>
      </c>
      <c r="E195" s="467"/>
      <c r="F195" s="466"/>
      <c r="G195" s="468" t="s">
        <v>1210</v>
      </c>
      <c r="H195" s="524">
        <v>23798.04</v>
      </c>
      <c r="I195" s="524"/>
      <c r="J195" s="524">
        <v>27601.21</v>
      </c>
      <c r="K195" s="524"/>
    </row>
    <row r="196" spans="1:11" x14ac:dyDescent="0.25">
      <c r="A196" s="461">
        <f>IF(ISNUMBER(H196),MAX($A$23:A195)+1)</f>
        <v>159</v>
      </c>
      <c r="B196" s="462" t="s">
        <v>1222</v>
      </c>
      <c r="C196" s="481" t="s">
        <v>1277</v>
      </c>
      <c r="D196" s="469" t="s">
        <v>23</v>
      </c>
      <c r="E196" s="467"/>
      <c r="F196" s="466"/>
      <c r="G196" s="468" t="s">
        <v>1209</v>
      </c>
      <c r="H196" s="524">
        <v>16774.88</v>
      </c>
      <c r="I196" s="524"/>
      <c r="J196" s="524">
        <v>19455.669999999998</v>
      </c>
      <c r="K196" s="524"/>
    </row>
    <row r="197" spans="1:11" x14ac:dyDescent="0.25">
      <c r="A197" s="461">
        <f>IF(ISNUMBER(H197),MAX($A$23:A196)+1)</f>
        <v>160</v>
      </c>
      <c r="B197" s="462" t="s">
        <v>1222</v>
      </c>
      <c r="C197" s="481" t="s">
        <v>1277</v>
      </c>
      <c r="D197" s="469" t="s">
        <v>24</v>
      </c>
      <c r="E197" s="467"/>
      <c r="F197" s="466"/>
      <c r="G197" s="468" t="s">
        <v>1210</v>
      </c>
      <c r="H197" s="524">
        <v>23798.04</v>
      </c>
      <c r="I197" s="524"/>
      <c r="J197" s="524">
        <v>27601.21</v>
      </c>
      <c r="K197" s="524"/>
    </row>
    <row r="198" spans="1:11" x14ac:dyDescent="0.25">
      <c r="A198" s="461">
        <f>IF(ISNUMBER(H198),MAX($A$23:A197)+1)</f>
        <v>161</v>
      </c>
      <c r="B198" s="462" t="s">
        <v>1222</v>
      </c>
      <c r="C198" s="481" t="s">
        <v>1277</v>
      </c>
      <c r="D198" s="469" t="s">
        <v>24</v>
      </c>
      <c r="E198" s="467"/>
      <c r="F198" s="466"/>
      <c r="G198" s="468" t="s">
        <v>1209</v>
      </c>
      <c r="H198" s="524">
        <v>16774.88</v>
      </c>
      <c r="I198" s="524"/>
      <c r="J198" s="524">
        <v>19455.669999999998</v>
      </c>
      <c r="K198" s="524"/>
    </row>
    <row r="199" spans="1:11" x14ac:dyDescent="0.25">
      <c r="A199" s="461">
        <f>IF(ISNUMBER(H199),MAX($A$23:A198)+1)</f>
        <v>162</v>
      </c>
      <c r="B199" s="462" t="s">
        <v>1222</v>
      </c>
      <c r="C199" s="481" t="s">
        <v>1277</v>
      </c>
      <c r="D199" s="469" t="s">
        <v>30</v>
      </c>
      <c r="E199" s="467"/>
      <c r="F199" s="466"/>
      <c r="G199" s="468" t="s">
        <v>1209</v>
      </c>
      <c r="H199" s="524">
        <v>16774.88</v>
      </c>
      <c r="I199" s="524"/>
      <c r="J199" s="524">
        <v>19455.669999999998</v>
      </c>
      <c r="K199" s="524"/>
    </row>
    <row r="200" spans="1:11" x14ac:dyDescent="0.25">
      <c r="A200" s="461">
        <f>IF(ISNUMBER(H200),MAX($A$23:A199)+1)</f>
        <v>163</v>
      </c>
      <c r="B200" s="462" t="s">
        <v>1222</v>
      </c>
      <c r="C200" s="481" t="s">
        <v>1277</v>
      </c>
      <c r="D200" s="469" t="s">
        <v>25</v>
      </c>
      <c r="E200" s="467"/>
      <c r="F200" s="466"/>
      <c r="G200" s="468" t="s">
        <v>1209</v>
      </c>
      <c r="H200" s="524">
        <v>16774.88</v>
      </c>
      <c r="I200" s="524"/>
      <c r="J200" s="524">
        <v>19455.669999999998</v>
      </c>
      <c r="K200" s="524"/>
    </row>
    <row r="201" spans="1:11" x14ac:dyDescent="0.25">
      <c r="A201" s="461">
        <f>IF(ISNUMBER(H201),MAX($A$23:A200)+1)</f>
        <v>164</v>
      </c>
      <c r="B201" s="462" t="s">
        <v>1222</v>
      </c>
      <c r="C201" s="481" t="s">
        <v>1277</v>
      </c>
      <c r="D201" s="469" t="s">
        <v>26</v>
      </c>
      <c r="E201" s="467"/>
      <c r="F201" s="466"/>
      <c r="G201" s="468" t="s">
        <v>1210</v>
      </c>
      <c r="H201" s="524">
        <v>23798.04</v>
      </c>
      <c r="I201" s="524"/>
      <c r="J201" s="524">
        <v>27601.21</v>
      </c>
      <c r="K201" s="524"/>
    </row>
    <row r="202" spans="1:11" x14ac:dyDescent="0.25">
      <c r="A202" s="461">
        <f>IF(ISNUMBER(H202),MAX($A$23:A201)+1)</f>
        <v>165</v>
      </c>
      <c r="B202" s="462" t="s">
        <v>1222</v>
      </c>
      <c r="C202" s="481" t="s">
        <v>1277</v>
      </c>
      <c r="D202" s="469" t="s">
        <v>27</v>
      </c>
      <c r="E202" s="467"/>
      <c r="F202" s="466"/>
      <c r="G202" s="468" t="s">
        <v>1209</v>
      </c>
      <c r="H202" s="524">
        <v>16774.88</v>
      </c>
      <c r="I202" s="524"/>
      <c r="J202" s="524">
        <v>19455.669999999998</v>
      </c>
      <c r="K202" s="524"/>
    </row>
    <row r="203" spans="1:11" x14ac:dyDescent="0.25">
      <c r="A203" s="461">
        <f>IF(ISNUMBER(H203),MAX($A$23:A202)+1)</f>
        <v>166</v>
      </c>
      <c r="B203" s="462" t="s">
        <v>1222</v>
      </c>
      <c r="C203" s="481" t="s">
        <v>1277</v>
      </c>
      <c r="D203" s="469" t="s">
        <v>28</v>
      </c>
      <c r="E203" s="467"/>
      <c r="F203" s="466"/>
      <c r="G203" s="468" t="s">
        <v>1209</v>
      </c>
      <c r="H203" s="524">
        <v>16774.88</v>
      </c>
      <c r="I203" s="524"/>
      <c r="J203" s="524">
        <v>19455.669999999998</v>
      </c>
      <c r="K203" s="524"/>
    </row>
    <row r="204" spans="1:11" x14ac:dyDescent="0.25">
      <c r="A204" s="461">
        <f>IF(ISNUMBER(H204),MAX($A$23:A203)+1)</f>
        <v>167</v>
      </c>
      <c r="B204" s="462" t="s">
        <v>1222</v>
      </c>
      <c r="C204" s="481" t="s">
        <v>1277</v>
      </c>
      <c r="D204" s="469" t="s">
        <v>31</v>
      </c>
      <c r="E204" s="467"/>
      <c r="F204" s="466"/>
      <c r="G204" s="468" t="s">
        <v>1209</v>
      </c>
      <c r="H204" s="524">
        <v>16774.88</v>
      </c>
      <c r="I204" s="524"/>
      <c r="J204" s="524">
        <v>19455.669999999998</v>
      </c>
      <c r="K204" s="524"/>
    </row>
    <row r="205" spans="1:11" x14ac:dyDescent="0.25">
      <c r="A205" s="461">
        <f>IF(ISNUMBER(H205),MAX($A$23:A204)+1)</f>
        <v>168</v>
      </c>
      <c r="B205" s="462" t="s">
        <v>1222</v>
      </c>
      <c r="C205" s="481" t="s">
        <v>1277</v>
      </c>
      <c r="D205" s="469" t="s">
        <v>1038</v>
      </c>
      <c r="E205" s="467"/>
      <c r="F205" s="466"/>
      <c r="G205" s="468" t="s">
        <v>1209</v>
      </c>
      <c r="H205" s="524">
        <v>16774.88</v>
      </c>
      <c r="I205" s="524"/>
      <c r="J205" s="524">
        <v>19455.669999999998</v>
      </c>
      <c r="K205" s="524"/>
    </row>
    <row r="206" spans="1:11" x14ac:dyDescent="0.25">
      <c r="A206" s="461">
        <f>IF(ISNUMBER(H206),MAX($A$23:A205)+1)</f>
        <v>169</v>
      </c>
      <c r="B206" s="462" t="s">
        <v>1222</v>
      </c>
      <c r="C206" s="481" t="s">
        <v>1277</v>
      </c>
      <c r="D206" s="469" t="s">
        <v>1039</v>
      </c>
      <c r="E206" s="467"/>
      <c r="F206" s="466"/>
      <c r="G206" s="468" t="s">
        <v>1209</v>
      </c>
      <c r="H206" s="524">
        <v>16774.88</v>
      </c>
      <c r="I206" s="524"/>
      <c r="J206" s="524">
        <v>19455.669999999998</v>
      </c>
      <c r="K206" s="524"/>
    </row>
    <row r="207" spans="1:11" x14ac:dyDescent="0.25">
      <c r="A207" s="461">
        <f>IF(ISNUMBER(H207),MAX($A$23:A206)+1)</f>
        <v>170</v>
      </c>
      <c r="B207" s="462" t="s">
        <v>1222</v>
      </c>
      <c r="C207" s="481" t="s">
        <v>1277</v>
      </c>
      <c r="D207" s="469" t="s">
        <v>943</v>
      </c>
      <c r="E207" s="467"/>
      <c r="F207" s="466"/>
      <c r="G207" s="468" t="s">
        <v>1209</v>
      </c>
      <c r="H207" s="524">
        <v>16774.88</v>
      </c>
      <c r="I207" s="524"/>
      <c r="J207" s="524">
        <v>19455.669999999998</v>
      </c>
      <c r="K207" s="524"/>
    </row>
    <row r="208" spans="1:11" x14ac:dyDescent="0.25">
      <c r="A208" s="461">
        <f>IF(ISNUMBER(H208),MAX($A$23:A207)+1)</f>
        <v>171</v>
      </c>
      <c r="B208" s="462" t="s">
        <v>1222</v>
      </c>
      <c r="C208" s="481" t="s">
        <v>1277</v>
      </c>
      <c r="D208" s="469" t="s">
        <v>1040</v>
      </c>
      <c r="E208" s="467"/>
      <c r="F208" s="466"/>
      <c r="G208" s="468" t="s">
        <v>1209</v>
      </c>
      <c r="H208" s="524">
        <v>16774.88</v>
      </c>
      <c r="I208" s="524"/>
      <c r="J208" s="524">
        <v>19455.669999999998</v>
      </c>
      <c r="K208" s="524"/>
    </row>
    <row r="209" spans="1:11" x14ac:dyDescent="0.25">
      <c r="A209" s="461">
        <f>IF(ISNUMBER(H209),MAX($A$23:A208)+1)</f>
        <v>172</v>
      </c>
      <c r="B209" s="462" t="s">
        <v>1222</v>
      </c>
      <c r="C209" s="481" t="s">
        <v>1277</v>
      </c>
      <c r="D209" s="469" t="s">
        <v>1009</v>
      </c>
      <c r="E209" s="467"/>
      <c r="F209" s="466"/>
      <c r="G209" s="468" t="s">
        <v>1209</v>
      </c>
      <c r="H209" s="524">
        <v>16774.88</v>
      </c>
      <c r="I209" s="524"/>
      <c r="J209" s="524">
        <v>19455.669999999998</v>
      </c>
      <c r="K209" s="524"/>
    </row>
    <row r="210" spans="1:11" x14ac:dyDescent="0.25">
      <c r="A210" s="461">
        <f>IF(ISNUMBER(H210),MAX($A$23:A209)+1)</f>
        <v>173</v>
      </c>
      <c r="B210" s="462" t="s">
        <v>1222</v>
      </c>
      <c r="C210" s="481" t="s">
        <v>1277</v>
      </c>
      <c r="D210" s="469" t="s">
        <v>951</v>
      </c>
      <c r="E210" s="467"/>
      <c r="F210" s="466"/>
      <c r="G210" s="468" t="s">
        <v>1209</v>
      </c>
      <c r="H210" s="524">
        <v>16774.88</v>
      </c>
      <c r="I210" s="524"/>
      <c r="J210" s="524">
        <v>19455.669999999998</v>
      </c>
      <c r="K210" s="524"/>
    </row>
    <row r="211" spans="1:11" x14ac:dyDescent="0.25">
      <c r="A211" s="461">
        <f>IF(ISNUMBER(H211),MAX($A$23:A210)+1)</f>
        <v>174</v>
      </c>
      <c r="B211" s="462" t="s">
        <v>1222</v>
      </c>
      <c r="C211" s="481" t="s">
        <v>1277</v>
      </c>
      <c r="D211" s="469" t="s">
        <v>956</v>
      </c>
      <c r="E211" s="467"/>
      <c r="F211" s="466"/>
      <c r="G211" s="468" t="s">
        <v>1210</v>
      </c>
      <c r="H211" s="524">
        <v>23798.04</v>
      </c>
      <c r="I211" s="524"/>
      <c r="J211" s="524">
        <v>27601.21</v>
      </c>
      <c r="K211" s="524"/>
    </row>
    <row r="212" spans="1:11" x14ac:dyDescent="0.25">
      <c r="A212" s="461">
        <f>IF(ISNUMBER(H212),MAX($A$23:A211)+1)</f>
        <v>175</v>
      </c>
      <c r="B212" s="462" t="s">
        <v>1222</v>
      </c>
      <c r="C212" s="481" t="s">
        <v>1277</v>
      </c>
      <c r="D212" s="469" t="s">
        <v>962</v>
      </c>
      <c r="E212" s="467"/>
      <c r="F212" s="466"/>
      <c r="G212" s="468" t="s">
        <v>1209</v>
      </c>
      <c r="H212" s="524">
        <v>16774.88</v>
      </c>
      <c r="I212" s="524"/>
      <c r="J212" s="524">
        <v>19455.669999999998</v>
      </c>
      <c r="K212" s="524"/>
    </row>
    <row r="213" spans="1:11" x14ac:dyDescent="0.25">
      <c r="A213" s="461">
        <f>IF(ISNUMBER(H213),MAX($A$23:A212)+1)</f>
        <v>176</v>
      </c>
      <c r="B213" s="462" t="s">
        <v>1222</v>
      </c>
      <c r="C213" s="481" t="s">
        <v>1277</v>
      </c>
      <c r="D213" s="469" t="s">
        <v>964</v>
      </c>
      <c r="E213" s="467" t="s">
        <v>1235</v>
      </c>
      <c r="F213" s="466"/>
      <c r="G213" s="468" t="s">
        <v>1209</v>
      </c>
      <c r="H213" s="524">
        <v>16774.88</v>
      </c>
      <c r="I213" s="524"/>
      <c r="J213" s="524">
        <v>19455.669999999998</v>
      </c>
      <c r="K213" s="524"/>
    </row>
    <row r="214" spans="1:11" x14ac:dyDescent="0.25">
      <c r="A214" s="461">
        <f>IF(ISNUMBER(H214),MAX($A$23:A213)+1)</f>
        <v>177</v>
      </c>
      <c r="B214" s="462" t="s">
        <v>1222</v>
      </c>
      <c r="C214" s="481" t="s">
        <v>1277</v>
      </c>
      <c r="D214" s="469" t="s">
        <v>966</v>
      </c>
      <c r="E214" s="467"/>
      <c r="F214" s="466"/>
      <c r="G214" s="468" t="s">
        <v>1209</v>
      </c>
      <c r="H214" s="524">
        <v>16774.88</v>
      </c>
      <c r="I214" s="524"/>
      <c r="J214" s="524">
        <v>19455.669999999998</v>
      </c>
      <c r="K214" s="524"/>
    </row>
    <row r="215" spans="1:11" x14ac:dyDescent="0.25">
      <c r="A215" s="461">
        <f>IF(ISNUMBER(H215),MAX($A$23:A214)+1)</f>
        <v>178</v>
      </c>
      <c r="B215" s="462" t="s">
        <v>1222</v>
      </c>
      <c r="C215" s="481" t="s">
        <v>1277</v>
      </c>
      <c r="D215" s="469" t="s">
        <v>969</v>
      </c>
      <c r="E215" s="467">
        <v>1</v>
      </c>
      <c r="F215" s="466"/>
      <c r="G215" s="468" t="s">
        <v>1210</v>
      </c>
      <c r="H215" s="524">
        <v>23798.04</v>
      </c>
      <c r="I215" s="524"/>
      <c r="J215" s="524">
        <v>27601.21</v>
      </c>
      <c r="K215" s="524"/>
    </row>
    <row r="216" spans="1:11" x14ac:dyDescent="0.25">
      <c r="A216" s="461">
        <f>IF(ISNUMBER(H216),MAX($A$23:A215)+1)</f>
        <v>179</v>
      </c>
      <c r="B216" s="462" t="s">
        <v>1222</v>
      </c>
      <c r="C216" s="481" t="s">
        <v>1277</v>
      </c>
      <c r="D216" s="469" t="s">
        <v>1014</v>
      </c>
      <c r="E216" s="466"/>
      <c r="F216" s="466"/>
      <c r="G216" s="468" t="s">
        <v>1209</v>
      </c>
      <c r="H216" s="524">
        <v>16774.88</v>
      </c>
      <c r="I216" s="524"/>
      <c r="J216" s="524">
        <v>19455.669999999998</v>
      </c>
      <c r="K216" s="524"/>
    </row>
    <row r="217" spans="1:11" x14ac:dyDescent="0.25">
      <c r="A217" s="461">
        <f>IF(ISNUMBER(H217),MAX($A$23:A216)+1)</f>
        <v>180</v>
      </c>
      <c r="B217" s="462" t="s">
        <v>1222</v>
      </c>
      <c r="C217" s="481" t="s">
        <v>1277</v>
      </c>
      <c r="D217" s="469" t="s">
        <v>1280</v>
      </c>
      <c r="E217" s="466"/>
      <c r="F217" s="466"/>
      <c r="G217" s="468" t="s">
        <v>1209</v>
      </c>
      <c r="H217" s="524">
        <v>16774.88</v>
      </c>
      <c r="I217" s="524"/>
      <c r="J217" s="524">
        <v>19455.669999999998</v>
      </c>
      <c r="K217" s="524"/>
    </row>
    <row r="218" spans="1:11" x14ac:dyDescent="0.25">
      <c r="A218" s="461">
        <f>IF(ISNUMBER(H218),MAX($A$23:A217)+1)</f>
        <v>181</v>
      </c>
      <c r="B218" s="462" t="s">
        <v>1222</v>
      </c>
      <c r="C218" s="481" t="s">
        <v>1277</v>
      </c>
      <c r="D218" s="469" t="s">
        <v>1018</v>
      </c>
      <c r="E218" s="466"/>
      <c r="F218" s="466"/>
      <c r="G218" s="468" t="s">
        <v>1209</v>
      </c>
      <c r="H218" s="524">
        <v>16774.88</v>
      </c>
      <c r="I218" s="524"/>
      <c r="J218" s="524">
        <v>19455.669999999998</v>
      </c>
      <c r="K218" s="524"/>
    </row>
    <row r="219" spans="1:11" x14ac:dyDescent="0.25">
      <c r="A219" s="461"/>
      <c r="B219" s="861" t="s">
        <v>1281</v>
      </c>
      <c r="C219" s="861"/>
      <c r="D219" s="506"/>
      <c r="E219" s="493"/>
      <c r="F219" s="493"/>
      <c r="G219" s="494"/>
      <c r="H219" s="523"/>
      <c r="I219" s="523"/>
      <c r="J219" s="523">
        <v>444315.81999999977</v>
      </c>
      <c r="K219" s="523"/>
    </row>
    <row r="220" spans="1:11" x14ac:dyDescent="0.25">
      <c r="A220" s="461">
        <f>IF(ISNUMBER(H220),MAX($A$23:A219)+1)</f>
        <v>182</v>
      </c>
      <c r="B220" s="462" t="s">
        <v>1222</v>
      </c>
      <c r="C220" s="481" t="s">
        <v>1282</v>
      </c>
      <c r="D220" s="469" t="s">
        <v>19</v>
      </c>
      <c r="E220" s="467"/>
      <c r="F220" s="466"/>
      <c r="G220" s="468" t="s">
        <v>1210</v>
      </c>
      <c r="H220" s="524">
        <v>23798.04</v>
      </c>
      <c r="I220" s="524"/>
      <c r="J220" s="524">
        <v>27601.21</v>
      </c>
      <c r="K220" s="524"/>
    </row>
    <row r="221" spans="1:11" x14ac:dyDescent="0.25">
      <c r="A221" s="461">
        <f>IF(ISNUMBER(H221),MAX($A$23:A220)+1)</f>
        <v>183</v>
      </c>
      <c r="B221" s="462" t="s">
        <v>1222</v>
      </c>
      <c r="C221" s="481" t="s">
        <v>1282</v>
      </c>
      <c r="D221" s="469" t="s">
        <v>21</v>
      </c>
      <c r="E221" s="467"/>
      <c r="F221" s="466"/>
      <c r="G221" s="468" t="s">
        <v>1209</v>
      </c>
      <c r="H221" s="524">
        <v>16774.88</v>
      </c>
      <c r="I221" s="524"/>
      <c r="J221" s="524">
        <v>19455.669999999998</v>
      </c>
      <c r="K221" s="524"/>
    </row>
    <row r="222" spans="1:11" x14ac:dyDescent="0.25">
      <c r="A222" s="461">
        <f>IF(ISNUMBER(H222),MAX($A$23:A221)+1)</f>
        <v>184</v>
      </c>
      <c r="B222" s="462" t="s">
        <v>1222</v>
      </c>
      <c r="C222" s="481" t="s">
        <v>1282</v>
      </c>
      <c r="D222" s="469" t="s">
        <v>23</v>
      </c>
      <c r="E222" s="467"/>
      <c r="F222" s="466"/>
      <c r="G222" s="468" t="s">
        <v>1209</v>
      </c>
      <c r="H222" s="524">
        <v>16774.88</v>
      </c>
      <c r="I222" s="524"/>
      <c r="J222" s="524">
        <v>19455.669999999998</v>
      </c>
      <c r="K222" s="524"/>
    </row>
    <row r="223" spans="1:11" x14ac:dyDescent="0.25">
      <c r="A223" s="461">
        <f>IF(ISNUMBER(H223),MAX($A$23:A222)+1)</f>
        <v>185</v>
      </c>
      <c r="B223" s="462" t="s">
        <v>1222</v>
      </c>
      <c r="C223" s="481" t="s">
        <v>1282</v>
      </c>
      <c r="D223" s="469" t="s">
        <v>24</v>
      </c>
      <c r="E223" s="467"/>
      <c r="F223" s="466"/>
      <c r="G223" s="468" t="s">
        <v>1209</v>
      </c>
      <c r="H223" s="524">
        <v>16774.88</v>
      </c>
      <c r="I223" s="524"/>
      <c r="J223" s="524">
        <v>19455.669999999998</v>
      </c>
      <c r="K223" s="524"/>
    </row>
    <row r="224" spans="1:11" x14ac:dyDescent="0.25">
      <c r="A224" s="461">
        <f>IF(ISNUMBER(H224),MAX($A$23:A223)+1)</f>
        <v>186</v>
      </c>
      <c r="B224" s="462" t="s">
        <v>1222</v>
      </c>
      <c r="C224" s="481" t="s">
        <v>1282</v>
      </c>
      <c r="D224" s="469" t="s">
        <v>25</v>
      </c>
      <c r="E224" s="467"/>
      <c r="F224" s="466"/>
      <c r="G224" s="468" t="s">
        <v>1209</v>
      </c>
      <c r="H224" s="524">
        <v>16774.88</v>
      </c>
      <c r="I224" s="524"/>
      <c r="J224" s="524">
        <v>19455.669999999998</v>
      </c>
      <c r="K224" s="524"/>
    </row>
    <row r="225" spans="1:11" x14ac:dyDescent="0.25">
      <c r="A225" s="461">
        <f>IF(ISNUMBER(H225),MAX($A$23:A224)+1)</f>
        <v>187</v>
      </c>
      <c r="B225" s="462" t="s">
        <v>1222</v>
      </c>
      <c r="C225" s="481" t="s">
        <v>1282</v>
      </c>
      <c r="D225" s="469" t="s">
        <v>27</v>
      </c>
      <c r="E225" s="467"/>
      <c r="F225" s="466"/>
      <c r="G225" s="468" t="s">
        <v>1209</v>
      </c>
      <c r="H225" s="524">
        <v>16774.88</v>
      </c>
      <c r="I225" s="524"/>
      <c r="J225" s="524">
        <v>19455.669999999998</v>
      </c>
      <c r="K225" s="524"/>
    </row>
    <row r="226" spans="1:11" x14ac:dyDescent="0.25">
      <c r="A226" s="461">
        <f>IF(ISNUMBER(H226),MAX($A$23:A225)+1)</f>
        <v>188</v>
      </c>
      <c r="B226" s="462" t="s">
        <v>1222</v>
      </c>
      <c r="C226" s="481" t="s">
        <v>1282</v>
      </c>
      <c r="D226" s="469" t="s">
        <v>28</v>
      </c>
      <c r="E226" s="467"/>
      <c r="F226" s="466"/>
      <c r="G226" s="468" t="s">
        <v>1209</v>
      </c>
      <c r="H226" s="524">
        <v>16774.88</v>
      </c>
      <c r="I226" s="524"/>
      <c r="J226" s="524">
        <v>19455.669999999998</v>
      </c>
      <c r="K226" s="524"/>
    </row>
    <row r="227" spans="1:11" x14ac:dyDescent="0.25">
      <c r="A227" s="461">
        <f>IF(ISNUMBER(H227),MAX($A$23:A226)+1)</f>
        <v>189</v>
      </c>
      <c r="B227" s="462" t="s">
        <v>1222</v>
      </c>
      <c r="C227" s="481" t="s">
        <v>1282</v>
      </c>
      <c r="D227" s="469" t="s">
        <v>28</v>
      </c>
      <c r="E227" s="467"/>
      <c r="F227" s="466"/>
      <c r="G227" s="468" t="s">
        <v>1209</v>
      </c>
      <c r="H227" s="524">
        <v>16774.88</v>
      </c>
      <c r="I227" s="524"/>
      <c r="J227" s="524">
        <v>19455.669999999998</v>
      </c>
      <c r="K227" s="524"/>
    </row>
    <row r="228" spans="1:11" x14ac:dyDescent="0.25">
      <c r="A228" s="461">
        <f>IF(ISNUMBER(H228),MAX($A$23:A227)+1)</f>
        <v>190</v>
      </c>
      <c r="B228" s="462" t="s">
        <v>1222</v>
      </c>
      <c r="C228" s="481" t="s">
        <v>1282</v>
      </c>
      <c r="D228" s="469" t="s">
        <v>1038</v>
      </c>
      <c r="E228" s="467"/>
      <c r="F228" s="466"/>
      <c r="G228" s="468" t="s">
        <v>1209</v>
      </c>
      <c r="H228" s="524">
        <v>16774.88</v>
      </c>
      <c r="I228" s="524"/>
      <c r="J228" s="524">
        <v>19455.669999999998</v>
      </c>
      <c r="K228" s="524"/>
    </row>
    <row r="229" spans="1:11" x14ac:dyDescent="0.25">
      <c r="A229" s="461">
        <f>IF(ISNUMBER(H229),MAX($A$23:A228)+1)</f>
        <v>191</v>
      </c>
      <c r="B229" s="462" t="s">
        <v>1222</v>
      </c>
      <c r="C229" s="481" t="s">
        <v>1282</v>
      </c>
      <c r="D229" s="469" t="s">
        <v>1038</v>
      </c>
      <c r="E229" s="467"/>
      <c r="F229" s="466"/>
      <c r="G229" s="468" t="s">
        <v>1209</v>
      </c>
      <c r="H229" s="524">
        <v>16774.88</v>
      </c>
      <c r="I229" s="524"/>
      <c r="J229" s="524">
        <v>19455.669999999998</v>
      </c>
      <c r="K229" s="524"/>
    </row>
    <row r="230" spans="1:11" x14ac:dyDescent="0.25">
      <c r="A230" s="461">
        <f>IF(ISNUMBER(H230),MAX($A$23:A229)+1)</f>
        <v>192</v>
      </c>
      <c r="B230" s="462" t="s">
        <v>1222</v>
      </c>
      <c r="C230" s="481" t="s">
        <v>1282</v>
      </c>
      <c r="D230" s="469" t="s">
        <v>1039</v>
      </c>
      <c r="E230" s="467"/>
      <c r="F230" s="466"/>
      <c r="G230" s="468" t="s">
        <v>1209</v>
      </c>
      <c r="H230" s="524">
        <v>16774.88</v>
      </c>
      <c r="I230" s="524"/>
      <c r="J230" s="524">
        <v>19455.669999999998</v>
      </c>
      <c r="K230" s="524"/>
    </row>
    <row r="231" spans="1:11" x14ac:dyDescent="0.25">
      <c r="A231" s="461">
        <f>IF(ISNUMBER(H231),MAX($A$23:A230)+1)</f>
        <v>193</v>
      </c>
      <c r="B231" s="462" t="s">
        <v>1222</v>
      </c>
      <c r="C231" s="481" t="s">
        <v>1282</v>
      </c>
      <c r="D231" s="469" t="s">
        <v>943</v>
      </c>
      <c r="E231" s="467"/>
      <c r="F231" s="466"/>
      <c r="G231" s="468" t="s">
        <v>1209</v>
      </c>
      <c r="H231" s="524">
        <v>16774.88</v>
      </c>
      <c r="I231" s="524"/>
      <c r="J231" s="524">
        <v>19455.669999999998</v>
      </c>
      <c r="K231" s="524"/>
    </row>
    <row r="232" spans="1:11" x14ac:dyDescent="0.25">
      <c r="A232" s="461">
        <f>IF(ISNUMBER(H232),MAX($A$23:A231)+1)</f>
        <v>194</v>
      </c>
      <c r="B232" s="462" t="s">
        <v>1222</v>
      </c>
      <c r="C232" s="481" t="s">
        <v>1282</v>
      </c>
      <c r="D232" s="469" t="s">
        <v>943</v>
      </c>
      <c r="E232" s="467" t="s">
        <v>1235</v>
      </c>
      <c r="F232" s="466"/>
      <c r="G232" s="468" t="s">
        <v>1209</v>
      </c>
      <c r="H232" s="524">
        <v>16774.88</v>
      </c>
      <c r="I232" s="524"/>
      <c r="J232" s="524">
        <v>19455.669999999998</v>
      </c>
      <c r="K232" s="524"/>
    </row>
    <row r="233" spans="1:11" x14ac:dyDescent="0.25">
      <c r="A233" s="461">
        <f>IF(ISNUMBER(H233),MAX($A$23:A232)+1)</f>
        <v>195</v>
      </c>
      <c r="B233" s="462" t="s">
        <v>1222</v>
      </c>
      <c r="C233" s="481" t="s">
        <v>1282</v>
      </c>
      <c r="D233" s="469" t="s">
        <v>1040</v>
      </c>
      <c r="E233" s="467"/>
      <c r="F233" s="466"/>
      <c r="G233" s="468" t="s">
        <v>1209</v>
      </c>
      <c r="H233" s="524">
        <v>16774.88</v>
      </c>
      <c r="I233" s="524"/>
      <c r="J233" s="524">
        <v>19455.669999999998</v>
      </c>
      <c r="K233" s="524"/>
    </row>
    <row r="234" spans="1:11" x14ac:dyDescent="0.25">
      <c r="A234" s="461">
        <f>IF(ISNUMBER(H234),MAX($A$23:A233)+1)</f>
        <v>196</v>
      </c>
      <c r="B234" s="462" t="s">
        <v>1222</v>
      </c>
      <c r="C234" s="481" t="s">
        <v>1282</v>
      </c>
      <c r="D234" s="469" t="s">
        <v>1040</v>
      </c>
      <c r="E234" s="467" t="s">
        <v>1235</v>
      </c>
      <c r="F234" s="466"/>
      <c r="G234" s="468" t="s">
        <v>1209</v>
      </c>
      <c r="H234" s="524">
        <v>16774.88</v>
      </c>
      <c r="I234" s="524"/>
      <c r="J234" s="524">
        <v>19455.669999999998</v>
      </c>
      <c r="K234" s="524"/>
    </row>
    <row r="235" spans="1:11" x14ac:dyDescent="0.25">
      <c r="A235" s="461">
        <f>IF(ISNUMBER(H235),MAX($A$23:A234)+1)</f>
        <v>197</v>
      </c>
      <c r="B235" s="462" t="s">
        <v>1222</v>
      </c>
      <c r="C235" s="481" t="s">
        <v>1282</v>
      </c>
      <c r="D235" s="469" t="s">
        <v>1009</v>
      </c>
      <c r="E235" s="467"/>
      <c r="F235" s="466"/>
      <c r="G235" s="468" t="s">
        <v>1209</v>
      </c>
      <c r="H235" s="524">
        <v>16774.88</v>
      </c>
      <c r="I235" s="524"/>
      <c r="J235" s="524">
        <v>19455.669999999998</v>
      </c>
      <c r="K235" s="524"/>
    </row>
    <row r="236" spans="1:11" x14ac:dyDescent="0.25">
      <c r="A236" s="461">
        <f>IF(ISNUMBER(H236),MAX($A$23:A235)+1)</f>
        <v>198</v>
      </c>
      <c r="B236" s="462" t="s">
        <v>1222</v>
      </c>
      <c r="C236" s="481" t="s">
        <v>1282</v>
      </c>
      <c r="D236" s="469" t="s">
        <v>951</v>
      </c>
      <c r="E236" s="467"/>
      <c r="F236" s="466"/>
      <c r="G236" s="468" t="s">
        <v>1210</v>
      </c>
      <c r="H236" s="524">
        <v>23798.04</v>
      </c>
      <c r="I236" s="524"/>
      <c r="J236" s="524">
        <v>27601.21</v>
      </c>
      <c r="K236" s="524"/>
    </row>
    <row r="237" spans="1:11" x14ac:dyDescent="0.25">
      <c r="A237" s="461">
        <f>IF(ISNUMBER(H237),MAX($A$23:A236)+1)</f>
        <v>199</v>
      </c>
      <c r="B237" s="462" t="s">
        <v>1222</v>
      </c>
      <c r="C237" s="481" t="s">
        <v>1282</v>
      </c>
      <c r="D237" s="469" t="s">
        <v>960</v>
      </c>
      <c r="E237" s="467"/>
      <c r="F237" s="466"/>
      <c r="G237" s="468" t="s">
        <v>1209</v>
      </c>
      <c r="H237" s="524">
        <v>16774.88</v>
      </c>
      <c r="I237" s="524"/>
      <c r="J237" s="524">
        <v>19455.669999999998</v>
      </c>
      <c r="K237" s="524"/>
    </row>
    <row r="238" spans="1:11" x14ac:dyDescent="0.25">
      <c r="A238" s="461">
        <f>IF(ISNUMBER(H238),MAX($A$23:A237)+1)</f>
        <v>200</v>
      </c>
      <c r="B238" s="462" t="s">
        <v>1222</v>
      </c>
      <c r="C238" s="481" t="s">
        <v>1282</v>
      </c>
      <c r="D238" s="469" t="s">
        <v>960</v>
      </c>
      <c r="E238" s="467" t="s">
        <v>1235</v>
      </c>
      <c r="F238" s="466"/>
      <c r="G238" s="468" t="s">
        <v>1209</v>
      </c>
      <c r="H238" s="524">
        <v>16774.88</v>
      </c>
      <c r="I238" s="524"/>
      <c r="J238" s="524">
        <v>19455.669999999998</v>
      </c>
      <c r="K238" s="524"/>
    </row>
    <row r="239" spans="1:11" x14ac:dyDescent="0.25">
      <c r="A239" s="461">
        <f>IF(ISNUMBER(H239),MAX($A$23:A238)+1)</f>
        <v>201</v>
      </c>
      <c r="B239" s="462" t="s">
        <v>1222</v>
      </c>
      <c r="C239" s="481" t="s">
        <v>1282</v>
      </c>
      <c r="D239" s="469" t="s">
        <v>964</v>
      </c>
      <c r="E239" s="467"/>
      <c r="F239" s="466"/>
      <c r="G239" s="468" t="s">
        <v>1209</v>
      </c>
      <c r="H239" s="524">
        <v>16774.88</v>
      </c>
      <c r="I239" s="524"/>
      <c r="J239" s="524">
        <v>19455.669999999998</v>
      </c>
      <c r="K239" s="524"/>
    </row>
    <row r="240" spans="1:11" x14ac:dyDescent="0.25">
      <c r="A240" s="461">
        <f>IF(ISNUMBER(H240),MAX($A$23:A239)+1)</f>
        <v>202</v>
      </c>
      <c r="B240" s="462" t="s">
        <v>1222</v>
      </c>
      <c r="C240" s="481" t="s">
        <v>1282</v>
      </c>
      <c r="D240" s="469" t="s">
        <v>1014</v>
      </c>
      <c r="E240" s="467" t="s">
        <v>1235</v>
      </c>
      <c r="F240" s="466"/>
      <c r="G240" s="468" t="s">
        <v>1209</v>
      </c>
      <c r="H240" s="524">
        <v>16774.88</v>
      </c>
      <c r="I240" s="524"/>
      <c r="J240" s="524">
        <v>19455.669999999998</v>
      </c>
      <c r="K240" s="524"/>
    </row>
    <row r="241" spans="1:11" x14ac:dyDescent="0.25">
      <c r="A241" s="461">
        <f>IF(ISNUMBER(H241),MAX($A$23:A240)+1)</f>
        <v>203</v>
      </c>
      <c r="B241" s="462" t="s">
        <v>1222</v>
      </c>
      <c r="C241" s="481" t="s">
        <v>1282</v>
      </c>
      <c r="D241" s="469" t="s">
        <v>1249</v>
      </c>
      <c r="E241" s="467"/>
      <c r="F241" s="466"/>
      <c r="G241" s="468" t="s">
        <v>1209</v>
      </c>
      <c r="H241" s="524">
        <v>16774.88</v>
      </c>
      <c r="I241" s="524"/>
      <c r="J241" s="524">
        <v>19455.669999999998</v>
      </c>
      <c r="K241" s="524"/>
    </row>
    <row r="242" spans="1:11" x14ac:dyDescent="0.25">
      <c r="A242" s="461"/>
      <c r="B242" s="862" t="s">
        <v>1283</v>
      </c>
      <c r="C242" s="862"/>
      <c r="D242" s="506"/>
      <c r="E242" s="493"/>
      <c r="F242" s="493"/>
      <c r="G242" s="492"/>
      <c r="H242" s="511"/>
      <c r="I242" s="511"/>
      <c r="J242" s="511">
        <v>137360.32999999999</v>
      </c>
      <c r="K242" s="511"/>
    </row>
    <row r="243" spans="1:11" x14ac:dyDescent="0.25">
      <c r="A243" s="461">
        <f>IF(ISNUMBER(H243),MAX($A$23:A242)+1)</f>
        <v>204</v>
      </c>
      <c r="B243" s="462" t="s">
        <v>1222</v>
      </c>
      <c r="C243" s="481" t="s">
        <v>1283</v>
      </c>
      <c r="D243" s="464"/>
      <c r="E243" s="466"/>
      <c r="F243" s="466" t="s">
        <v>1283</v>
      </c>
      <c r="G243" s="461" t="s">
        <v>1241</v>
      </c>
      <c r="H243" s="524">
        <v>82972.55</v>
      </c>
      <c r="I243" s="524"/>
      <c r="J243" s="524">
        <v>96232.4</v>
      </c>
      <c r="K243" s="524"/>
    </row>
    <row r="244" spans="1:11" x14ac:dyDescent="0.25">
      <c r="A244" s="461">
        <f>IF(ISNUMBER(H244),MAX($A$23:A243)+1)</f>
        <v>205</v>
      </c>
      <c r="B244" s="462" t="s">
        <v>1222</v>
      </c>
      <c r="C244" s="481" t="s">
        <v>1283</v>
      </c>
      <c r="D244" s="464"/>
      <c r="E244" s="466"/>
      <c r="F244" s="466" t="s">
        <v>1283</v>
      </c>
      <c r="G244" s="461" t="s">
        <v>1211</v>
      </c>
      <c r="H244" s="524">
        <v>35460.92</v>
      </c>
      <c r="I244" s="524"/>
      <c r="J244" s="524">
        <v>41127.93</v>
      </c>
      <c r="K244" s="524"/>
    </row>
    <row r="245" spans="1:11" x14ac:dyDescent="0.25">
      <c r="A245" s="461"/>
      <c r="B245" s="861" t="s">
        <v>1284</v>
      </c>
      <c r="C245" s="861"/>
      <c r="D245" s="506"/>
      <c r="E245" s="493"/>
      <c r="F245" s="493"/>
      <c r="G245" s="492"/>
      <c r="H245" s="511"/>
      <c r="I245" s="511"/>
      <c r="J245" s="511">
        <v>1004017.4300000005</v>
      </c>
      <c r="K245" s="511"/>
    </row>
    <row r="246" spans="1:11" x14ac:dyDescent="0.25">
      <c r="A246" s="461">
        <f>IF(ISNUMBER(H246),MAX($A$23:A245)+1)</f>
        <v>206</v>
      </c>
      <c r="B246" s="462" t="s">
        <v>1222</v>
      </c>
      <c r="C246" s="481" t="s">
        <v>1285</v>
      </c>
      <c r="D246" s="469" t="s">
        <v>1018</v>
      </c>
      <c r="E246" s="466"/>
      <c r="F246" s="466"/>
      <c r="G246" s="468" t="s">
        <v>1209</v>
      </c>
      <c r="H246" s="524">
        <v>16774.88</v>
      </c>
      <c r="I246" s="524"/>
      <c r="J246" s="524">
        <v>19455.669999999998</v>
      </c>
      <c r="K246" s="524"/>
    </row>
    <row r="247" spans="1:11" x14ac:dyDescent="0.25">
      <c r="A247" s="461">
        <f>IF(ISNUMBER(H247),MAX($A$23:A246)+1)</f>
        <v>207</v>
      </c>
      <c r="B247" s="462" t="s">
        <v>1222</v>
      </c>
      <c r="C247" s="481" t="s">
        <v>1285</v>
      </c>
      <c r="D247" s="469" t="s">
        <v>1249</v>
      </c>
      <c r="E247" s="466"/>
      <c r="F247" s="466"/>
      <c r="G247" s="468" t="s">
        <v>1210</v>
      </c>
      <c r="H247" s="524">
        <v>23798.04</v>
      </c>
      <c r="I247" s="524"/>
      <c r="J247" s="524">
        <v>27601.21</v>
      </c>
      <c r="K247" s="524"/>
    </row>
    <row r="248" spans="1:11" x14ac:dyDescent="0.25">
      <c r="A248" s="461">
        <f>IF(ISNUMBER(H248),MAX($A$23:A247)+1)</f>
        <v>208</v>
      </c>
      <c r="B248" s="462" t="s">
        <v>1222</v>
      </c>
      <c r="C248" s="481" t="s">
        <v>1285</v>
      </c>
      <c r="D248" s="469" t="s">
        <v>1249</v>
      </c>
      <c r="E248" s="467" t="s">
        <v>1235</v>
      </c>
      <c r="F248" s="466"/>
      <c r="G248" s="468" t="s">
        <v>1209</v>
      </c>
      <c r="H248" s="524">
        <v>16774.88</v>
      </c>
      <c r="I248" s="524"/>
      <c r="J248" s="524">
        <v>19455.669999999998</v>
      </c>
      <c r="K248" s="524"/>
    </row>
    <row r="249" spans="1:11" x14ac:dyDescent="0.25">
      <c r="A249" s="461">
        <f>IF(ISNUMBER(H249),MAX($A$23:A248)+1)</f>
        <v>209</v>
      </c>
      <c r="B249" s="462" t="s">
        <v>1222</v>
      </c>
      <c r="C249" s="481" t="s">
        <v>1285</v>
      </c>
      <c r="D249" s="469" t="s">
        <v>1286</v>
      </c>
      <c r="E249" s="466"/>
      <c r="F249" s="466"/>
      <c r="G249" s="468" t="s">
        <v>1209</v>
      </c>
      <c r="H249" s="524">
        <v>16774.88</v>
      </c>
      <c r="I249" s="524"/>
      <c r="J249" s="524">
        <v>19455.669999999998</v>
      </c>
      <c r="K249" s="524"/>
    </row>
    <row r="250" spans="1:11" x14ac:dyDescent="0.25">
      <c r="A250" s="461">
        <f>IF(ISNUMBER(H250),MAX($A$23:A249)+1)</f>
        <v>210</v>
      </c>
      <c r="B250" s="462" t="s">
        <v>1222</v>
      </c>
      <c r="C250" s="481" t="s">
        <v>1287</v>
      </c>
      <c r="D250" s="469" t="s">
        <v>20</v>
      </c>
      <c r="E250" s="466"/>
      <c r="F250" s="466"/>
      <c r="G250" s="468" t="s">
        <v>1210</v>
      </c>
      <c r="H250" s="524">
        <v>23798.04</v>
      </c>
      <c r="I250" s="524"/>
      <c r="J250" s="524">
        <v>27601.21</v>
      </c>
      <c r="K250" s="524"/>
    </row>
    <row r="251" spans="1:11" x14ac:dyDescent="0.25">
      <c r="A251" s="461">
        <f>IF(ISNUMBER(H251),MAX($A$23:A250)+1)</f>
        <v>211</v>
      </c>
      <c r="B251" s="462" t="s">
        <v>1222</v>
      </c>
      <c r="C251" s="481" t="s">
        <v>1287</v>
      </c>
      <c r="D251" s="469" t="s">
        <v>20</v>
      </c>
      <c r="E251" s="469" t="s">
        <v>23</v>
      </c>
      <c r="F251" s="466"/>
      <c r="G251" s="468" t="s">
        <v>1209</v>
      </c>
      <c r="H251" s="524">
        <v>16774.88</v>
      </c>
      <c r="I251" s="524"/>
      <c r="J251" s="524">
        <v>19455.669999999998</v>
      </c>
      <c r="K251" s="524"/>
    </row>
    <row r="252" spans="1:11" x14ac:dyDescent="0.25">
      <c r="A252" s="461">
        <f>IF(ISNUMBER(H252),MAX($A$23:A251)+1)</f>
        <v>212</v>
      </c>
      <c r="B252" s="462" t="s">
        <v>1222</v>
      </c>
      <c r="C252" s="481" t="s">
        <v>1287</v>
      </c>
      <c r="D252" s="469" t="s">
        <v>20</v>
      </c>
      <c r="E252" s="469" t="s">
        <v>24</v>
      </c>
      <c r="F252" s="466"/>
      <c r="G252" s="468" t="s">
        <v>1209</v>
      </c>
      <c r="H252" s="524">
        <v>16774.88</v>
      </c>
      <c r="I252" s="524"/>
      <c r="J252" s="524">
        <v>19455.669999999998</v>
      </c>
      <c r="K252" s="524"/>
    </row>
    <row r="253" spans="1:11" x14ac:dyDescent="0.25">
      <c r="A253" s="461">
        <f>IF(ISNUMBER(H253),MAX($A$23:A252)+1)</f>
        <v>213</v>
      </c>
      <c r="B253" s="462" t="s">
        <v>1222</v>
      </c>
      <c r="C253" s="481" t="s">
        <v>1287</v>
      </c>
      <c r="D253" s="469" t="s">
        <v>20</v>
      </c>
      <c r="E253" s="469" t="s">
        <v>30</v>
      </c>
      <c r="F253" s="466"/>
      <c r="G253" s="468" t="s">
        <v>1209</v>
      </c>
      <c r="H253" s="524">
        <v>16774.88</v>
      </c>
      <c r="I253" s="524"/>
      <c r="J253" s="524">
        <v>19455.669999999998</v>
      </c>
      <c r="K253" s="524"/>
    </row>
    <row r="254" spans="1:11" x14ac:dyDescent="0.25">
      <c r="A254" s="461">
        <f>IF(ISNUMBER(H254),MAX($A$23:A253)+1)</f>
        <v>214</v>
      </c>
      <c r="B254" s="462" t="s">
        <v>1222</v>
      </c>
      <c r="C254" s="481" t="s">
        <v>1287</v>
      </c>
      <c r="D254" s="469" t="s">
        <v>21</v>
      </c>
      <c r="E254" s="469" t="s">
        <v>1274</v>
      </c>
      <c r="F254" s="466"/>
      <c r="G254" s="468" t="s">
        <v>1209</v>
      </c>
      <c r="H254" s="524">
        <v>16774.88</v>
      </c>
      <c r="I254" s="524"/>
      <c r="J254" s="524">
        <v>19455.669999999998</v>
      </c>
      <c r="K254" s="524"/>
    </row>
    <row r="255" spans="1:11" x14ac:dyDescent="0.25">
      <c r="A255" s="461">
        <f>IF(ISNUMBER(H255),MAX($A$23:A254)+1)</f>
        <v>215</v>
      </c>
      <c r="B255" s="462" t="s">
        <v>1222</v>
      </c>
      <c r="C255" s="481" t="s">
        <v>1287</v>
      </c>
      <c r="D255" s="469" t="s">
        <v>21</v>
      </c>
      <c r="E255" s="469" t="s">
        <v>1274</v>
      </c>
      <c r="F255" s="466"/>
      <c r="G255" s="468" t="s">
        <v>1209</v>
      </c>
      <c r="H255" s="524">
        <v>16774.88</v>
      </c>
      <c r="I255" s="524"/>
      <c r="J255" s="524">
        <v>19455.669999999998</v>
      </c>
      <c r="K255" s="524"/>
    </row>
    <row r="256" spans="1:11" x14ac:dyDescent="0.25">
      <c r="A256" s="461">
        <f>IF(ISNUMBER(H256),MAX($A$23:A255)+1)</f>
        <v>216</v>
      </c>
      <c r="B256" s="462" t="s">
        <v>1222</v>
      </c>
      <c r="C256" s="481" t="s">
        <v>1287</v>
      </c>
      <c r="D256" s="469" t="s">
        <v>1038</v>
      </c>
      <c r="E256" s="469" t="s">
        <v>1274</v>
      </c>
      <c r="F256" s="466"/>
      <c r="G256" s="468" t="s">
        <v>1209</v>
      </c>
      <c r="H256" s="524">
        <v>16774.88</v>
      </c>
      <c r="I256" s="524"/>
      <c r="J256" s="524">
        <v>19455.669999999998</v>
      </c>
      <c r="K256" s="524"/>
    </row>
    <row r="257" spans="1:11" x14ac:dyDescent="0.25">
      <c r="A257" s="461">
        <f>IF(ISNUMBER(H257),MAX($A$23:A256)+1)</f>
        <v>217</v>
      </c>
      <c r="B257" s="462" t="s">
        <v>1222</v>
      </c>
      <c r="C257" s="481" t="s">
        <v>1287</v>
      </c>
      <c r="D257" s="469" t="s">
        <v>943</v>
      </c>
      <c r="E257" s="469" t="s">
        <v>1274</v>
      </c>
      <c r="F257" s="466"/>
      <c r="G257" s="468" t="s">
        <v>1209</v>
      </c>
      <c r="H257" s="524">
        <v>16774.88</v>
      </c>
      <c r="I257" s="524"/>
      <c r="J257" s="524">
        <v>19455.669999999998</v>
      </c>
      <c r="K257" s="524"/>
    </row>
    <row r="258" spans="1:11" x14ac:dyDescent="0.25">
      <c r="A258" s="461">
        <f>IF(ISNUMBER(H258),MAX($A$23:A257)+1)</f>
        <v>218</v>
      </c>
      <c r="B258" s="462" t="s">
        <v>1222</v>
      </c>
      <c r="C258" s="481" t="s">
        <v>1287</v>
      </c>
      <c r="D258" s="469" t="s">
        <v>948</v>
      </c>
      <c r="E258" s="469" t="s">
        <v>1274</v>
      </c>
      <c r="F258" s="466"/>
      <c r="G258" s="468" t="s">
        <v>1209</v>
      </c>
      <c r="H258" s="524">
        <v>16774.88</v>
      </c>
      <c r="I258" s="524"/>
      <c r="J258" s="524">
        <v>19455.669999999998</v>
      </c>
      <c r="K258" s="524"/>
    </row>
    <row r="259" spans="1:11" x14ac:dyDescent="0.25">
      <c r="A259" s="461">
        <f>IF(ISNUMBER(H259),MAX($A$23:A258)+1)</f>
        <v>219</v>
      </c>
      <c r="B259" s="462" t="s">
        <v>1222</v>
      </c>
      <c r="C259" s="481" t="s">
        <v>1287</v>
      </c>
      <c r="D259" s="469" t="s">
        <v>1040</v>
      </c>
      <c r="E259" s="469" t="s">
        <v>1274</v>
      </c>
      <c r="F259" s="466"/>
      <c r="G259" s="468" t="s">
        <v>1209</v>
      </c>
      <c r="H259" s="524">
        <v>16774.88</v>
      </c>
      <c r="I259" s="524"/>
      <c r="J259" s="524">
        <v>19455.669999999998</v>
      </c>
      <c r="K259" s="524"/>
    </row>
    <row r="260" spans="1:11" x14ac:dyDescent="0.25">
      <c r="A260" s="461">
        <f>IF(ISNUMBER(H260),MAX($A$23:A259)+1)</f>
        <v>220</v>
      </c>
      <c r="B260" s="462" t="s">
        <v>1222</v>
      </c>
      <c r="C260" s="481" t="s">
        <v>1287</v>
      </c>
      <c r="D260" s="469" t="s">
        <v>1009</v>
      </c>
      <c r="E260" s="469"/>
      <c r="F260" s="466"/>
      <c r="G260" s="468" t="s">
        <v>1210</v>
      </c>
      <c r="H260" s="524">
        <v>23798.04</v>
      </c>
      <c r="I260" s="524"/>
      <c r="J260" s="524">
        <v>27601.21</v>
      </c>
      <c r="K260" s="524"/>
    </row>
    <row r="261" spans="1:11" x14ac:dyDescent="0.25">
      <c r="A261" s="461">
        <f>IF(ISNUMBER(H261),MAX($A$23:A260)+1)</f>
        <v>221</v>
      </c>
      <c r="B261" s="462" t="s">
        <v>1222</v>
      </c>
      <c r="C261" s="481" t="s">
        <v>1287</v>
      </c>
      <c r="D261" s="469" t="s">
        <v>1009</v>
      </c>
      <c r="E261" s="469" t="s">
        <v>19</v>
      </c>
      <c r="F261" s="466"/>
      <c r="G261" s="468" t="s">
        <v>1209</v>
      </c>
      <c r="H261" s="524">
        <v>16774.88</v>
      </c>
      <c r="I261" s="524"/>
      <c r="J261" s="524">
        <v>19455.669999999998</v>
      </c>
      <c r="K261" s="524"/>
    </row>
    <row r="262" spans="1:11" x14ac:dyDescent="0.25">
      <c r="A262" s="461">
        <f>IF(ISNUMBER(H262),MAX($A$23:A261)+1)</f>
        <v>222</v>
      </c>
      <c r="B262" s="462" t="s">
        <v>1222</v>
      </c>
      <c r="C262" s="481" t="s">
        <v>1287</v>
      </c>
      <c r="D262" s="469" t="s">
        <v>1009</v>
      </c>
      <c r="E262" s="469" t="s">
        <v>20</v>
      </c>
      <c r="F262" s="466"/>
      <c r="G262" s="468" t="s">
        <v>1209</v>
      </c>
      <c r="H262" s="524">
        <v>16774.88</v>
      </c>
      <c r="I262" s="524"/>
      <c r="J262" s="524">
        <v>19455.669999999998</v>
      </c>
      <c r="K262" s="524"/>
    </row>
    <row r="263" spans="1:11" x14ac:dyDescent="0.25">
      <c r="A263" s="461">
        <f>IF(ISNUMBER(H263),MAX($A$23:A262)+1)</f>
        <v>223</v>
      </c>
      <c r="B263" s="462" t="s">
        <v>1222</v>
      </c>
      <c r="C263" s="481" t="s">
        <v>1287</v>
      </c>
      <c r="D263" s="469" t="s">
        <v>951</v>
      </c>
      <c r="E263" s="469" t="s">
        <v>1274</v>
      </c>
      <c r="F263" s="466"/>
      <c r="G263" s="468" t="s">
        <v>1209</v>
      </c>
      <c r="H263" s="524">
        <v>16774.88</v>
      </c>
      <c r="I263" s="524"/>
      <c r="J263" s="524">
        <v>19455.669999999998</v>
      </c>
      <c r="K263" s="524"/>
    </row>
    <row r="264" spans="1:11" x14ac:dyDescent="0.25">
      <c r="A264" s="461">
        <f>IF(ISNUMBER(H264),MAX($A$23:A263)+1)</f>
        <v>224</v>
      </c>
      <c r="B264" s="462" t="s">
        <v>1222</v>
      </c>
      <c r="C264" s="481" t="s">
        <v>1287</v>
      </c>
      <c r="D264" s="469" t="s">
        <v>964</v>
      </c>
      <c r="E264" s="469" t="s">
        <v>1274</v>
      </c>
      <c r="F264" s="466"/>
      <c r="G264" s="468" t="s">
        <v>1209</v>
      </c>
      <c r="H264" s="524">
        <v>16774.88</v>
      </c>
      <c r="I264" s="524"/>
      <c r="J264" s="524">
        <v>19455.669999999998</v>
      </c>
      <c r="K264" s="524"/>
    </row>
    <row r="265" spans="1:11" x14ac:dyDescent="0.25">
      <c r="A265" s="461">
        <f>IF(ISNUMBER(H265),MAX($A$23:A264)+1)</f>
        <v>225</v>
      </c>
      <c r="B265" s="462" t="s">
        <v>1222</v>
      </c>
      <c r="C265" s="481" t="s">
        <v>1288</v>
      </c>
      <c r="D265" s="469" t="s">
        <v>19</v>
      </c>
      <c r="E265" s="469"/>
      <c r="F265" s="466"/>
      <c r="G265" s="468" t="s">
        <v>1210</v>
      </c>
      <c r="H265" s="524">
        <v>23798.04</v>
      </c>
      <c r="I265" s="524"/>
      <c r="J265" s="524">
        <v>27601.21</v>
      </c>
      <c r="K265" s="524"/>
    </row>
    <row r="266" spans="1:11" x14ac:dyDescent="0.25">
      <c r="A266" s="461">
        <f>IF(ISNUMBER(H266),MAX($A$23:A265)+1)</f>
        <v>226</v>
      </c>
      <c r="B266" s="462" t="s">
        <v>1222</v>
      </c>
      <c r="C266" s="481" t="s">
        <v>1288</v>
      </c>
      <c r="D266" s="469" t="s">
        <v>19</v>
      </c>
      <c r="E266" s="469"/>
      <c r="F266" s="466"/>
      <c r="G266" s="468" t="s">
        <v>1210</v>
      </c>
      <c r="H266" s="524">
        <v>23798.04</v>
      </c>
      <c r="I266" s="524"/>
      <c r="J266" s="524">
        <v>27601.21</v>
      </c>
      <c r="K266" s="524"/>
    </row>
    <row r="267" spans="1:11" x14ac:dyDescent="0.25">
      <c r="A267" s="461">
        <f>IF(ISNUMBER(H267),MAX($A$23:A266)+1)</f>
        <v>227</v>
      </c>
      <c r="B267" s="462" t="s">
        <v>1222</v>
      </c>
      <c r="C267" s="481" t="s">
        <v>1288</v>
      </c>
      <c r="D267" s="469" t="s">
        <v>19</v>
      </c>
      <c r="E267" s="469"/>
      <c r="F267" s="466"/>
      <c r="G267" s="468" t="s">
        <v>1210</v>
      </c>
      <c r="H267" s="524">
        <v>23798.04</v>
      </c>
      <c r="I267" s="524"/>
      <c r="J267" s="524">
        <v>27601.21</v>
      </c>
      <c r="K267" s="524"/>
    </row>
    <row r="268" spans="1:11" x14ac:dyDescent="0.25">
      <c r="A268" s="461">
        <f>IF(ISNUMBER(H268),MAX($A$23:A267)+1)</f>
        <v>228</v>
      </c>
      <c r="B268" s="462" t="s">
        <v>1222</v>
      </c>
      <c r="C268" s="481" t="s">
        <v>1288</v>
      </c>
      <c r="D268" s="469" t="s">
        <v>19</v>
      </c>
      <c r="E268" s="469"/>
      <c r="F268" s="466"/>
      <c r="G268" s="468" t="s">
        <v>1210</v>
      </c>
      <c r="H268" s="524">
        <v>23798.04</v>
      </c>
      <c r="I268" s="524"/>
      <c r="J268" s="524">
        <v>27601.21</v>
      </c>
      <c r="K268" s="524"/>
    </row>
    <row r="269" spans="1:11" x14ac:dyDescent="0.25">
      <c r="A269" s="461">
        <f>IF(ISNUMBER(H269),MAX($A$23:A268)+1)</f>
        <v>229</v>
      </c>
      <c r="B269" s="462" t="s">
        <v>1222</v>
      </c>
      <c r="C269" s="481" t="s">
        <v>1288</v>
      </c>
      <c r="D269" s="469" t="s">
        <v>20</v>
      </c>
      <c r="E269" s="469"/>
      <c r="F269" s="466"/>
      <c r="G269" s="468" t="s">
        <v>1209</v>
      </c>
      <c r="H269" s="524">
        <v>16774.88</v>
      </c>
      <c r="I269" s="524"/>
      <c r="J269" s="524">
        <v>19455.669999999998</v>
      </c>
      <c r="K269" s="524"/>
    </row>
    <row r="270" spans="1:11" x14ac:dyDescent="0.25">
      <c r="A270" s="461">
        <f>IF(ISNUMBER(H270),MAX($A$23:A269)+1)</f>
        <v>230</v>
      </c>
      <c r="B270" s="462" t="s">
        <v>1222</v>
      </c>
      <c r="C270" s="481" t="s">
        <v>1288</v>
      </c>
      <c r="D270" s="469" t="s">
        <v>21</v>
      </c>
      <c r="E270" s="469"/>
      <c r="F270" s="466"/>
      <c r="G270" s="468" t="s">
        <v>1209</v>
      </c>
      <c r="H270" s="524">
        <v>16774.88</v>
      </c>
      <c r="I270" s="524"/>
      <c r="J270" s="524">
        <v>19455.669999999998</v>
      </c>
      <c r="K270" s="524"/>
    </row>
    <row r="271" spans="1:11" x14ac:dyDescent="0.25">
      <c r="A271" s="461">
        <f>IF(ISNUMBER(H271),MAX($A$23:A270)+1)</f>
        <v>231</v>
      </c>
      <c r="B271" s="462" t="s">
        <v>1222</v>
      </c>
      <c r="C271" s="481" t="s">
        <v>1288</v>
      </c>
      <c r="D271" s="469" t="s">
        <v>1289</v>
      </c>
      <c r="E271" s="469"/>
      <c r="F271" s="466"/>
      <c r="G271" s="468" t="s">
        <v>1210</v>
      </c>
      <c r="H271" s="524">
        <v>23798.04</v>
      </c>
      <c r="I271" s="524"/>
      <c r="J271" s="524">
        <v>27601.21</v>
      </c>
      <c r="K271" s="524"/>
    </row>
    <row r="272" spans="1:11" x14ac:dyDescent="0.25">
      <c r="A272" s="461">
        <f>IF(ISNUMBER(H272),MAX($A$23:A271)+1)</f>
        <v>232</v>
      </c>
      <c r="B272" s="462" t="s">
        <v>1222</v>
      </c>
      <c r="C272" s="481" t="s">
        <v>1288</v>
      </c>
      <c r="D272" s="469" t="s">
        <v>1289</v>
      </c>
      <c r="E272" s="469" t="s">
        <v>19</v>
      </c>
      <c r="F272" s="466"/>
      <c r="G272" s="468" t="s">
        <v>1209</v>
      </c>
      <c r="H272" s="524">
        <v>16774.88</v>
      </c>
      <c r="I272" s="524"/>
      <c r="J272" s="524">
        <v>19455.669999999998</v>
      </c>
      <c r="K272" s="524"/>
    </row>
    <row r="273" spans="1:11" x14ac:dyDescent="0.25">
      <c r="A273" s="461">
        <f>IF(ISNUMBER(H273),MAX($A$23:A272)+1)</f>
        <v>233</v>
      </c>
      <c r="B273" s="462" t="s">
        <v>1222</v>
      </c>
      <c r="C273" s="481" t="s">
        <v>1288</v>
      </c>
      <c r="D273" s="469" t="s">
        <v>1289</v>
      </c>
      <c r="E273" s="469" t="s">
        <v>20</v>
      </c>
      <c r="F273" s="466"/>
      <c r="G273" s="468" t="s">
        <v>1209</v>
      </c>
      <c r="H273" s="524">
        <v>16774.88</v>
      </c>
      <c r="I273" s="524"/>
      <c r="J273" s="524">
        <v>19455.669999999998</v>
      </c>
      <c r="K273" s="524"/>
    </row>
    <row r="274" spans="1:11" x14ac:dyDescent="0.25">
      <c r="A274" s="461">
        <f>IF(ISNUMBER(H274),MAX($A$23:A273)+1)</f>
        <v>234</v>
      </c>
      <c r="B274" s="462" t="s">
        <v>1222</v>
      </c>
      <c r="C274" s="481" t="s">
        <v>1288</v>
      </c>
      <c r="D274" s="469" t="s">
        <v>1289</v>
      </c>
      <c r="E274" s="469" t="s">
        <v>21</v>
      </c>
      <c r="F274" s="466"/>
      <c r="G274" s="468" t="s">
        <v>1209</v>
      </c>
      <c r="H274" s="524">
        <v>16774.88</v>
      </c>
      <c r="I274" s="524"/>
      <c r="J274" s="524">
        <v>19455.669999999998</v>
      </c>
      <c r="K274" s="524"/>
    </row>
    <row r="275" spans="1:11" x14ac:dyDescent="0.25">
      <c r="A275" s="461">
        <f>IF(ISNUMBER(H275),MAX($A$23:A274)+1)</f>
        <v>235</v>
      </c>
      <c r="B275" s="462" t="s">
        <v>1222</v>
      </c>
      <c r="C275" s="481" t="s">
        <v>1288</v>
      </c>
      <c r="D275" s="469" t="s">
        <v>1289</v>
      </c>
      <c r="E275" s="469" t="s">
        <v>22</v>
      </c>
      <c r="F275" s="466"/>
      <c r="G275" s="468" t="s">
        <v>1209</v>
      </c>
      <c r="H275" s="524">
        <v>16774.88</v>
      </c>
      <c r="I275" s="524"/>
      <c r="J275" s="524">
        <v>19455.669999999998</v>
      </c>
      <c r="K275" s="524"/>
    </row>
    <row r="276" spans="1:11" x14ac:dyDescent="0.25">
      <c r="A276" s="461">
        <f>IF(ISNUMBER(H276),MAX($A$23:A275)+1)</f>
        <v>236</v>
      </c>
      <c r="B276" s="462" t="s">
        <v>1222</v>
      </c>
      <c r="C276" s="481" t="s">
        <v>1288</v>
      </c>
      <c r="D276" s="469" t="s">
        <v>25</v>
      </c>
      <c r="E276" s="469"/>
      <c r="F276" s="466"/>
      <c r="G276" s="468" t="s">
        <v>1209</v>
      </c>
      <c r="H276" s="524">
        <v>16774.88</v>
      </c>
      <c r="I276" s="524"/>
      <c r="J276" s="524">
        <v>19455.669999999998</v>
      </c>
      <c r="K276" s="524"/>
    </row>
    <row r="277" spans="1:11" x14ac:dyDescent="0.25">
      <c r="A277" s="461">
        <f>IF(ISNUMBER(H277),MAX($A$23:A276)+1)</f>
        <v>237</v>
      </c>
      <c r="B277" s="462" t="s">
        <v>1222</v>
      </c>
      <c r="C277" s="481" t="s">
        <v>1290</v>
      </c>
      <c r="D277" s="469" t="s">
        <v>1249</v>
      </c>
      <c r="E277" s="469" t="s">
        <v>1274</v>
      </c>
      <c r="F277" s="466"/>
      <c r="G277" s="468" t="s">
        <v>1209</v>
      </c>
      <c r="H277" s="524">
        <v>16774.88</v>
      </c>
      <c r="I277" s="524"/>
      <c r="J277" s="524">
        <v>19455.669999999998</v>
      </c>
      <c r="K277" s="524"/>
    </row>
    <row r="278" spans="1:11" x14ac:dyDescent="0.25">
      <c r="A278" s="461">
        <f>IF(ISNUMBER(H278),MAX($A$23:A277)+1)</f>
        <v>238</v>
      </c>
      <c r="B278" s="462" t="s">
        <v>1222</v>
      </c>
      <c r="C278" s="481" t="s">
        <v>1290</v>
      </c>
      <c r="D278" s="469" t="s">
        <v>1250</v>
      </c>
      <c r="E278" s="469" t="s">
        <v>1274</v>
      </c>
      <c r="F278" s="466"/>
      <c r="G278" s="468" t="s">
        <v>1209</v>
      </c>
      <c r="H278" s="524">
        <v>16774.88</v>
      </c>
      <c r="I278" s="524"/>
      <c r="J278" s="524">
        <v>19455.669999999998</v>
      </c>
      <c r="K278" s="524"/>
    </row>
    <row r="279" spans="1:11" x14ac:dyDescent="0.25">
      <c r="A279" s="461">
        <f>IF(ISNUMBER(H279),MAX($A$23:A278)+1)</f>
        <v>239</v>
      </c>
      <c r="B279" s="462" t="s">
        <v>1222</v>
      </c>
      <c r="C279" s="481" t="s">
        <v>1290</v>
      </c>
      <c r="D279" s="469" t="s">
        <v>1251</v>
      </c>
      <c r="E279" s="469" t="s">
        <v>1274</v>
      </c>
      <c r="F279" s="466"/>
      <c r="G279" s="468" t="s">
        <v>1209</v>
      </c>
      <c r="H279" s="524">
        <v>16774.88</v>
      </c>
      <c r="I279" s="524"/>
      <c r="J279" s="524">
        <v>19455.669999999998</v>
      </c>
      <c r="K279" s="524"/>
    </row>
    <row r="280" spans="1:11" x14ac:dyDescent="0.25">
      <c r="A280" s="461">
        <f>IF(ISNUMBER(H280),MAX($A$23:A279)+1)</f>
        <v>240</v>
      </c>
      <c r="B280" s="462" t="s">
        <v>1222</v>
      </c>
      <c r="C280" s="481" t="s">
        <v>1290</v>
      </c>
      <c r="D280" s="469" t="s">
        <v>1252</v>
      </c>
      <c r="E280" s="469" t="s">
        <v>1274</v>
      </c>
      <c r="F280" s="466"/>
      <c r="G280" s="468" t="s">
        <v>1209</v>
      </c>
      <c r="H280" s="524">
        <v>16774.88</v>
      </c>
      <c r="I280" s="524"/>
      <c r="J280" s="524">
        <v>19455.669999999998</v>
      </c>
      <c r="K280" s="524"/>
    </row>
    <row r="281" spans="1:11" x14ac:dyDescent="0.25">
      <c r="A281" s="461">
        <f>IF(ISNUMBER(H281),MAX($A$23:A280)+1)</f>
        <v>241</v>
      </c>
      <c r="B281" s="462" t="s">
        <v>1222</v>
      </c>
      <c r="C281" s="481" t="s">
        <v>1290</v>
      </c>
      <c r="D281" s="469" t="s">
        <v>1253</v>
      </c>
      <c r="E281" s="469"/>
      <c r="F281" s="466"/>
      <c r="G281" s="468" t="s">
        <v>1210</v>
      </c>
      <c r="H281" s="524">
        <v>23798.04</v>
      </c>
      <c r="I281" s="524"/>
      <c r="J281" s="524">
        <v>27601.21</v>
      </c>
      <c r="K281" s="524"/>
    </row>
    <row r="282" spans="1:11" x14ac:dyDescent="0.25">
      <c r="A282" s="461">
        <f>IF(ISNUMBER(H282),MAX($A$23:A281)+1)</f>
        <v>242</v>
      </c>
      <c r="B282" s="462" t="s">
        <v>1222</v>
      </c>
      <c r="C282" s="481" t="s">
        <v>1290</v>
      </c>
      <c r="D282" s="469" t="s">
        <v>1253</v>
      </c>
      <c r="E282" s="469" t="s">
        <v>19</v>
      </c>
      <c r="F282" s="466"/>
      <c r="G282" s="468" t="s">
        <v>1209</v>
      </c>
      <c r="H282" s="524">
        <v>16774.88</v>
      </c>
      <c r="I282" s="524"/>
      <c r="J282" s="524">
        <v>19455.669999999998</v>
      </c>
      <c r="K282" s="524"/>
    </row>
    <row r="283" spans="1:11" x14ac:dyDescent="0.25">
      <c r="A283" s="461">
        <f>IF(ISNUMBER(H283),MAX($A$23:A282)+1)</f>
        <v>243</v>
      </c>
      <c r="B283" s="462" t="s">
        <v>1222</v>
      </c>
      <c r="C283" s="481" t="s">
        <v>1290</v>
      </c>
      <c r="D283" s="469" t="s">
        <v>1253</v>
      </c>
      <c r="E283" s="469" t="s">
        <v>20</v>
      </c>
      <c r="F283" s="466"/>
      <c r="G283" s="468" t="s">
        <v>1209</v>
      </c>
      <c r="H283" s="524">
        <v>16774.88</v>
      </c>
      <c r="I283" s="524"/>
      <c r="J283" s="524">
        <v>19455.669999999998</v>
      </c>
      <c r="K283" s="524"/>
    </row>
    <row r="284" spans="1:11" x14ac:dyDescent="0.25">
      <c r="A284" s="461">
        <f>IF(ISNUMBER(H284),MAX($A$23:A283)+1)</f>
        <v>244</v>
      </c>
      <c r="B284" s="462" t="s">
        <v>1222</v>
      </c>
      <c r="C284" s="481" t="s">
        <v>1290</v>
      </c>
      <c r="D284" s="469" t="s">
        <v>1291</v>
      </c>
      <c r="E284" s="469" t="s">
        <v>1274</v>
      </c>
      <c r="F284" s="466"/>
      <c r="G284" s="468" t="s">
        <v>1209</v>
      </c>
      <c r="H284" s="524">
        <v>16774.88</v>
      </c>
      <c r="I284" s="524"/>
      <c r="J284" s="524">
        <v>19455.669999999998</v>
      </c>
      <c r="K284" s="524"/>
    </row>
    <row r="285" spans="1:11" x14ac:dyDescent="0.25">
      <c r="A285" s="461">
        <f>IF(ISNUMBER(H285),MAX($A$23:A284)+1)</f>
        <v>245</v>
      </c>
      <c r="B285" s="462" t="s">
        <v>1222</v>
      </c>
      <c r="C285" s="481" t="s">
        <v>1290</v>
      </c>
      <c r="D285" s="469" t="s">
        <v>1020</v>
      </c>
      <c r="E285" s="469"/>
      <c r="F285" s="466"/>
      <c r="G285" s="468" t="s">
        <v>1210</v>
      </c>
      <c r="H285" s="524">
        <v>23798.04</v>
      </c>
      <c r="I285" s="524"/>
      <c r="J285" s="524">
        <v>27601.21</v>
      </c>
      <c r="K285" s="524"/>
    </row>
    <row r="286" spans="1:11" x14ac:dyDescent="0.25">
      <c r="A286" s="461">
        <f>IF(ISNUMBER(H286),MAX($A$23:A285)+1)</f>
        <v>246</v>
      </c>
      <c r="B286" s="462" t="s">
        <v>1222</v>
      </c>
      <c r="C286" s="481" t="s">
        <v>1290</v>
      </c>
      <c r="D286" s="469" t="s">
        <v>1020</v>
      </c>
      <c r="E286" s="469" t="s">
        <v>19</v>
      </c>
      <c r="F286" s="466"/>
      <c r="G286" s="468" t="s">
        <v>1209</v>
      </c>
      <c r="H286" s="524">
        <v>16774.88</v>
      </c>
      <c r="I286" s="524"/>
      <c r="J286" s="524">
        <v>19455.669999999998</v>
      </c>
      <c r="K286" s="524"/>
    </row>
    <row r="287" spans="1:11" x14ac:dyDescent="0.25">
      <c r="A287" s="461">
        <f>IF(ISNUMBER(H287),MAX($A$23:A286)+1)</f>
        <v>247</v>
      </c>
      <c r="B287" s="462" t="s">
        <v>1222</v>
      </c>
      <c r="C287" s="481" t="s">
        <v>1290</v>
      </c>
      <c r="D287" s="469" t="s">
        <v>1020</v>
      </c>
      <c r="E287" s="469" t="s">
        <v>20</v>
      </c>
      <c r="F287" s="466"/>
      <c r="G287" s="468" t="s">
        <v>1209</v>
      </c>
      <c r="H287" s="524">
        <v>16774.88</v>
      </c>
      <c r="I287" s="524"/>
      <c r="J287" s="524">
        <v>19455.669999999998</v>
      </c>
      <c r="K287" s="524"/>
    </row>
    <row r="288" spans="1:11" x14ac:dyDescent="0.25">
      <c r="A288" s="461">
        <f>IF(ISNUMBER(H288),MAX($A$23:A287)+1)</f>
        <v>248</v>
      </c>
      <c r="B288" s="462" t="s">
        <v>1222</v>
      </c>
      <c r="C288" s="481" t="s">
        <v>1292</v>
      </c>
      <c r="D288" s="469" t="s">
        <v>20</v>
      </c>
      <c r="E288" s="469"/>
      <c r="F288" s="466"/>
      <c r="G288" s="468" t="s">
        <v>1209</v>
      </c>
      <c r="H288" s="524">
        <v>16774.88</v>
      </c>
      <c r="I288" s="524"/>
      <c r="J288" s="524">
        <v>19455.669999999998</v>
      </c>
      <c r="K288" s="524"/>
    </row>
    <row r="289" spans="1:11" x14ac:dyDescent="0.25">
      <c r="A289" s="461">
        <f>IF(ISNUMBER(H289),MAX($A$23:A288)+1)</f>
        <v>249</v>
      </c>
      <c r="B289" s="462" t="s">
        <v>1222</v>
      </c>
      <c r="C289" s="481" t="s">
        <v>1292</v>
      </c>
      <c r="D289" s="469" t="s">
        <v>22</v>
      </c>
      <c r="E289" s="469"/>
      <c r="F289" s="466"/>
      <c r="G289" s="468" t="s">
        <v>1209</v>
      </c>
      <c r="H289" s="524">
        <v>16774.88</v>
      </c>
      <c r="I289" s="524"/>
      <c r="J289" s="524">
        <v>19455.669999999998</v>
      </c>
      <c r="K289" s="524"/>
    </row>
    <row r="290" spans="1:11" x14ac:dyDescent="0.25">
      <c r="A290" s="461">
        <f>IF(ISNUMBER(H290),MAX($A$23:A289)+1)</f>
        <v>250</v>
      </c>
      <c r="B290" s="462" t="s">
        <v>1222</v>
      </c>
      <c r="C290" s="481" t="s">
        <v>1292</v>
      </c>
      <c r="D290" s="469" t="s">
        <v>30</v>
      </c>
      <c r="E290" s="469"/>
      <c r="F290" s="466"/>
      <c r="G290" s="468" t="s">
        <v>1209</v>
      </c>
      <c r="H290" s="524">
        <v>16774.88</v>
      </c>
      <c r="I290" s="524"/>
      <c r="J290" s="524">
        <v>19455.669999999998</v>
      </c>
      <c r="K290" s="524"/>
    </row>
    <row r="291" spans="1:11" x14ac:dyDescent="0.25">
      <c r="A291" s="461">
        <f>IF(ISNUMBER(H291),MAX($A$23:A290)+1)</f>
        <v>251</v>
      </c>
      <c r="B291" s="462" t="s">
        <v>1222</v>
      </c>
      <c r="C291" s="481" t="s">
        <v>1292</v>
      </c>
      <c r="D291" s="469" t="s">
        <v>26</v>
      </c>
      <c r="E291" s="469"/>
      <c r="F291" s="466"/>
      <c r="G291" s="468" t="s">
        <v>1209</v>
      </c>
      <c r="H291" s="524">
        <v>16774.88</v>
      </c>
      <c r="I291" s="524"/>
      <c r="J291" s="524">
        <v>19455.669999999998</v>
      </c>
      <c r="K291" s="524"/>
    </row>
    <row r="292" spans="1:11" x14ac:dyDescent="0.25">
      <c r="A292" s="461">
        <f>IF(ISNUMBER(H292),MAX($A$23:A291)+1)</f>
        <v>252</v>
      </c>
      <c r="B292" s="462" t="s">
        <v>1222</v>
      </c>
      <c r="C292" s="481" t="s">
        <v>1293</v>
      </c>
      <c r="D292" s="469" t="s">
        <v>21</v>
      </c>
      <c r="E292" s="469"/>
      <c r="F292" s="466"/>
      <c r="G292" s="468" t="s">
        <v>1210</v>
      </c>
      <c r="H292" s="524">
        <v>23798.04</v>
      </c>
      <c r="I292" s="524"/>
      <c r="J292" s="524">
        <v>27601.21</v>
      </c>
      <c r="K292" s="524"/>
    </row>
    <row r="293" spans="1:11" x14ac:dyDescent="0.25">
      <c r="A293" s="461"/>
      <c r="B293" s="862" t="s">
        <v>1294</v>
      </c>
      <c r="C293" s="862"/>
      <c r="D293" s="506"/>
      <c r="E293" s="506"/>
      <c r="F293" s="493"/>
      <c r="G293" s="494"/>
      <c r="H293" s="511"/>
      <c r="I293" s="511"/>
      <c r="J293" s="511">
        <v>137360.32999999999</v>
      </c>
      <c r="K293" s="511"/>
    </row>
    <row r="294" spans="1:11" x14ac:dyDescent="0.25">
      <c r="A294" s="461">
        <f>IF(ISNUMBER(H294),MAX($A$23:A293)+1)</f>
        <v>253</v>
      </c>
      <c r="B294" s="462" t="s">
        <v>1222</v>
      </c>
      <c r="C294" s="481" t="s">
        <v>1294</v>
      </c>
      <c r="D294" s="464"/>
      <c r="E294" s="469"/>
      <c r="F294" s="466" t="s">
        <v>1294</v>
      </c>
      <c r="G294" s="468" t="s">
        <v>1241</v>
      </c>
      <c r="H294" s="524">
        <v>82972.55</v>
      </c>
      <c r="I294" s="524"/>
      <c r="J294" s="524">
        <v>96232.4</v>
      </c>
      <c r="K294" s="524"/>
    </row>
    <row r="295" spans="1:11" x14ac:dyDescent="0.25">
      <c r="A295" s="461">
        <f>IF(ISNUMBER(H295),MAX($A$23:A294)+1)</f>
        <v>254</v>
      </c>
      <c r="B295" s="462" t="s">
        <v>1222</v>
      </c>
      <c r="C295" s="481" t="s">
        <v>1294</v>
      </c>
      <c r="D295" s="464"/>
      <c r="E295" s="469"/>
      <c r="F295" s="466" t="s">
        <v>1294</v>
      </c>
      <c r="G295" s="461" t="s">
        <v>1211</v>
      </c>
      <c r="H295" s="524">
        <v>35460.92</v>
      </c>
      <c r="I295" s="524"/>
      <c r="J295" s="524">
        <v>41127.93</v>
      </c>
      <c r="K295" s="524"/>
    </row>
    <row r="296" spans="1:11" x14ac:dyDescent="0.25">
      <c r="A296" s="461"/>
      <c r="B296" s="861" t="s">
        <v>1295</v>
      </c>
      <c r="C296" s="861"/>
      <c r="D296" s="506"/>
      <c r="E296" s="506"/>
      <c r="F296" s="493"/>
      <c r="G296" s="494"/>
      <c r="H296" s="523"/>
      <c r="I296" s="523"/>
      <c r="J296" s="523">
        <v>899941.77000000037</v>
      </c>
      <c r="K296" s="523"/>
    </row>
    <row r="297" spans="1:11" x14ac:dyDescent="0.25">
      <c r="A297" s="461">
        <f>IF(ISNUMBER(H297),MAX($A$23:A296)+1)</f>
        <v>255</v>
      </c>
      <c r="B297" s="462" t="s">
        <v>1222</v>
      </c>
      <c r="C297" s="481" t="s">
        <v>1296</v>
      </c>
      <c r="D297" s="469" t="s">
        <v>23</v>
      </c>
      <c r="E297" s="469"/>
      <c r="F297" s="466"/>
      <c r="G297" s="468" t="s">
        <v>1209</v>
      </c>
      <c r="H297" s="524">
        <v>16774.88</v>
      </c>
      <c r="I297" s="524"/>
      <c r="J297" s="524">
        <v>19455.669999999998</v>
      </c>
      <c r="K297" s="524"/>
    </row>
    <row r="298" spans="1:11" x14ac:dyDescent="0.25">
      <c r="A298" s="461">
        <f>IF(ISNUMBER(H298),MAX($A$23:A297)+1)</f>
        <v>256</v>
      </c>
      <c r="B298" s="462" t="s">
        <v>1222</v>
      </c>
      <c r="C298" s="481" t="s">
        <v>1296</v>
      </c>
      <c r="D298" s="469" t="s">
        <v>24</v>
      </c>
      <c r="E298" s="469"/>
      <c r="F298" s="466"/>
      <c r="G298" s="468" t="s">
        <v>1209</v>
      </c>
      <c r="H298" s="524">
        <v>16774.88</v>
      </c>
      <c r="I298" s="524"/>
      <c r="J298" s="524">
        <v>19455.669999999998</v>
      </c>
      <c r="K298" s="524"/>
    </row>
    <row r="299" spans="1:11" x14ac:dyDescent="0.25">
      <c r="A299" s="461">
        <f>IF(ISNUMBER(H299),MAX($A$23:A298)+1)</f>
        <v>257</v>
      </c>
      <c r="B299" s="462" t="s">
        <v>1222</v>
      </c>
      <c r="C299" s="481" t="s">
        <v>1296</v>
      </c>
      <c r="D299" s="469" t="s">
        <v>25</v>
      </c>
      <c r="E299" s="469"/>
      <c r="F299" s="466"/>
      <c r="G299" s="468" t="s">
        <v>1209</v>
      </c>
      <c r="H299" s="524">
        <v>16774.88</v>
      </c>
      <c r="I299" s="524"/>
      <c r="J299" s="524">
        <v>19455.669999999998</v>
      </c>
      <c r="K299" s="524"/>
    </row>
    <row r="300" spans="1:11" x14ac:dyDescent="0.25">
      <c r="A300" s="461">
        <f>IF(ISNUMBER(H300),MAX($A$23:A299)+1)</f>
        <v>258</v>
      </c>
      <c r="B300" s="462" t="s">
        <v>1222</v>
      </c>
      <c r="C300" s="481" t="s">
        <v>1296</v>
      </c>
      <c r="D300" s="469" t="s">
        <v>26</v>
      </c>
      <c r="E300" s="469"/>
      <c r="F300" s="466"/>
      <c r="G300" s="468" t="s">
        <v>1209</v>
      </c>
      <c r="H300" s="524">
        <v>16774.88</v>
      </c>
      <c r="I300" s="524"/>
      <c r="J300" s="524">
        <v>19455.669999999998</v>
      </c>
      <c r="K300" s="524"/>
    </row>
    <row r="301" spans="1:11" x14ac:dyDescent="0.25">
      <c r="A301" s="461">
        <f>IF(ISNUMBER(H301),MAX($A$23:A300)+1)</f>
        <v>259</v>
      </c>
      <c r="B301" s="462" t="s">
        <v>1222</v>
      </c>
      <c r="C301" s="481" t="s">
        <v>1296</v>
      </c>
      <c r="D301" s="469" t="s">
        <v>27</v>
      </c>
      <c r="E301" s="469"/>
      <c r="F301" s="466"/>
      <c r="G301" s="468" t="s">
        <v>1209</v>
      </c>
      <c r="H301" s="524">
        <v>16774.88</v>
      </c>
      <c r="I301" s="524"/>
      <c r="J301" s="524">
        <v>19455.669999999998</v>
      </c>
      <c r="K301" s="524"/>
    </row>
    <row r="302" spans="1:11" x14ac:dyDescent="0.25">
      <c r="A302" s="461">
        <f>IF(ISNUMBER(H302),MAX($A$23:A301)+1)</f>
        <v>260</v>
      </c>
      <c r="B302" s="462" t="s">
        <v>1222</v>
      </c>
      <c r="C302" s="481" t="s">
        <v>1296</v>
      </c>
      <c r="D302" s="469" t="s">
        <v>27</v>
      </c>
      <c r="E302" s="469" t="s">
        <v>1235</v>
      </c>
      <c r="F302" s="466"/>
      <c r="G302" s="468" t="s">
        <v>1209</v>
      </c>
      <c r="H302" s="524">
        <v>16774.88</v>
      </c>
      <c r="I302" s="524"/>
      <c r="J302" s="524">
        <v>19455.669999999998</v>
      </c>
      <c r="K302" s="524"/>
    </row>
    <row r="303" spans="1:11" x14ac:dyDescent="0.25">
      <c r="A303" s="461">
        <f>IF(ISNUMBER(H303),MAX($A$23:A302)+1)</f>
        <v>261</v>
      </c>
      <c r="B303" s="462" t="s">
        <v>1222</v>
      </c>
      <c r="C303" s="481" t="s">
        <v>1296</v>
      </c>
      <c r="D303" s="469" t="s">
        <v>28</v>
      </c>
      <c r="E303" s="469"/>
      <c r="F303" s="466"/>
      <c r="G303" s="468" t="s">
        <v>1209</v>
      </c>
      <c r="H303" s="524">
        <v>16774.88</v>
      </c>
      <c r="I303" s="524"/>
      <c r="J303" s="524">
        <v>19455.669999999998</v>
      </c>
      <c r="K303" s="524"/>
    </row>
    <row r="304" spans="1:11" x14ac:dyDescent="0.25">
      <c r="A304" s="461">
        <f>IF(ISNUMBER(H304),MAX($A$23:A303)+1)</f>
        <v>262</v>
      </c>
      <c r="B304" s="462" t="s">
        <v>1222</v>
      </c>
      <c r="C304" s="481" t="s">
        <v>1296</v>
      </c>
      <c r="D304" s="469" t="s">
        <v>31</v>
      </c>
      <c r="E304" s="469"/>
      <c r="F304" s="466"/>
      <c r="G304" s="468" t="s">
        <v>1209</v>
      </c>
      <c r="H304" s="524">
        <v>16774.88</v>
      </c>
      <c r="I304" s="524"/>
      <c r="J304" s="524">
        <v>19455.669999999998</v>
      </c>
      <c r="K304" s="524"/>
    </row>
    <row r="305" spans="1:11" x14ac:dyDescent="0.25">
      <c r="A305" s="461">
        <f>IF(ISNUMBER(H305),MAX($A$23:A304)+1)</f>
        <v>263</v>
      </c>
      <c r="B305" s="462" t="s">
        <v>1222</v>
      </c>
      <c r="C305" s="481" t="s">
        <v>1296</v>
      </c>
      <c r="D305" s="469" t="s">
        <v>31</v>
      </c>
      <c r="E305" s="469" t="s">
        <v>1235</v>
      </c>
      <c r="F305" s="466"/>
      <c r="G305" s="468" t="s">
        <v>1209</v>
      </c>
      <c r="H305" s="524">
        <v>16774.88</v>
      </c>
      <c r="I305" s="524"/>
      <c r="J305" s="524">
        <v>19455.669999999998</v>
      </c>
      <c r="K305" s="524"/>
    </row>
    <row r="306" spans="1:11" x14ac:dyDescent="0.25">
      <c r="A306" s="461">
        <f>IF(ISNUMBER(H306),MAX($A$23:A305)+1)</f>
        <v>264</v>
      </c>
      <c r="B306" s="462" t="s">
        <v>1222</v>
      </c>
      <c r="C306" s="481" t="s">
        <v>1296</v>
      </c>
      <c r="D306" s="469" t="s">
        <v>1038</v>
      </c>
      <c r="E306" s="469"/>
      <c r="F306" s="466"/>
      <c r="G306" s="468" t="s">
        <v>1209</v>
      </c>
      <c r="H306" s="524">
        <v>16774.88</v>
      </c>
      <c r="I306" s="524"/>
      <c r="J306" s="524">
        <v>19455.669999999998</v>
      </c>
      <c r="K306" s="524"/>
    </row>
    <row r="307" spans="1:11" x14ac:dyDescent="0.25">
      <c r="A307" s="461">
        <f>IF(ISNUMBER(H307),MAX($A$23:A306)+1)</f>
        <v>265</v>
      </c>
      <c r="B307" s="462" t="s">
        <v>1222</v>
      </c>
      <c r="C307" s="481" t="s">
        <v>1296</v>
      </c>
      <c r="D307" s="469" t="s">
        <v>1039</v>
      </c>
      <c r="E307" s="469"/>
      <c r="F307" s="466"/>
      <c r="G307" s="468" t="s">
        <v>1209</v>
      </c>
      <c r="H307" s="524">
        <v>16774.88</v>
      </c>
      <c r="I307" s="524"/>
      <c r="J307" s="524">
        <v>19455.669999999998</v>
      </c>
      <c r="K307" s="524"/>
    </row>
    <row r="308" spans="1:11" x14ac:dyDescent="0.25">
      <c r="A308" s="461">
        <f>IF(ISNUMBER(H308),MAX($A$23:A307)+1)</f>
        <v>266</v>
      </c>
      <c r="B308" s="462" t="s">
        <v>1222</v>
      </c>
      <c r="C308" s="481" t="s">
        <v>1296</v>
      </c>
      <c r="D308" s="469" t="s">
        <v>943</v>
      </c>
      <c r="E308" s="469"/>
      <c r="F308" s="466"/>
      <c r="G308" s="468" t="s">
        <v>1209</v>
      </c>
      <c r="H308" s="524">
        <v>16774.88</v>
      </c>
      <c r="I308" s="524"/>
      <c r="J308" s="524">
        <v>19455.669999999998</v>
      </c>
      <c r="K308" s="524"/>
    </row>
    <row r="309" spans="1:11" x14ac:dyDescent="0.25">
      <c r="A309" s="461">
        <f>IF(ISNUMBER(H309),MAX($A$23:A308)+1)</f>
        <v>267</v>
      </c>
      <c r="B309" s="462" t="s">
        <v>1222</v>
      </c>
      <c r="C309" s="481" t="s">
        <v>1296</v>
      </c>
      <c r="D309" s="469" t="s">
        <v>948</v>
      </c>
      <c r="E309" s="469"/>
      <c r="F309" s="466"/>
      <c r="G309" s="468" t="s">
        <v>1209</v>
      </c>
      <c r="H309" s="524">
        <v>16774.88</v>
      </c>
      <c r="I309" s="524"/>
      <c r="J309" s="524">
        <v>19455.669999999998</v>
      </c>
      <c r="K309" s="524"/>
    </row>
    <row r="310" spans="1:11" x14ac:dyDescent="0.25">
      <c r="A310" s="461">
        <f>IF(ISNUMBER(H310),MAX($A$23:A309)+1)</f>
        <v>268</v>
      </c>
      <c r="B310" s="462" t="s">
        <v>1222</v>
      </c>
      <c r="C310" s="481" t="s">
        <v>1296</v>
      </c>
      <c r="D310" s="469" t="s">
        <v>948</v>
      </c>
      <c r="E310" s="469" t="s">
        <v>1235</v>
      </c>
      <c r="F310" s="466"/>
      <c r="G310" s="468" t="s">
        <v>1209</v>
      </c>
      <c r="H310" s="524">
        <v>16774.88</v>
      </c>
      <c r="I310" s="524"/>
      <c r="J310" s="524">
        <v>19455.669999999998</v>
      </c>
      <c r="K310" s="524"/>
    </row>
    <row r="311" spans="1:11" x14ac:dyDescent="0.25">
      <c r="A311" s="461">
        <f>IF(ISNUMBER(H311),MAX($A$23:A310)+1)</f>
        <v>269</v>
      </c>
      <c r="B311" s="462" t="s">
        <v>1222</v>
      </c>
      <c r="C311" s="481" t="s">
        <v>1296</v>
      </c>
      <c r="D311" s="469" t="s">
        <v>1040</v>
      </c>
      <c r="E311" s="469"/>
      <c r="F311" s="466"/>
      <c r="G311" s="468" t="s">
        <v>1209</v>
      </c>
      <c r="H311" s="524">
        <v>16774.88</v>
      </c>
      <c r="I311" s="524"/>
      <c r="J311" s="524">
        <v>19455.669999999998</v>
      </c>
      <c r="K311" s="524"/>
    </row>
    <row r="312" spans="1:11" x14ac:dyDescent="0.25">
      <c r="A312" s="461">
        <f>IF(ISNUMBER(H312),MAX($A$23:A311)+1)</f>
        <v>270</v>
      </c>
      <c r="B312" s="462" t="s">
        <v>1222</v>
      </c>
      <c r="C312" s="481" t="s">
        <v>1296</v>
      </c>
      <c r="D312" s="469" t="s">
        <v>1009</v>
      </c>
      <c r="E312" s="469"/>
      <c r="F312" s="466"/>
      <c r="G312" s="468" t="s">
        <v>1209</v>
      </c>
      <c r="H312" s="524">
        <v>16774.88</v>
      </c>
      <c r="I312" s="524"/>
      <c r="J312" s="524">
        <v>19455.669999999998</v>
      </c>
      <c r="K312" s="524"/>
    </row>
    <row r="313" spans="1:11" x14ac:dyDescent="0.25">
      <c r="A313" s="461">
        <f>IF(ISNUMBER(H313),MAX($A$23:A312)+1)</f>
        <v>271</v>
      </c>
      <c r="B313" s="462" t="s">
        <v>1222</v>
      </c>
      <c r="C313" s="481" t="s">
        <v>1296</v>
      </c>
      <c r="D313" s="469" t="s">
        <v>951</v>
      </c>
      <c r="E313" s="469"/>
      <c r="F313" s="466"/>
      <c r="G313" s="468" t="s">
        <v>1209</v>
      </c>
      <c r="H313" s="524">
        <v>16774.88</v>
      </c>
      <c r="I313" s="524"/>
      <c r="J313" s="524">
        <v>19455.669999999998</v>
      </c>
      <c r="K313" s="524"/>
    </row>
    <row r="314" spans="1:11" x14ac:dyDescent="0.25">
      <c r="A314" s="461">
        <f>IF(ISNUMBER(H314),MAX($A$23:A313)+1)</f>
        <v>272</v>
      </c>
      <c r="B314" s="462" t="s">
        <v>1222</v>
      </c>
      <c r="C314" s="481" t="s">
        <v>1296</v>
      </c>
      <c r="D314" s="469" t="s">
        <v>962</v>
      </c>
      <c r="E314" s="469"/>
      <c r="F314" s="466"/>
      <c r="G314" s="468" t="s">
        <v>1209</v>
      </c>
      <c r="H314" s="524">
        <v>16774.88</v>
      </c>
      <c r="I314" s="524"/>
      <c r="J314" s="524">
        <v>19455.669999999998</v>
      </c>
      <c r="K314" s="524"/>
    </row>
    <row r="315" spans="1:11" x14ac:dyDescent="0.25">
      <c r="A315" s="461">
        <f>IF(ISNUMBER(H315),MAX($A$23:A314)+1)</f>
        <v>273</v>
      </c>
      <c r="B315" s="462" t="s">
        <v>1222</v>
      </c>
      <c r="C315" s="481" t="s">
        <v>1296</v>
      </c>
      <c r="D315" s="469" t="s">
        <v>966</v>
      </c>
      <c r="E315" s="469"/>
      <c r="F315" s="466"/>
      <c r="G315" s="468" t="s">
        <v>1209</v>
      </c>
      <c r="H315" s="524">
        <v>16774.88</v>
      </c>
      <c r="I315" s="524"/>
      <c r="J315" s="524">
        <v>19455.669999999998</v>
      </c>
      <c r="K315" s="524"/>
    </row>
    <row r="316" spans="1:11" x14ac:dyDescent="0.25">
      <c r="A316" s="461">
        <f>IF(ISNUMBER(H316),MAX($A$23:A315)+1)</f>
        <v>274</v>
      </c>
      <c r="B316" s="462" t="s">
        <v>1222</v>
      </c>
      <c r="C316" s="481" t="s">
        <v>1296</v>
      </c>
      <c r="D316" s="469" t="s">
        <v>1014</v>
      </c>
      <c r="E316" s="469"/>
      <c r="F316" s="466"/>
      <c r="G316" s="468" t="s">
        <v>1209</v>
      </c>
      <c r="H316" s="524">
        <v>16774.88</v>
      </c>
      <c r="I316" s="524"/>
      <c r="J316" s="524">
        <v>19455.669999999998</v>
      </c>
      <c r="K316" s="524"/>
    </row>
    <row r="317" spans="1:11" x14ac:dyDescent="0.25">
      <c r="A317" s="461">
        <f>IF(ISNUMBER(H317),MAX($A$23:A316)+1)</f>
        <v>275</v>
      </c>
      <c r="B317" s="462" t="s">
        <v>1222</v>
      </c>
      <c r="C317" s="481" t="s">
        <v>1296</v>
      </c>
      <c r="D317" s="469" t="s">
        <v>1280</v>
      </c>
      <c r="E317" s="469"/>
      <c r="F317" s="466"/>
      <c r="G317" s="468" t="s">
        <v>1209</v>
      </c>
      <c r="H317" s="524">
        <v>16774.88</v>
      </c>
      <c r="I317" s="524"/>
      <c r="J317" s="524">
        <v>19455.669999999998</v>
      </c>
      <c r="K317" s="524"/>
    </row>
    <row r="318" spans="1:11" x14ac:dyDescent="0.25">
      <c r="A318" s="461">
        <f>IF(ISNUMBER(H318),MAX($A$23:A317)+1)</f>
        <v>276</v>
      </c>
      <c r="B318" s="462" t="s">
        <v>1222</v>
      </c>
      <c r="C318" s="481" t="s">
        <v>1296</v>
      </c>
      <c r="D318" s="469" t="s">
        <v>1018</v>
      </c>
      <c r="E318" s="469"/>
      <c r="F318" s="466"/>
      <c r="G318" s="468" t="s">
        <v>1209</v>
      </c>
      <c r="H318" s="524">
        <v>16774.88</v>
      </c>
      <c r="I318" s="524"/>
      <c r="J318" s="524">
        <v>19455.669999999998</v>
      </c>
      <c r="K318" s="524"/>
    </row>
    <row r="319" spans="1:11" x14ac:dyDescent="0.25">
      <c r="A319" s="461">
        <f>IF(ISNUMBER(H319),MAX($A$23:A318)+1)</f>
        <v>277</v>
      </c>
      <c r="B319" s="462" t="s">
        <v>1222</v>
      </c>
      <c r="C319" s="481" t="s">
        <v>1296</v>
      </c>
      <c r="D319" s="469" t="s">
        <v>1250</v>
      </c>
      <c r="E319" s="469"/>
      <c r="F319" s="466"/>
      <c r="G319" s="468" t="s">
        <v>1209</v>
      </c>
      <c r="H319" s="524">
        <v>16774.88</v>
      </c>
      <c r="I319" s="524"/>
      <c r="J319" s="524">
        <v>19455.669999999998</v>
      </c>
      <c r="K319" s="524"/>
    </row>
    <row r="320" spans="1:11" x14ac:dyDescent="0.25">
      <c r="A320" s="461">
        <f>IF(ISNUMBER(H320),MAX($A$23:A319)+1)</f>
        <v>278</v>
      </c>
      <c r="B320" s="462" t="s">
        <v>1222</v>
      </c>
      <c r="C320" s="481" t="s">
        <v>1296</v>
      </c>
      <c r="D320" s="469" t="s">
        <v>1251</v>
      </c>
      <c r="E320" s="469"/>
      <c r="F320" s="466"/>
      <c r="G320" s="468" t="s">
        <v>1209</v>
      </c>
      <c r="H320" s="524">
        <v>16774.88</v>
      </c>
      <c r="I320" s="524"/>
      <c r="J320" s="524">
        <v>19455.669999999998</v>
      </c>
      <c r="K320" s="524"/>
    </row>
    <row r="321" spans="1:11" x14ac:dyDescent="0.25">
      <c r="A321" s="461">
        <f>IF(ISNUMBER(H321),MAX($A$23:A320)+1)</f>
        <v>279</v>
      </c>
      <c r="B321" s="462" t="s">
        <v>1222</v>
      </c>
      <c r="C321" s="481" t="s">
        <v>1296</v>
      </c>
      <c r="D321" s="469" t="s">
        <v>1252</v>
      </c>
      <c r="E321" s="467"/>
      <c r="F321" s="466"/>
      <c r="G321" s="468" t="s">
        <v>1209</v>
      </c>
      <c r="H321" s="524">
        <v>16774.88</v>
      </c>
      <c r="I321" s="524"/>
      <c r="J321" s="524">
        <v>19455.669999999998</v>
      </c>
      <c r="K321" s="524"/>
    </row>
    <row r="322" spans="1:11" x14ac:dyDescent="0.25">
      <c r="A322" s="461">
        <f>IF(ISNUMBER(H322),MAX($A$23:A321)+1)</f>
        <v>280</v>
      </c>
      <c r="B322" s="462" t="s">
        <v>1222</v>
      </c>
      <c r="C322" s="466" t="s">
        <v>1297</v>
      </c>
      <c r="D322" s="469" t="s">
        <v>966</v>
      </c>
      <c r="E322" s="467" t="s">
        <v>1235</v>
      </c>
      <c r="F322" s="466"/>
      <c r="G322" s="468" t="s">
        <v>1210</v>
      </c>
      <c r="H322" s="524">
        <v>23798.04</v>
      </c>
      <c r="I322" s="524"/>
      <c r="J322" s="524">
        <v>27601.21</v>
      </c>
      <c r="K322" s="524"/>
    </row>
    <row r="323" spans="1:11" x14ac:dyDescent="0.25">
      <c r="A323" s="461">
        <f>IF(ISNUMBER(H323),MAX($A$23:A322)+1)</f>
        <v>281</v>
      </c>
      <c r="B323" s="462" t="s">
        <v>1222</v>
      </c>
      <c r="C323" s="466" t="s">
        <v>1297</v>
      </c>
      <c r="D323" s="469" t="s">
        <v>969</v>
      </c>
      <c r="E323" s="466"/>
      <c r="F323" s="466"/>
      <c r="G323" s="468" t="s">
        <v>1209</v>
      </c>
      <c r="H323" s="524">
        <v>16774.88</v>
      </c>
      <c r="I323" s="524"/>
      <c r="J323" s="524">
        <v>19455.669999999998</v>
      </c>
      <c r="K323" s="524"/>
    </row>
    <row r="324" spans="1:11" x14ac:dyDescent="0.25">
      <c r="A324" s="461">
        <f>IF(ISNUMBER(H324),MAX($A$23:A323)+1)</f>
        <v>282</v>
      </c>
      <c r="B324" s="462" t="s">
        <v>1222</v>
      </c>
      <c r="C324" s="466" t="s">
        <v>1297</v>
      </c>
      <c r="D324" s="469" t="s">
        <v>1298</v>
      </c>
      <c r="E324" s="466"/>
      <c r="F324" s="466"/>
      <c r="G324" s="468" t="s">
        <v>1209</v>
      </c>
      <c r="H324" s="524">
        <v>16774.88</v>
      </c>
      <c r="I324" s="524"/>
      <c r="J324" s="524">
        <v>19455.669999999998</v>
      </c>
      <c r="K324" s="524"/>
    </row>
    <row r="325" spans="1:11" x14ac:dyDescent="0.25">
      <c r="A325" s="461">
        <f>IF(ISNUMBER(H325),MAX($A$23:A324)+1)</f>
        <v>283</v>
      </c>
      <c r="B325" s="462" t="s">
        <v>1222</v>
      </c>
      <c r="C325" s="466" t="s">
        <v>1299</v>
      </c>
      <c r="D325" s="469" t="s">
        <v>20</v>
      </c>
      <c r="E325" s="467" t="s">
        <v>1235</v>
      </c>
      <c r="F325" s="466"/>
      <c r="G325" s="468" t="s">
        <v>1209</v>
      </c>
      <c r="H325" s="524">
        <v>16774.88</v>
      </c>
      <c r="I325" s="524"/>
      <c r="J325" s="524">
        <v>19455.669999999998</v>
      </c>
      <c r="K325" s="524"/>
    </row>
    <row r="326" spans="1:11" x14ac:dyDescent="0.25">
      <c r="A326" s="461">
        <f>IF(ISNUMBER(H326),MAX($A$23:A325)+1)</f>
        <v>284</v>
      </c>
      <c r="B326" s="462" t="s">
        <v>1222</v>
      </c>
      <c r="C326" s="466" t="s">
        <v>1299</v>
      </c>
      <c r="D326" s="469" t="s">
        <v>22</v>
      </c>
      <c r="E326" s="467" t="s">
        <v>1235</v>
      </c>
      <c r="F326" s="466"/>
      <c r="G326" s="468" t="s">
        <v>1209</v>
      </c>
      <c r="H326" s="524">
        <v>16774.88</v>
      </c>
      <c r="I326" s="524"/>
      <c r="J326" s="524">
        <v>19455.669999999998</v>
      </c>
      <c r="K326" s="524"/>
    </row>
    <row r="327" spans="1:11" x14ac:dyDescent="0.25">
      <c r="A327" s="461">
        <f>IF(ISNUMBER(H327),MAX($A$23:A326)+1)</f>
        <v>285</v>
      </c>
      <c r="B327" s="462" t="s">
        <v>1222</v>
      </c>
      <c r="C327" s="466" t="s">
        <v>1299</v>
      </c>
      <c r="D327" s="469" t="s">
        <v>26</v>
      </c>
      <c r="E327" s="467" t="s">
        <v>1235</v>
      </c>
      <c r="F327" s="466"/>
      <c r="G327" s="468" t="s">
        <v>1209</v>
      </c>
      <c r="H327" s="524">
        <v>16774.88</v>
      </c>
      <c r="I327" s="524"/>
      <c r="J327" s="524">
        <v>19455.669999999998</v>
      </c>
      <c r="K327" s="524"/>
    </row>
    <row r="328" spans="1:11" x14ac:dyDescent="0.25">
      <c r="A328" s="461">
        <f>IF(ISNUMBER(H328),MAX($A$23:A327)+1)</f>
        <v>286</v>
      </c>
      <c r="B328" s="462" t="s">
        <v>1222</v>
      </c>
      <c r="C328" s="466" t="s">
        <v>1299</v>
      </c>
      <c r="D328" s="469" t="s">
        <v>28</v>
      </c>
      <c r="E328" s="466"/>
      <c r="F328" s="466"/>
      <c r="G328" s="468" t="s">
        <v>1210</v>
      </c>
      <c r="H328" s="524">
        <v>23798.04</v>
      </c>
      <c r="I328" s="524"/>
      <c r="J328" s="524">
        <v>27601.21</v>
      </c>
      <c r="K328" s="524"/>
    </row>
    <row r="329" spans="1:11" x14ac:dyDescent="0.25">
      <c r="A329" s="461">
        <f>IF(ISNUMBER(H329),MAX($A$23:A328)+1)</f>
        <v>287</v>
      </c>
      <c r="B329" s="462" t="s">
        <v>1222</v>
      </c>
      <c r="C329" s="466" t="s">
        <v>1299</v>
      </c>
      <c r="D329" s="469" t="s">
        <v>31</v>
      </c>
      <c r="E329" s="466"/>
      <c r="F329" s="466"/>
      <c r="G329" s="468" t="s">
        <v>1209</v>
      </c>
      <c r="H329" s="524">
        <v>16774.88</v>
      </c>
      <c r="I329" s="524"/>
      <c r="J329" s="524">
        <v>19455.669999999998</v>
      </c>
      <c r="K329" s="524"/>
    </row>
    <row r="330" spans="1:11" x14ac:dyDescent="0.25">
      <c r="A330" s="461">
        <f>IF(ISNUMBER(H330),MAX($A$23:A329)+1)</f>
        <v>288</v>
      </c>
      <c r="B330" s="462" t="s">
        <v>1222</v>
      </c>
      <c r="C330" s="466" t="s">
        <v>1299</v>
      </c>
      <c r="D330" s="469" t="s">
        <v>1038</v>
      </c>
      <c r="E330" s="466"/>
      <c r="F330" s="466"/>
      <c r="G330" s="468" t="s">
        <v>1209</v>
      </c>
      <c r="H330" s="524">
        <v>16774.88</v>
      </c>
      <c r="I330" s="524"/>
      <c r="J330" s="524">
        <v>19455.669999999998</v>
      </c>
      <c r="K330" s="524"/>
    </row>
    <row r="331" spans="1:11" x14ac:dyDescent="0.25">
      <c r="A331" s="461">
        <f>IF(ISNUMBER(H331),MAX($A$23:A330)+1)</f>
        <v>289</v>
      </c>
      <c r="B331" s="462" t="s">
        <v>1222</v>
      </c>
      <c r="C331" s="466" t="s">
        <v>1299</v>
      </c>
      <c r="D331" s="469" t="s">
        <v>1039</v>
      </c>
      <c r="E331" s="466"/>
      <c r="F331" s="466"/>
      <c r="G331" s="468" t="s">
        <v>1209</v>
      </c>
      <c r="H331" s="524">
        <v>16774.88</v>
      </c>
      <c r="I331" s="524"/>
      <c r="J331" s="524">
        <v>19455.669999999998</v>
      </c>
      <c r="K331" s="524"/>
    </row>
    <row r="332" spans="1:11" x14ac:dyDescent="0.25">
      <c r="A332" s="461">
        <f>IF(ISNUMBER(H332),MAX($A$23:A331)+1)</f>
        <v>290</v>
      </c>
      <c r="B332" s="462" t="s">
        <v>1222</v>
      </c>
      <c r="C332" s="466" t="s">
        <v>1299</v>
      </c>
      <c r="D332" s="469" t="s">
        <v>943</v>
      </c>
      <c r="E332" s="466"/>
      <c r="F332" s="466"/>
      <c r="G332" s="468" t="s">
        <v>1209</v>
      </c>
      <c r="H332" s="524">
        <v>16774.88</v>
      </c>
      <c r="I332" s="524"/>
      <c r="J332" s="524">
        <v>19455.669999999998</v>
      </c>
      <c r="K332" s="524"/>
    </row>
    <row r="333" spans="1:11" x14ac:dyDescent="0.25">
      <c r="A333" s="461">
        <f>IF(ISNUMBER(H333),MAX($A$23:A332)+1)</f>
        <v>291</v>
      </c>
      <c r="B333" s="462" t="s">
        <v>1222</v>
      </c>
      <c r="C333" s="466" t="s">
        <v>1299</v>
      </c>
      <c r="D333" s="469" t="s">
        <v>1009</v>
      </c>
      <c r="E333" s="466"/>
      <c r="F333" s="466"/>
      <c r="G333" s="468" t="s">
        <v>1209</v>
      </c>
      <c r="H333" s="524">
        <v>16774.88</v>
      </c>
      <c r="I333" s="524"/>
      <c r="J333" s="524">
        <v>19455.669999999998</v>
      </c>
      <c r="K333" s="524"/>
    </row>
    <row r="334" spans="1:11" x14ac:dyDescent="0.25">
      <c r="A334" s="461">
        <f>IF(ISNUMBER(H334),MAX($A$23:A333)+1)</f>
        <v>292</v>
      </c>
      <c r="B334" s="462" t="s">
        <v>1222</v>
      </c>
      <c r="C334" s="466" t="s">
        <v>1299</v>
      </c>
      <c r="D334" s="469" t="s">
        <v>951</v>
      </c>
      <c r="E334" s="466"/>
      <c r="F334" s="466"/>
      <c r="G334" s="468" t="s">
        <v>1209</v>
      </c>
      <c r="H334" s="524">
        <v>16774.88</v>
      </c>
      <c r="I334" s="524"/>
      <c r="J334" s="524">
        <v>19455.669999999998</v>
      </c>
      <c r="K334" s="524"/>
    </row>
    <row r="335" spans="1:11" x14ac:dyDescent="0.25">
      <c r="A335" s="461">
        <f>IF(ISNUMBER(H335),MAX($A$23:A334)+1)</f>
        <v>293</v>
      </c>
      <c r="B335" s="462" t="s">
        <v>1222</v>
      </c>
      <c r="C335" s="466" t="s">
        <v>1299</v>
      </c>
      <c r="D335" s="469" t="s">
        <v>956</v>
      </c>
      <c r="E335" s="466"/>
      <c r="F335" s="466"/>
      <c r="G335" s="468" t="s">
        <v>1209</v>
      </c>
      <c r="H335" s="524">
        <v>16774.88</v>
      </c>
      <c r="I335" s="524"/>
      <c r="J335" s="524">
        <v>19455.669999999998</v>
      </c>
      <c r="K335" s="524"/>
    </row>
    <row r="336" spans="1:11" x14ac:dyDescent="0.25">
      <c r="A336" s="461">
        <f>IF(ISNUMBER(H336),MAX($A$23:A335)+1)</f>
        <v>294</v>
      </c>
      <c r="B336" s="462" t="s">
        <v>1222</v>
      </c>
      <c r="C336" s="466" t="s">
        <v>1299</v>
      </c>
      <c r="D336" s="469" t="s">
        <v>956</v>
      </c>
      <c r="E336" s="467" t="s">
        <v>1235</v>
      </c>
      <c r="F336" s="466"/>
      <c r="G336" s="468" t="s">
        <v>1209</v>
      </c>
      <c r="H336" s="524">
        <v>16774.88</v>
      </c>
      <c r="I336" s="524"/>
      <c r="J336" s="524">
        <v>19455.669999999998</v>
      </c>
      <c r="K336" s="524"/>
    </row>
    <row r="337" spans="1:11" x14ac:dyDescent="0.25">
      <c r="A337" s="461">
        <f>IF(ISNUMBER(H337),MAX($A$23:A336)+1)</f>
        <v>295</v>
      </c>
      <c r="B337" s="462" t="s">
        <v>1222</v>
      </c>
      <c r="C337" s="466" t="s">
        <v>1300</v>
      </c>
      <c r="D337" s="469" t="s">
        <v>24</v>
      </c>
      <c r="E337" s="466"/>
      <c r="F337" s="466"/>
      <c r="G337" s="468" t="s">
        <v>1209</v>
      </c>
      <c r="H337" s="524">
        <v>16774.88</v>
      </c>
      <c r="I337" s="524"/>
      <c r="J337" s="524">
        <v>19455.669999999998</v>
      </c>
      <c r="K337" s="524"/>
    </row>
    <row r="338" spans="1:11" x14ac:dyDescent="0.25">
      <c r="A338" s="461">
        <f>IF(ISNUMBER(H338),MAX($A$23:A337)+1)</f>
        <v>296</v>
      </c>
      <c r="B338" s="462" t="s">
        <v>1222</v>
      </c>
      <c r="C338" s="466" t="s">
        <v>1300</v>
      </c>
      <c r="D338" s="469" t="s">
        <v>1040</v>
      </c>
      <c r="E338" s="466"/>
      <c r="F338" s="466"/>
      <c r="G338" s="468" t="s">
        <v>1209</v>
      </c>
      <c r="H338" s="524">
        <v>16774.88</v>
      </c>
      <c r="I338" s="524"/>
      <c r="J338" s="524">
        <v>19455.669999999998</v>
      </c>
      <c r="K338" s="524"/>
    </row>
    <row r="339" spans="1:11" x14ac:dyDescent="0.25">
      <c r="A339" s="461">
        <f>IF(ISNUMBER(H339),MAX($A$23:A338)+1)</f>
        <v>297</v>
      </c>
      <c r="B339" s="462" t="s">
        <v>1222</v>
      </c>
      <c r="C339" s="466" t="s">
        <v>1301</v>
      </c>
      <c r="D339" s="469" t="s">
        <v>27</v>
      </c>
      <c r="E339" s="466"/>
      <c r="F339" s="466"/>
      <c r="G339" s="468" t="s">
        <v>1210</v>
      </c>
      <c r="H339" s="524">
        <v>23798.04</v>
      </c>
      <c r="I339" s="524"/>
      <c r="J339" s="524">
        <v>27601.21</v>
      </c>
      <c r="K339" s="524"/>
    </row>
    <row r="340" spans="1:11" x14ac:dyDescent="0.25">
      <c r="A340" s="461">
        <f>IF(ISNUMBER(H340),MAX($A$23:A339)+1)</f>
        <v>298</v>
      </c>
      <c r="B340" s="462" t="s">
        <v>1222</v>
      </c>
      <c r="C340" s="466" t="s">
        <v>1301</v>
      </c>
      <c r="D340" s="469" t="s">
        <v>27</v>
      </c>
      <c r="E340" s="469" t="s">
        <v>19</v>
      </c>
      <c r="F340" s="466"/>
      <c r="G340" s="468" t="s">
        <v>1209</v>
      </c>
      <c r="H340" s="524">
        <v>16774.88</v>
      </c>
      <c r="I340" s="524"/>
      <c r="J340" s="524">
        <v>19455.669999999998</v>
      </c>
      <c r="K340" s="524"/>
    </row>
    <row r="341" spans="1:11" x14ac:dyDescent="0.25">
      <c r="A341" s="461">
        <f>IF(ISNUMBER(H341),MAX($A$23:A340)+1)</f>
        <v>299</v>
      </c>
      <c r="B341" s="462" t="s">
        <v>1222</v>
      </c>
      <c r="C341" s="466" t="s">
        <v>1301</v>
      </c>
      <c r="D341" s="469" t="s">
        <v>27</v>
      </c>
      <c r="E341" s="469" t="s">
        <v>20</v>
      </c>
      <c r="F341" s="466"/>
      <c r="G341" s="468" t="s">
        <v>1209</v>
      </c>
      <c r="H341" s="524">
        <v>16774.88</v>
      </c>
      <c r="I341" s="524"/>
      <c r="J341" s="524">
        <v>19455.669999999998</v>
      </c>
      <c r="K341" s="524"/>
    </row>
    <row r="342" spans="1:11" x14ac:dyDescent="0.25">
      <c r="A342" s="461"/>
      <c r="B342" s="478"/>
      <c r="C342" s="489"/>
      <c r="D342" s="488"/>
      <c r="E342" s="486"/>
      <c r="F342" s="489"/>
      <c r="G342" s="485"/>
      <c r="H342" s="528"/>
      <c r="I342" s="528"/>
      <c r="J342" s="528"/>
      <c r="K342" s="528"/>
    </row>
    <row r="343" spans="1:11" s="496" customFormat="1" ht="30" customHeight="1" x14ac:dyDescent="0.25">
      <c r="A343" s="461"/>
      <c r="B343" s="498" t="s">
        <v>1335</v>
      </c>
      <c r="C343" s="513"/>
      <c r="D343" s="512"/>
      <c r="E343" s="513"/>
      <c r="F343" s="513"/>
      <c r="G343" s="514"/>
      <c r="H343" s="507"/>
      <c r="I343" s="507"/>
      <c r="J343" s="507"/>
      <c r="K343" s="507">
        <v>5292665.1099999994</v>
      </c>
    </row>
    <row r="344" spans="1:11" s="495" customFormat="1" x14ac:dyDescent="0.2">
      <c r="A344" s="461"/>
      <c r="B344" s="864" t="s">
        <v>1302</v>
      </c>
      <c r="C344" s="864"/>
      <c r="D344" s="506"/>
      <c r="E344" s="493"/>
      <c r="F344" s="493"/>
      <c r="G344" s="516"/>
      <c r="H344" s="511"/>
      <c r="I344" s="511"/>
      <c r="J344" s="511"/>
      <c r="K344" s="511">
        <v>187055.69</v>
      </c>
    </row>
    <row r="345" spans="1:11" x14ac:dyDescent="0.25">
      <c r="A345" s="461">
        <f>IF(ISNUMBER(H345),MAX($A$23:A344)+1)</f>
        <v>300</v>
      </c>
      <c r="B345" s="462" t="s">
        <v>1222</v>
      </c>
      <c r="C345" s="466" t="s">
        <v>1302</v>
      </c>
      <c r="D345" s="464"/>
      <c r="E345" s="466"/>
      <c r="F345" s="466" t="s">
        <v>1302</v>
      </c>
      <c r="G345" s="468" t="s">
        <v>1241</v>
      </c>
      <c r="H345" s="524">
        <v>82972.55</v>
      </c>
      <c r="I345" s="524"/>
      <c r="J345" s="524"/>
      <c r="K345" s="524">
        <v>100851.55</v>
      </c>
    </row>
    <row r="346" spans="1:11" x14ac:dyDescent="0.25">
      <c r="A346" s="461">
        <f>IF(ISNUMBER(H346),MAX($A$23:A345)+1)</f>
        <v>301</v>
      </c>
      <c r="B346" s="462" t="s">
        <v>1222</v>
      </c>
      <c r="C346" s="466" t="s">
        <v>1302</v>
      </c>
      <c r="D346" s="464"/>
      <c r="E346" s="466"/>
      <c r="F346" s="466" t="s">
        <v>1302</v>
      </c>
      <c r="G346" s="461" t="s">
        <v>1211</v>
      </c>
      <c r="H346" s="524">
        <v>35460.92</v>
      </c>
      <c r="I346" s="524"/>
      <c r="J346" s="524"/>
      <c r="K346" s="524">
        <v>43102.07</v>
      </c>
    </row>
    <row r="347" spans="1:11" x14ac:dyDescent="0.25">
      <c r="A347" s="461">
        <f>IF(ISNUMBER(H347),MAX($A$23:A346)+1)</f>
        <v>302</v>
      </c>
      <c r="B347" s="462" t="s">
        <v>1222</v>
      </c>
      <c r="C347" s="466" t="s">
        <v>1302</v>
      </c>
      <c r="D347" s="464"/>
      <c r="E347" s="466"/>
      <c r="F347" s="466" t="s">
        <v>1302</v>
      </c>
      <c r="G347" s="461" t="s">
        <v>1211</v>
      </c>
      <c r="H347" s="524">
        <v>35460.92</v>
      </c>
      <c r="I347" s="524"/>
      <c r="J347" s="524"/>
      <c r="K347" s="524">
        <v>43102.07</v>
      </c>
    </row>
    <row r="348" spans="1:11" x14ac:dyDescent="0.25">
      <c r="A348" s="461"/>
      <c r="B348" s="861" t="s">
        <v>1303</v>
      </c>
      <c r="C348" s="861"/>
      <c r="D348" s="506"/>
      <c r="E348" s="493"/>
      <c r="F348" s="493"/>
      <c r="G348" s="494"/>
      <c r="H348" s="523"/>
      <c r="I348" s="523"/>
      <c r="J348" s="523"/>
      <c r="K348" s="523">
        <v>2811912.4799999995</v>
      </c>
    </row>
    <row r="349" spans="1:11" x14ac:dyDescent="0.25">
      <c r="A349" s="461">
        <f>IF(ISNUMBER(H349),MAX($A$23:A348)+1)</f>
        <v>303</v>
      </c>
      <c r="B349" s="462" t="s">
        <v>1222</v>
      </c>
      <c r="C349" s="466" t="s">
        <v>1304</v>
      </c>
      <c r="D349" s="469" t="s">
        <v>20</v>
      </c>
      <c r="E349" s="469" t="s">
        <v>1274</v>
      </c>
      <c r="F349" s="466"/>
      <c r="G349" s="468" t="s">
        <v>1210</v>
      </c>
      <c r="H349" s="524">
        <v>23798.04</v>
      </c>
      <c r="I349" s="524"/>
      <c r="J349" s="524"/>
      <c r="K349" s="524">
        <v>28926.06</v>
      </c>
    </row>
    <row r="350" spans="1:11" x14ac:dyDescent="0.25">
      <c r="A350" s="461">
        <f>IF(ISNUMBER(H350),MAX($A$23:A349)+1)</f>
        <v>304</v>
      </c>
      <c r="B350" s="462" t="s">
        <v>1222</v>
      </c>
      <c r="C350" s="466" t="s">
        <v>1304</v>
      </c>
      <c r="D350" s="469" t="s">
        <v>20</v>
      </c>
      <c r="E350" s="469" t="s">
        <v>19</v>
      </c>
      <c r="F350" s="466"/>
      <c r="G350" s="468" t="s">
        <v>1209</v>
      </c>
      <c r="H350" s="524">
        <v>16774.88</v>
      </c>
      <c r="I350" s="524"/>
      <c r="J350" s="524"/>
      <c r="K350" s="524">
        <v>20389.55</v>
      </c>
    </row>
    <row r="351" spans="1:11" x14ac:dyDescent="0.25">
      <c r="A351" s="461">
        <f>IF(ISNUMBER(H351),MAX($A$23:A350)+1)</f>
        <v>305</v>
      </c>
      <c r="B351" s="462" t="s">
        <v>1222</v>
      </c>
      <c r="C351" s="466" t="s">
        <v>1304</v>
      </c>
      <c r="D351" s="469" t="s">
        <v>20</v>
      </c>
      <c r="E351" s="469" t="s">
        <v>20</v>
      </c>
      <c r="F351" s="466"/>
      <c r="G351" s="468" t="s">
        <v>1209</v>
      </c>
      <c r="H351" s="524">
        <v>16774.88</v>
      </c>
      <c r="I351" s="524"/>
      <c r="J351" s="524"/>
      <c r="K351" s="524">
        <v>20389.55</v>
      </c>
    </row>
    <row r="352" spans="1:11" x14ac:dyDescent="0.25">
      <c r="A352" s="461">
        <f>IF(ISNUMBER(H352),MAX($A$23:A351)+1)</f>
        <v>306</v>
      </c>
      <c r="B352" s="462" t="s">
        <v>1222</v>
      </c>
      <c r="C352" s="466" t="s">
        <v>1304</v>
      </c>
      <c r="D352" s="469" t="s">
        <v>22</v>
      </c>
      <c r="E352" s="469"/>
      <c r="F352" s="466"/>
      <c r="G352" s="468" t="s">
        <v>1210</v>
      </c>
      <c r="H352" s="524">
        <v>23798.04</v>
      </c>
      <c r="I352" s="524"/>
      <c r="J352" s="524"/>
      <c r="K352" s="524">
        <v>28926.06</v>
      </c>
    </row>
    <row r="353" spans="1:11" x14ac:dyDescent="0.25">
      <c r="A353" s="461">
        <f>IF(ISNUMBER(H353),MAX($A$23:A352)+1)</f>
        <v>307</v>
      </c>
      <c r="B353" s="462" t="s">
        <v>1222</v>
      </c>
      <c r="C353" s="466" t="s">
        <v>1304</v>
      </c>
      <c r="D353" s="469" t="s">
        <v>22</v>
      </c>
      <c r="E353" s="469" t="s">
        <v>19</v>
      </c>
      <c r="F353" s="466"/>
      <c r="G353" s="468" t="s">
        <v>1209</v>
      </c>
      <c r="H353" s="524">
        <v>16774.88</v>
      </c>
      <c r="I353" s="524"/>
      <c r="J353" s="524"/>
      <c r="K353" s="524">
        <v>20389.55</v>
      </c>
    </row>
    <row r="354" spans="1:11" x14ac:dyDescent="0.25">
      <c r="A354" s="461">
        <f>IF(ISNUMBER(H354),MAX($A$23:A353)+1)</f>
        <v>308</v>
      </c>
      <c r="B354" s="462" t="s">
        <v>1222</v>
      </c>
      <c r="C354" s="466" t="s">
        <v>1304</v>
      </c>
      <c r="D354" s="469" t="s">
        <v>22</v>
      </c>
      <c r="E354" s="469" t="s">
        <v>20</v>
      </c>
      <c r="F354" s="466"/>
      <c r="G354" s="468" t="s">
        <v>1209</v>
      </c>
      <c r="H354" s="524">
        <v>16774.88</v>
      </c>
      <c r="I354" s="524"/>
      <c r="J354" s="524"/>
      <c r="K354" s="524">
        <v>20389.55</v>
      </c>
    </row>
    <row r="355" spans="1:11" x14ac:dyDescent="0.25">
      <c r="A355" s="461">
        <f>IF(ISNUMBER(H355),MAX($A$23:A354)+1)</f>
        <v>309</v>
      </c>
      <c r="B355" s="462" t="s">
        <v>1222</v>
      </c>
      <c r="C355" s="466" t="s">
        <v>1304</v>
      </c>
      <c r="D355" s="469" t="s">
        <v>23</v>
      </c>
      <c r="E355" s="469"/>
      <c r="F355" s="466"/>
      <c r="G355" s="468" t="s">
        <v>1210</v>
      </c>
      <c r="H355" s="524">
        <v>23798.04</v>
      </c>
      <c r="I355" s="524"/>
      <c r="J355" s="524"/>
      <c r="K355" s="524">
        <v>28926.06</v>
      </c>
    </row>
    <row r="356" spans="1:11" x14ac:dyDescent="0.25">
      <c r="A356" s="461">
        <f>IF(ISNUMBER(H356),MAX($A$23:A355)+1)</f>
        <v>310</v>
      </c>
      <c r="B356" s="462" t="s">
        <v>1222</v>
      </c>
      <c r="C356" s="466" t="s">
        <v>1304</v>
      </c>
      <c r="D356" s="469" t="s">
        <v>23</v>
      </c>
      <c r="E356" s="469" t="s">
        <v>19</v>
      </c>
      <c r="F356" s="466"/>
      <c r="G356" s="468" t="s">
        <v>1209</v>
      </c>
      <c r="H356" s="524">
        <v>16774.88</v>
      </c>
      <c r="I356" s="524"/>
      <c r="J356" s="524"/>
      <c r="K356" s="524">
        <v>20389.55</v>
      </c>
    </row>
    <row r="357" spans="1:11" x14ac:dyDescent="0.25">
      <c r="A357" s="461">
        <f>IF(ISNUMBER(H357),MAX($A$23:A356)+1)</f>
        <v>311</v>
      </c>
      <c r="B357" s="462" t="s">
        <v>1222</v>
      </c>
      <c r="C357" s="466" t="s">
        <v>1304</v>
      </c>
      <c r="D357" s="469" t="s">
        <v>23</v>
      </c>
      <c r="E357" s="469" t="s">
        <v>20</v>
      </c>
      <c r="F357" s="466"/>
      <c r="G357" s="468" t="s">
        <v>1209</v>
      </c>
      <c r="H357" s="524">
        <v>16774.88</v>
      </c>
      <c r="I357" s="524"/>
      <c r="J357" s="524"/>
      <c r="K357" s="524">
        <v>20389.55</v>
      </c>
    </row>
    <row r="358" spans="1:11" x14ac:dyDescent="0.25">
      <c r="A358" s="461">
        <f>IF(ISNUMBER(H358),MAX($A$23:A357)+1)</f>
        <v>312</v>
      </c>
      <c r="B358" s="462" t="s">
        <v>1222</v>
      </c>
      <c r="C358" s="466" t="s">
        <v>1304</v>
      </c>
      <c r="D358" s="469" t="s">
        <v>1305</v>
      </c>
      <c r="E358" s="469"/>
      <c r="F358" s="466"/>
      <c r="G358" s="468" t="s">
        <v>1210</v>
      </c>
      <c r="H358" s="524">
        <v>23798.04</v>
      </c>
      <c r="I358" s="524"/>
      <c r="J358" s="524"/>
      <c r="K358" s="524">
        <v>28926.06</v>
      </c>
    </row>
    <row r="359" spans="1:11" x14ac:dyDescent="0.25">
      <c r="A359" s="461">
        <f>IF(ISNUMBER(H359),MAX($A$23:A358)+1)</f>
        <v>313</v>
      </c>
      <c r="B359" s="462" t="s">
        <v>1222</v>
      </c>
      <c r="C359" s="466" t="s">
        <v>1304</v>
      </c>
      <c r="D359" s="469" t="s">
        <v>1305</v>
      </c>
      <c r="E359" s="469" t="s">
        <v>19</v>
      </c>
      <c r="F359" s="466"/>
      <c r="G359" s="468" t="s">
        <v>1209</v>
      </c>
      <c r="H359" s="524">
        <v>16774.88</v>
      </c>
      <c r="I359" s="524"/>
      <c r="J359" s="524"/>
      <c r="K359" s="524">
        <v>20389.55</v>
      </c>
    </row>
    <row r="360" spans="1:11" x14ac:dyDescent="0.25">
      <c r="A360" s="461">
        <f>IF(ISNUMBER(H360),MAX($A$23:A359)+1)</f>
        <v>314</v>
      </c>
      <c r="B360" s="462" t="s">
        <v>1222</v>
      </c>
      <c r="C360" s="466" t="s">
        <v>1304</v>
      </c>
      <c r="D360" s="469" t="s">
        <v>1305</v>
      </c>
      <c r="E360" s="469" t="s">
        <v>20</v>
      </c>
      <c r="F360" s="466"/>
      <c r="G360" s="468" t="s">
        <v>1209</v>
      </c>
      <c r="H360" s="524">
        <v>16774.88</v>
      </c>
      <c r="I360" s="524"/>
      <c r="J360" s="524"/>
      <c r="K360" s="524">
        <v>20389.55</v>
      </c>
    </row>
    <row r="361" spans="1:11" x14ac:dyDescent="0.25">
      <c r="A361" s="461">
        <f>IF(ISNUMBER(H361),MAX($A$23:A360)+1)</f>
        <v>315</v>
      </c>
      <c r="B361" s="462" t="s">
        <v>1222</v>
      </c>
      <c r="C361" s="466" t="s">
        <v>1304</v>
      </c>
      <c r="D361" s="469" t="s">
        <v>1305</v>
      </c>
      <c r="E361" s="469" t="s">
        <v>21</v>
      </c>
      <c r="F361" s="466"/>
      <c r="G361" s="468" t="s">
        <v>1209</v>
      </c>
      <c r="H361" s="524">
        <v>16774.88</v>
      </c>
      <c r="I361" s="524"/>
      <c r="J361" s="524"/>
      <c r="K361" s="524">
        <v>20389.55</v>
      </c>
    </row>
    <row r="362" spans="1:11" x14ac:dyDescent="0.25">
      <c r="A362" s="461">
        <f>IF(ISNUMBER(H362),MAX($A$23:A361)+1)</f>
        <v>316</v>
      </c>
      <c r="B362" s="462" t="s">
        <v>1222</v>
      </c>
      <c r="C362" s="466" t="s">
        <v>1304</v>
      </c>
      <c r="D362" s="469" t="s">
        <v>1305</v>
      </c>
      <c r="E362" s="469" t="s">
        <v>22</v>
      </c>
      <c r="F362" s="466"/>
      <c r="G362" s="468" t="s">
        <v>1209</v>
      </c>
      <c r="H362" s="524">
        <v>16774.88</v>
      </c>
      <c r="I362" s="524"/>
      <c r="J362" s="524"/>
      <c r="K362" s="524">
        <v>20389.55</v>
      </c>
    </row>
    <row r="363" spans="1:11" x14ac:dyDescent="0.25">
      <c r="A363" s="461">
        <f>IF(ISNUMBER(H363),MAX($A$23:A362)+1)</f>
        <v>317</v>
      </c>
      <c r="B363" s="462" t="s">
        <v>1222</v>
      </c>
      <c r="C363" s="466" t="s">
        <v>1304</v>
      </c>
      <c r="D363" s="469" t="s">
        <v>1305</v>
      </c>
      <c r="E363" s="469" t="s">
        <v>23</v>
      </c>
      <c r="F363" s="466"/>
      <c r="G363" s="468" t="s">
        <v>1209</v>
      </c>
      <c r="H363" s="524">
        <v>16774.88</v>
      </c>
      <c r="I363" s="524"/>
      <c r="J363" s="524"/>
      <c r="K363" s="524">
        <v>20389.55</v>
      </c>
    </row>
    <row r="364" spans="1:11" x14ac:dyDescent="0.25">
      <c r="A364" s="461">
        <f>IF(ISNUMBER(H364),MAX($A$23:A363)+1)</f>
        <v>318</v>
      </c>
      <c r="B364" s="462" t="s">
        <v>1222</v>
      </c>
      <c r="C364" s="466" t="s">
        <v>1304</v>
      </c>
      <c r="D364" s="469" t="s">
        <v>1305</v>
      </c>
      <c r="E364" s="469" t="s">
        <v>29</v>
      </c>
      <c r="F364" s="466"/>
      <c r="G364" s="468" t="s">
        <v>1209</v>
      </c>
      <c r="H364" s="524">
        <v>16774.88</v>
      </c>
      <c r="I364" s="524"/>
      <c r="J364" s="524"/>
      <c r="K364" s="524">
        <v>20389.55</v>
      </c>
    </row>
    <row r="365" spans="1:11" x14ac:dyDescent="0.25">
      <c r="A365" s="461">
        <f>IF(ISNUMBER(H365),MAX($A$23:A364)+1)</f>
        <v>319</v>
      </c>
      <c r="B365" s="462" t="s">
        <v>1222</v>
      </c>
      <c r="C365" s="466" t="s">
        <v>1304</v>
      </c>
      <c r="D365" s="469" t="s">
        <v>1305</v>
      </c>
      <c r="E365" s="469" t="s">
        <v>24</v>
      </c>
      <c r="F365" s="466"/>
      <c r="G365" s="468" t="s">
        <v>1209</v>
      </c>
      <c r="H365" s="524">
        <v>16774.88</v>
      </c>
      <c r="I365" s="524"/>
      <c r="J365" s="524"/>
      <c r="K365" s="524">
        <v>20389.55</v>
      </c>
    </row>
    <row r="366" spans="1:11" x14ac:dyDescent="0.25">
      <c r="A366" s="461">
        <f>IF(ISNUMBER(H366),MAX($A$23:A365)+1)</f>
        <v>320</v>
      </c>
      <c r="B366" s="462" t="s">
        <v>1222</v>
      </c>
      <c r="C366" s="466" t="s">
        <v>1304</v>
      </c>
      <c r="D366" s="469" t="s">
        <v>1305</v>
      </c>
      <c r="E366" s="469" t="s">
        <v>30</v>
      </c>
      <c r="F366" s="466"/>
      <c r="G366" s="468" t="s">
        <v>1209</v>
      </c>
      <c r="H366" s="524">
        <v>16774.88</v>
      </c>
      <c r="I366" s="524"/>
      <c r="J366" s="524"/>
      <c r="K366" s="524">
        <v>20389.55</v>
      </c>
    </row>
    <row r="367" spans="1:11" x14ac:dyDescent="0.25">
      <c r="A367" s="461">
        <f>IF(ISNUMBER(H367),MAX($A$23:A366)+1)</f>
        <v>321</v>
      </c>
      <c r="B367" s="462" t="s">
        <v>1222</v>
      </c>
      <c r="C367" s="466" t="s">
        <v>1304</v>
      </c>
      <c r="D367" s="469" t="s">
        <v>1305</v>
      </c>
      <c r="E367" s="469" t="s">
        <v>25</v>
      </c>
      <c r="F367" s="466"/>
      <c r="G367" s="468" t="s">
        <v>1209</v>
      </c>
      <c r="H367" s="524">
        <v>16774.88</v>
      </c>
      <c r="I367" s="524"/>
      <c r="J367" s="524"/>
      <c r="K367" s="524">
        <v>20389.55</v>
      </c>
    </row>
    <row r="368" spans="1:11" x14ac:dyDescent="0.25">
      <c r="A368" s="461">
        <f>IF(ISNUMBER(H368),MAX($A$23:A367)+1)</f>
        <v>322</v>
      </c>
      <c r="B368" s="462" t="s">
        <v>1222</v>
      </c>
      <c r="C368" s="466" t="s">
        <v>1304</v>
      </c>
      <c r="D368" s="469" t="s">
        <v>1305</v>
      </c>
      <c r="E368" s="469" t="s">
        <v>26</v>
      </c>
      <c r="F368" s="466"/>
      <c r="G368" s="468" t="s">
        <v>1209</v>
      </c>
      <c r="H368" s="524">
        <v>16774.88</v>
      </c>
      <c r="I368" s="524"/>
      <c r="J368" s="524"/>
      <c r="K368" s="524">
        <v>20389.55</v>
      </c>
    </row>
    <row r="369" spans="1:11" x14ac:dyDescent="0.25">
      <c r="A369" s="461">
        <f>IF(ISNUMBER(H369),MAX($A$23:A368)+1)</f>
        <v>323</v>
      </c>
      <c r="B369" s="462" t="s">
        <v>1222</v>
      </c>
      <c r="C369" s="466" t="s">
        <v>1304</v>
      </c>
      <c r="D369" s="469" t="s">
        <v>1305</v>
      </c>
      <c r="E369" s="469" t="s">
        <v>28</v>
      </c>
      <c r="F369" s="466"/>
      <c r="G369" s="468" t="s">
        <v>1209</v>
      </c>
      <c r="H369" s="524">
        <v>16774.88</v>
      </c>
      <c r="I369" s="524"/>
      <c r="J369" s="524"/>
      <c r="K369" s="524">
        <v>20389.55</v>
      </c>
    </row>
    <row r="370" spans="1:11" x14ac:dyDescent="0.25">
      <c r="A370" s="461">
        <f>IF(ISNUMBER(H370),MAX($A$23:A369)+1)</f>
        <v>324</v>
      </c>
      <c r="B370" s="462" t="s">
        <v>1222</v>
      </c>
      <c r="C370" s="466" t="s">
        <v>1304</v>
      </c>
      <c r="D370" s="469" t="s">
        <v>1305</v>
      </c>
      <c r="E370" s="469" t="s">
        <v>31</v>
      </c>
      <c r="F370" s="466"/>
      <c r="G370" s="468" t="s">
        <v>1209</v>
      </c>
      <c r="H370" s="524">
        <v>16774.88</v>
      </c>
      <c r="I370" s="524"/>
      <c r="J370" s="524"/>
      <c r="K370" s="524">
        <v>20389.55</v>
      </c>
    </row>
    <row r="371" spans="1:11" x14ac:dyDescent="0.25">
      <c r="A371" s="461">
        <f>IF(ISNUMBER(H371),MAX($A$23:A370)+1)</f>
        <v>325</v>
      </c>
      <c r="B371" s="462" t="s">
        <v>1222</v>
      </c>
      <c r="C371" s="466" t="s">
        <v>1304</v>
      </c>
      <c r="D371" s="469" t="s">
        <v>1305</v>
      </c>
      <c r="E371" s="469" t="s">
        <v>1038</v>
      </c>
      <c r="F371" s="466"/>
      <c r="G371" s="468" t="s">
        <v>1209</v>
      </c>
      <c r="H371" s="524">
        <v>16774.88</v>
      </c>
      <c r="I371" s="524"/>
      <c r="J371" s="524"/>
      <c r="K371" s="524">
        <v>20389.55</v>
      </c>
    </row>
    <row r="372" spans="1:11" x14ac:dyDescent="0.25">
      <c r="A372" s="461">
        <f>IF(ISNUMBER(H372),MAX($A$23:A371)+1)</f>
        <v>326</v>
      </c>
      <c r="B372" s="462" t="s">
        <v>1222</v>
      </c>
      <c r="C372" s="466" t="s">
        <v>1304</v>
      </c>
      <c r="D372" s="469" t="s">
        <v>29</v>
      </c>
      <c r="E372" s="469"/>
      <c r="F372" s="466"/>
      <c r="G372" s="468" t="s">
        <v>1210</v>
      </c>
      <c r="H372" s="524">
        <v>23798.04</v>
      </c>
      <c r="I372" s="524"/>
      <c r="J372" s="524"/>
      <c r="K372" s="524">
        <v>28926.06</v>
      </c>
    </row>
    <row r="373" spans="1:11" x14ac:dyDescent="0.25">
      <c r="A373" s="461">
        <f>IF(ISNUMBER(H373),MAX($A$23:A372)+1)</f>
        <v>327</v>
      </c>
      <c r="B373" s="462" t="s">
        <v>1222</v>
      </c>
      <c r="C373" s="466" t="s">
        <v>1304</v>
      </c>
      <c r="D373" s="469" t="s">
        <v>29</v>
      </c>
      <c r="E373" s="469" t="s">
        <v>19</v>
      </c>
      <c r="F373" s="466"/>
      <c r="G373" s="468" t="s">
        <v>1209</v>
      </c>
      <c r="H373" s="524">
        <v>16774.88</v>
      </c>
      <c r="I373" s="524"/>
      <c r="J373" s="524"/>
      <c r="K373" s="524">
        <v>20389.55</v>
      </c>
    </row>
    <row r="374" spans="1:11" x14ac:dyDescent="0.25">
      <c r="A374" s="461">
        <f>IF(ISNUMBER(H374),MAX($A$23:A373)+1)</f>
        <v>328</v>
      </c>
      <c r="B374" s="462" t="s">
        <v>1222</v>
      </c>
      <c r="C374" s="466" t="s">
        <v>1304</v>
      </c>
      <c r="D374" s="469" t="s">
        <v>29</v>
      </c>
      <c r="E374" s="469" t="s">
        <v>20</v>
      </c>
      <c r="F374" s="466"/>
      <c r="G374" s="468" t="s">
        <v>1209</v>
      </c>
      <c r="H374" s="524">
        <v>16774.88</v>
      </c>
      <c r="I374" s="524"/>
      <c r="J374" s="524"/>
      <c r="K374" s="524">
        <v>20389.55</v>
      </c>
    </row>
    <row r="375" spans="1:11" x14ac:dyDescent="0.25">
      <c r="A375" s="461">
        <f>IF(ISNUMBER(H375),MAX($A$23:A374)+1)</f>
        <v>329</v>
      </c>
      <c r="B375" s="462" t="s">
        <v>1222</v>
      </c>
      <c r="C375" s="466" t="s">
        <v>1304</v>
      </c>
      <c r="D375" s="469" t="s">
        <v>24</v>
      </c>
      <c r="E375" s="469"/>
      <c r="F375" s="466"/>
      <c r="G375" s="468" t="s">
        <v>1210</v>
      </c>
      <c r="H375" s="524">
        <v>23798.04</v>
      </c>
      <c r="I375" s="524"/>
      <c r="J375" s="524"/>
      <c r="K375" s="524">
        <v>28926.06</v>
      </c>
    </row>
    <row r="376" spans="1:11" x14ac:dyDescent="0.25">
      <c r="A376" s="461">
        <f>IF(ISNUMBER(H376),MAX($A$23:A375)+1)</f>
        <v>330</v>
      </c>
      <c r="B376" s="462" t="s">
        <v>1222</v>
      </c>
      <c r="C376" s="466" t="s">
        <v>1304</v>
      </c>
      <c r="D376" s="469" t="s">
        <v>24</v>
      </c>
      <c r="E376" s="469" t="s">
        <v>19</v>
      </c>
      <c r="F376" s="466"/>
      <c r="G376" s="468" t="s">
        <v>1209</v>
      </c>
      <c r="H376" s="524">
        <v>16774.88</v>
      </c>
      <c r="I376" s="524"/>
      <c r="J376" s="524"/>
      <c r="K376" s="524">
        <v>20389.55</v>
      </c>
    </row>
    <row r="377" spans="1:11" x14ac:dyDescent="0.25">
      <c r="A377" s="461">
        <f>IF(ISNUMBER(H377),MAX($A$23:A376)+1)</f>
        <v>331</v>
      </c>
      <c r="B377" s="462" t="s">
        <v>1222</v>
      </c>
      <c r="C377" s="466" t="s">
        <v>1304</v>
      </c>
      <c r="D377" s="469" t="s">
        <v>24</v>
      </c>
      <c r="E377" s="469" t="s">
        <v>20</v>
      </c>
      <c r="F377" s="466"/>
      <c r="G377" s="468" t="s">
        <v>1209</v>
      </c>
      <c r="H377" s="524">
        <v>16774.88</v>
      </c>
      <c r="I377" s="524"/>
      <c r="J377" s="524"/>
      <c r="K377" s="524">
        <v>20389.55</v>
      </c>
    </row>
    <row r="378" spans="1:11" x14ac:dyDescent="0.25">
      <c r="A378" s="461">
        <f>IF(ISNUMBER(H378),MAX($A$23:A377)+1)</f>
        <v>332</v>
      </c>
      <c r="B378" s="462" t="s">
        <v>1222</v>
      </c>
      <c r="C378" s="466" t="s">
        <v>1304</v>
      </c>
      <c r="D378" s="469" t="s">
        <v>30</v>
      </c>
      <c r="E378" s="469" t="s">
        <v>1274</v>
      </c>
      <c r="F378" s="466"/>
      <c r="G378" s="468" t="s">
        <v>1209</v>
      </c>
      <c r="H378" s="524">
        <v>16774.88</v>
      </c>
      <c r="I378" s="524"/>
      <c r="J378" s="524"/>
      <c r="K378" s="524">
        <v>20389.55</v>
      </c>
    </row>
    <row r="379" spans="1:11" x14ac:dyDescent="0.25">
      <c r="A379" s="461">
        <f>IF(ISNUMBER(H379),MAX($A$23:A378)+1)</f>
        <v>333</v>
      </c>
      <c r="B379" s="462" t="s">
        <v>1222</v>
      </c>
      <c r="C379" s="466" t="s">
        <v>1304</v>
      </c>
      <c r="D379" s="469" t="s">
        <v>25</v>
      </c>
      <c r="E379" s="469" t="s">
        <v>1274</v>
      </c>
      <c r="F379" s="466"/>
      <c r="G379" s="468" t="s">
        <v>1209</v>
      </c>
      <c r="H379" s="524">
        <v>16774.88</v>
      </c>
      <c r="I379" s="524"/>
      <c r="J379" s="524"/>
      <c r="K379" s="524">
        <v>20389.55</v>
      </c>
    </row>
    <row r="380" spans="1:11" x14ac:dyDescent="0.25">
      <c r="A380" s="461">
        <f>IF(ISNUMBER(H380),MAX($A$23:A379)+1)</f>
        <v>334</v>
      </c>
      <c r="B380" s="462" t="s">
        <v>1222</v>
      </c>
      <c r="C380" s="466" t="s">
        <v>1304</v>
      </c>
      <c r="D380" s="469" t="s">
        <v>28</v>
      </c>
      <c r="E380" s="469"/>
      <c r="F380" s="466"/>
      <c r="G380" s="468" t="s">
        <v>1210</v>
      </c>
      <c r="H380" s="524">
        <v>23798.04</v>
      </c>
      <c r="I380" s="524"/>
      <c r="J380" s="524"/>
      <c r="K380" s="524">
        <v>28926.06</v>
      </c>
    </row>
    <row r="381" spans="1:11" x14ac:dyDescent="0.25">
      <c r="A381" s="461">
        <f>IF(ISNUMBER(H381),MAX($A$23:A380)+1)</f>
        <v>335</v>
      </c>
      <c r="B381" s="462" t="s">
        <v>1222</v>
      </c>
      <c r="C381" s="466" t="s">
        <v>1304</v>
      </c>
      <c r="D381" s="469" t="s">
        <v>28</v>
      </c>
      <c r="E381" s="469" t="s">
        <v>19</v>
      </c>
      <c r="F381" s="466"/>
      <c r="G381" s="468" t="s">
        <v>1209</v>
      </c>
      <c r="H381" s="524">
        <v>16774.88</v>
      </c>
      <c r="I381" s="524"/>
      <c r="J381" s="524"/>
      <c r="K381" s="524">
        <v>20389.55</v>
      </c>
    </row>
    <row r="382" spans="1:11" x14ac:dyDescent="0.25">
      <c r="A382" s="461">
        <f>IF(ISNUMBER(H382),MAX($A$23:A381)+1)</f>
        <v>336</v>
      </c>
      <c r="B382" s="462" t="s">
        <v>1222</v>
      </c>
      <c r="C382" s="466" t="s">
        <v>1304</v>
      </c>
      <c r="D382" s="469" t="s">
        <v>28</v>
      </c>
      <c r="E382" s="469" t="s">
        <v>20</v>
      </c>
      <c r="F382" s="466"/>
      <c r="G382" s="468" t="s">
        <v>1209</v>
      </c>
      <c r="H382" s="524">
        <v>16774.88</v>
      </c>
      <c r="I382" s="524"/>
      <c r="J382" s="524"/>
      <c r="K382" s="524">
        <v>20389.55</v>
      </c>
    </row>
    <row r="383" spans="1:11" x14ac:dyDescent="0.25">
      <c r="A383" s="461">
        <f>IF(ISNUMBER(H383),MAX($A$23:A382)+1)</f>
        <v>337</v>
      </c>
      <c r="B383" s="462" t="s">
        <v>1222</v>
      </c>
      <c r="C383" s="466" t="s">
        <v>1304</v>
      </c>
      <c r="D383" s="469" t="s">
        <v>1038</v>
      </c>
      <c r="E383" s="469"/>
      <c r="F383" s="466"/>
      <c r="G383" s="468" t="s">
        <v>1210</v>
      </c>
      <c r="H383" s="524">
        <v>23798.04</v>
      </c>
      <c r="I383" s="524"/>
      <c r="J383" s="524"/>
      <c r="K383" s="524">
        <v>28926.06</v>
      </c>
    </row>
    <row r="384" spans="1:11" x14ac:dyDescent="0.25">
      <c r="A384" s="461">
        <f>IF(ISNUMBER(H384),MAX($A$23:A383)+1)</f>
        <v>338</v>
      </c>
      <c r="B384" s="462" t="s">
        <v>1222</v>
      </c>
      <c r="C384" s="466" t="s">
        <v>1304</v>
      </c>
      <c r="D384" s="469" t="s">
        <v>1038</v>
      </c>
      <c r="E384" s="469" t="s">
        <v>19</v>
      </c>
      <c r="F384" s="466"/>
      <c r="G384" s="468" t="s">
        <v>1209</v>
      </c>
      <c r="H384" s="524">
        <v>16774.88</v>
      </c>
      <c r="I384" s="524"/>
      <c r="J384" s="524"/>
      <c r="K384" s="524">
        <v>20389.55</v>
      </c>
    </row>
    <row r="385" spans="1:11" x14ac:dyDescent="0.25">
      <c r="A385" s="461">
        <f>IF(ISNUMBER(H385),MAX($A$23:A384)+1)</f>
        <v>339</v>
      </c>
      <c r="B385" s="462" t="s">
        <v>1222</v>
      </c>
      <c r="C385" s="466" t="s">
        <v>1304</v>
      </c>
      <c r="D385" s="469" t="s">
        <v>1038</v>
      </c>
      <c r="E385" s="469" t="s">
        <v>20</v>
      </c>
      <c r="F385" s="466"/>
      <c r="G385" s="468" t="s">
        <v>1209</v>
      </c>
      <c r="H385" s="524">
        <v>16774.88</v>
      </c>
      <c r="I385" s="524"/>
      <c r="J385" s="524"/>
      <c r="K385" s="524">
        <v>20389.55</v>
      </c>
    </row>
    <row r="386" spans="1:11" x14ac:dyDescent="0.25">
      <c r="A386" s="461">
        <f>IF(ISNUMBER(H386),MAX($A$23:A385)+1)</f>
        <v>340</v>
      </c>
      <c r="B386" s="462" t="s">
        <v>1222</v>
      </c>
      <c r="C386" s="466" t="s">
        <v>1304</v>
      </c>
      <c r="D386" s="469" t="s">
        <v>1040</v>
      </c>
      <c r="E386" s="469" t="s">
        <v>19</v>
      </c>
      <c r="F386" s="466"/>
      <c r="G386" s="468" t="s">
        <v>1209</v>
      </c>
      <c r="H386" s="524">
        <v>16774.88</v>
      </c>
      <c r="I386" s="524"/>
      <c r="J386" s="524"/>
      <c r="K386" s="524">
        <v>20389.55</v>
      </c>
    </row>
    <row r="387" spans="1:11" x14ac:dyDescent="0.25">
      <c r="A387" s="461">
        <f>IF(ISNUMBER(H387),MAX($A$23:A386)+1)</f>
        <v>341</v>
      </c>
      <c r="B387" s="462" t="s">
        <v>1222</v>
      </c>
      <c r="C387" s="466" t="s">
        <v>1306</v>
      </c>
      <c r="D387" s="469" t="s">
        <v>20</v>
      </c>
      <c r="E387" s="469" t="s">
        <v>20</v>
      </c>
      <c r="F387" s="466"/>
      <c r="G387" s="468" t="s">
        <v>1209</v>
      </c>
      <c r="H387" s="524">
        <v>16774.88</v>
      </c>
      <c r="I387" s="524"/>
      <c r="J387" s="524"/>
      <c r="K387" s="524">
        <v>20389.55</v>
      </c>
    </row>
    <row r="388" spans="1:11" x14ac:dyDescent="0.25">
      <c r="A388" s="461">
        <f>IF(ISNUMBER(H388),MAX($A$23:A387)+1)</f>
        <v>342</v>
      </c>
      <c r="B388" s="462" t="s">
        <v>1222</v>
      </c>
      <c r="C388" s="466" t="s">
        <v>1306</v>
      </c>
      <c r="D388" s="469" t="s">
        <v>23</v>
      </c>
      <c r="E388" s="469"/>
      <c r="F388" s="466"/>
      <c r="G388" s="468" t="s">
        <v>1210</v>
      </c>
      <c r="H388" s="524">
        <v>23798.04</v>
      </c>
      <c r="I388" s="524"/>
      <c r="J388" s="524"/>
      <c r="K388" s="524">
        <v>28926.06</v>
      </c>
    </row>
    <row r="389" spans="1:11" x14ac:dyDescent="0.25">
      <c r="A389" s="461">
        <f>IF(ISNUMBER(H389),MAX($A$23:A388)+1)</f>
        <v>343</v>
      </c>
      <c r="B389" s="462" t="s">
        <v>1222</v>
      </c>
      <c r="C389" s="466" t="s">
        <v>1306</v>
      </c>
      <c r="D389" s="469" t="s">
        <v>23</v>
      </c>
      <c r="E389" s="469" t="s">
        <v>19</v>
      </c>
      <c r="F389" s="466"/>
      <c r="G389" s="468" t="s">
        <v>1209</v>
      </c>
      <c r="H389" s="524">
        <v>16774.88</v>
      </c>
      <c r="I389" s="524"/>
      <c r="J389" s="524"/>
      <c r="K389" s="524">
        <v>20389.55</v>
      </c>
    </row>
    <row r="390" spans="1:11" x14ac:dyDescent="0.25">
      <c r="A390" s="461">
        <f>IF(ISNUMBER(H390),MAX($A$23:A389)+1)</f>
        <v>344</v>
      </c>
      <c r="B390" s="462" t="s">
        <v>1222</v>
      </c>
      <c r="C390" s="466" t="s">
        <v>1306</v>
      </c>
      <c r="D390" s="469" t="s">
        <v>23</v>
      </c>
      <c r="E390" s="469" t="s">
        <v>20</v>
      </c>
      <c r="F390" s="466"/>
      <c r="G390" s="468" t="s">
        <v>1209</v>
      </c>
      <c r="H390" s="524">
        <v>16774.88</v>
      </c>
      <c r="I390" s="524"/>
      <c r="J390" s="524"/>
      <c r="K390" s="524">
        <v>20389.55</v>
      </c>
    </row>
    <row r="391" spans="1:11" x14ac:dyDescent="0.25">
      <c r="A391" s="461">
        <f>IF(ISNUMBER(H391),MAX($A$23:A390)+1)</f>
        <v>345</v>
      </c>
      <c r="B391" s="462" t="s">
        <v>1222</v>
      </c>
      <c r="C391" s="466" t="s">
        <v>1306</v>
      </c>
      <c r="D391" s="469" t="s">
        <v>29</v>
      </c>
      <c r="E391" s="469" t="s">
        <v>1274</v>
      </c>
      <c r="F391" s="466"/>
      <c r="G391" s="468" t="s">
        <v>1210</v>
      </c>
      <c r="H391" s="524">
        <v>23798.04</v>
      </c>
      <c r="I391" s="524"/>
      <c r="J391" s="524"/>
      <c r="K391" s="524">
        <v>28926.06</v>
      </c>
    </row>
    <row r="392" spans="1:11" x14ac:dyDescent="0.25">
      <c r="A392" s="461">
        <f>IF(ISNUMBER(H392),MAX($A$23:A391)+1)</f>
        <v>346</v>
      </c>
      <c r="B392" s="462" t="s">
        <v>1222</v>
      </c>
      <c r="C392" s="466" t="s">
        <v>1306</v>
      </c>
      <c r="D392" s="469" t="s">
        <v>29</v>
      </c>
      <c r="E392" s="469" t="s">
        <v>1274</v>
      </c>
      <c r="F392" s="466"/>
      <c r="G392" s="468" t="s">
        <v>1210</v>
      </c>
      <c r="H392" s="524">
        <v>23798.04</v>
      </c>
      <c r="I392" s="524"/>
      <c r="J392" s="524"/>
      <c r="K392" s="524">
        <v>28926.06</v>
      </c>
    </row>
    <row r="393" spans="1:11" x14ac:dyDescent="0.25">
      <c r="A393" s="461">
        <f>IF(ISNUMBER(H393),MAX($A$23:A392)+1)</f>
        <v>347</v>
      </c>
      <c r="B393" s="462" t="s">
        <v>1222</v>
      </c>
      <c r="C393" s="466" t="s">
        <v>1306</v>
      </c>
      <c r="D393" s="469" t="s">
        <v>29</v>
      </c>
      <c r="E393" s="469" t="s">
        <v>1274</v>
      </c>
      <c r="F393" s="466"/>
      <c r="G393" s="468" t="s">
        <v>1210</v>
      </c>
      <c r="H393" s="524">
        <v>23798.04</v>
      </c>
      <c r="I393" s="524"/>
      <c r="J393" s="524"/>
      <c r="K393" s="524">
        <v>28926.06</v>
      </c>
    </row>
    <row r="394" spans="1:11" x14ac:dyDescent="0.25">
      <c r="A394" s="461">
        <f>IF(ISNUMBER(H394),MAX($A$23:A393)+1)</f>
        <v>348</v>
      </c>
      <c r="B394" s="462" t="s">
        <v>1222</v>
      </c>
      <c r="C394" s="466" t="s">
        <v>1306</v>
      </c>
      <c r="D394" s="469" t="s">
        <v>29</v>
      </c>
      <c r="E394" s="469" t="s">
        <v>1274</v>
      </c>
      <c r="F394" s="466"/>
      <c r="G394" s="468" t="s">
        <v>1210</v>
      </c>
      <c r="H394" s="524">
        <v>23798.04</v>
      </c>
      <c r="I394" s="524"/>
      <c r="J394" s="524"/>
      <c r="K394" s="524">
        <v>28926.06</v>
      </c>
    </row>
    <row r="395" spans="1:11" x14ac:dyDescent="0.25">
      <c r="A395" s="461">
        <f>IF(ISNUMBER(H395),MAX($A$23:A394)+1)</f>
        <v>349</v>
      </c>
      <c r="B395" s="462" t="s">
        <v>1222</v>
      </c>
      <c r="C395" s="466" t="s">
        <v>1306</v>
      </c>
      <c r="D395" s="469" t="s">
        <v>24</v>
      </c>
      <c r="E395" s="469"/>
      <c r="F395" s="466"/>
      <c r="G395" s="468" t="s">
        <v>1210</v>
      </c>
      <c r="H395" s="524">
        <v>23798.04</v>
      </c>
      <c r="I395" s="524"/>
      <c r="J395" s="524"/>
      <c r="K395" s="524">
        <v>28926.06</v>
      </c>
    </row>
    <row r="396" spans="1:11" x14ac:dyDescent="0.25">
      <c r="A396" s="461">
        <f>IF(ISNUMBER(H396),MAX($A$23:A395)+1)</f>
        <v>350</v>
      </c>
      <c r="B396" s="462" t="s">
        <v>1222</v>
      </c>
      <c r="C396" s="466" t="s">
        <v>1306</v>
      </c>
      <c r="D396" s="469" t="s">
        <v>24</v>
      </c>
      <c r="E396" s="469" t="s">
        <v>19</v>
      </c>
      <c r="F396" s="466"/>
      <c r="G396" s="468" t="s">
        <v>1209</v>
      </c>
      <c r="H396" s="524">
        <v>16774.88</v>
      </c>
      <c r="I396" s="524"/>
      <c r="J396" s="524"/>
      <c r="K396" s="524">
        <v>20389.55</v>
      </c>
    </row>
    <row r="397" spans="1:11" x14ac:dyDescent="0.25">
      <c r="A397" s="461">
        <f>IF(ISNUMBER(H397),MAX($A$23:A396)+1)</f>
        <v>351</v>
      </c>
      <c r="B397" s="462" t="s">
        <v>1222</v>
      </c>
      <c r="C397" s="466" t="s">
        <v>1306</v>
      </c>
      <c r="D397" s="469" t="s">
        <v>24</v>
      </c>
      <c r="E397" s="469" t="s">
        <v>20</v>
      </c>
      <c r="F397" s="466"/>
      <c r="G397" s="468" t="s">
        <v>1209</v>
      </c>
      <c r="H397" s="524">
        <v>16774.88</v>
      </c>
      <c r="I397" s="524"/>
      <c r="J397" s="524"/>
      <c r="K397" s="524">
        <v>20389.55</v>
      </c>
    </row>
    <row r="398" spans="1:11" x14ac:dyDescent="0.25">
      <c r="A398" s="461">
        <f>IF(ISNUMBER(H398),MAX($A$23:A397)+1)</f>
        <v>352</v>
      </c>
      <c r="B398" s="462" t="s">
        <v>1222</v>
      </c>
      <c r="C398" s="466" t="s">
        <v>1306</v>
      </c>
      <c r="D398" s="469" t="s">
        <v>30</v>
      </c>
      <c r="E398" s="469"/>
      <c r="F398" s="466"/>
      <c r="G398" s="468" t="s">
        <v>1210</v>
      </c>
      <c r="H398" s="524">
        <v>23798.04</v>
      </c>
      <c r="I398" s="524"/>
      <c r="J398" s="524"/>
      <c r="K398" s="524">
        <v>28926.06</v>
      </c>
    </row>
    <row r="399" spans="1:11" x14ac:dyDescent="0.25">
      <c r="A399" s="461">
        <f>IF(ISNUMBER(H399),MAX($A$23:A398)+1)</f>
        <v>353</v>
      </c>
      <c r="B399" s="462" t="s">
        <v>1222</v>
      </c>
      <c r="C399" s="466" t="s">
        <v>1306</v>
      </c>
      <c r="D399" s="469" t="s">
        <v>30</v>
      </c>
      <c r="E399" s="469" t="s">
        <v>19</v>
      </c>
      <c r="F399" s="466"/>
      <c r="G399" s="468" t="s">
        <v>1209</v>
      </c>
      <c r="H399" s="524">
        <v>16774.88</v>
      </c>
      <c r="I399" s="524"/>
      <c r="J399" s="524"/>
      <c r="K399" s="524">
        <v>20389.55</v>
      </c>
    </row>
    <row r="400" spans="1:11" x14ac:dyDescent="0.25">
      <c r="A400" s="461">
        <f>IF(ISNUMBER(H400),MAX($A$23:A399)+1)</f>
        <v>354</v>
      </c>
      <c r="B400" s="462" t="s">
        <v>1222</v>
      </c>
      <c r="C400" s="466" t="s">
        <v>1306</v>
      </c>
      <c r="D400" s="469" t="s">
        <v>30</v>
      </c>
      <c r="E400" s="469" t="s">
        <v>20</v>
      </c>
      <c r="F400" s="466"/>
      <c r="G400" s="468" t="s">
        <v>1209</v>
      </c>
      <c r="H400" s="524">
        <v>16774.88</v>
      </c>
      <c r="I400" s="524"/>
      <c r="J400" s="524"/>
      <c r="K400" s="524">
        <v>20389.55</v>
      </c>
    </row>
    <row r="401" spans="1:11" x14ac:dyDescent="0.25">
      <c r="A401" s="461">
        <f>IF(ISNUMBER(H401),MAX($A$23:A400)+1)</f>
        <v>355</v>
      </c>
      <c r="B401" s="462" t="s">
        <v>1222</v>
      </c>
      <c r="C401" s="466" t="s">
        <v>1307</v>
      </c>
      <c r="D401" s="469" t="s">
        <v>20</v>
      </c>
      <c r="E401" s="469"/>
      <c r="F401" s="466"/>
      <c r="G401" s="468" t="s">
        <v>1210</v>
      </c>
      <c r="H401" s="524">
        <v>23798.04</v>
      </c>
      <c r="I401" s="524"/>
      <c r="J401" s="524"/>
      <c r="K401" s="524">
        <v>28926.06</v>
      </c>
    </row>
    <row r="402" spans="1:11" x14ac:dyDescent="0.25">
      <c r="A402" s="461">
        <f>IF(ISNUMBER(H402),MAX($A$23:A401)+1)</f>
        <v>356</v>
      </c>
      <c r="B402" s="462" t="s">
        <v>1222</v>
      </c>
      <c r="C402" s="466" t="s">
        <v>1307</v>
      </c>
      <c r="D402" s="469" t="s">
        <v>20</v>
      </c>
      <c r="E402" s="469" t="s">
        <v>19</v>
      </c>
      <c r="F402" s="466"/>
      <c r="G402" s="468" t="s">
        <v>1209</v>
      </c>
      <c r="H402" s="524">
        <v>16774.88</v>
      </c>
      <c r="I402" s="524"/>
      <c r="J402" s="524"/>
      <c r="K402" s="524">
        <v>20389.55</v>
      </c>
    </row>
    <row r="403" spans="1:11" x14ac:dyDescent="0.25">
      <c r="A403" s="461">
        <f>IF(ISNUMBER(H403),MAX($A$23:A402)+1)</f>
        <v>357</v>
      </c>
      <c r="B403" s="462" t="s">
        <v>1222</v>
      </c>
      <c r="C403" s="466" t="s">
        <v>1307</v>
      </c>
      <c r="D403" s="469" t="s">
        <v>20</v>
      </c>
      <c r="E403" s="469" t="s">
        <v>20</v>
      </c>
      <c r="F403" s="466"/>
      <c r="G403" s="468" t="s">
        <v>1209</v>
      </c>
      <c r="H403" s="524">
        <v>16774.88</v>
      </c>
      <c r="I403" s="524"/>
      <c r="J403" s="524"/>
      <c r="K403" s="524">
        <v>20389.55</v>
      </c>
    </row>
    <row r="404" spans="1:11" x14ac:dyDescent="0.25">
      <c r="A404" s="461">
        <f>IF(ISNUMBER(H404),MAX($A$23:A403)+1)</f>
        <v>358</v>
      </c>
      <c r="B404" s="462" t="s">
        <v>1222</v>
      </c>
      <c r="C404" s="466" t="s">
        <v>1307</v>
      </c>
      <c r="D404" s="469" t="s">
        <v>21</v>
      </c>
      <c r="E404" s="469"/>
      <c r="F404" s="466"/>
      <c r="G404" s="468" t="s">
        <v>1210</v>
      </c>
      <c r="H404" s="524">
        <v>23798.04</v>
      </c>
      <c r="I404" s="524"/>
      <c r="J404" s="524"/>
      <c r="K404" s="524">
        <v>28926.06</v>
      </c>
    </row>
    <row r="405" spans="1:11" x14ac:dyDescent="0.25">
      <c r="A405" s="461">
        <f>IF(ISNUMBER(H405),MAX($A$23:A404)+1)</f>
        <v>359</v>
      </c>
      <c r="B405" s="462" t="s">
        <v>1222</v>
      </c>
      <c r="C405" s="466" t="s">
        <v>1307</v>
      </c>
      <c r="D405" s="469" t="s">
        <v>21</v>
      </c>
      <c r="E405" s="469" t="s">
        <v>19</v>
      </c>
      <c r="F405" s="466"/>
      <c r="G405" s="468" t="s">
        <v>1209</v>
      </c>
      <c r="H405" s="524">
        <v>16774.88</v>
      </c>
      <c r="I405" s="524"/>
      <c r="J405" s="524"/>
      <c r="K405" s="524">
        <v>20389.55</v>
      </c>
    </row>
    <row r="406" spans="1:11" x14ac:dyDescent="0.25">
      <c r="A406" s="461">
        <f>IF(ISNUMBER(H406),MAX($A$23:A405)+1)</f>
        <v>360</v>
      </c>
      <c r="B406" s="462" t="s">
        <v>1222</v>
      </c>
      <c r="C406" s="466" t="s">
        <v>1307</v>
      </c>
      <c r="D406" s="469" t="s">
        <v>21</v>
      </c>
      <c r="E406" s="469" t="s">
        <v>20</v>
      </c>
      <c r="F406" s="466"/>
      <c r="G406" s="468" t="s">
        <v>1209</v>
      </c>
      <c r="H406" s="524">
        <v>16774.88</v>
      </c>
      <c r="I406" s="524"/>
      <c r="J406" s="524"/>
      <c r="K406" s="524">
        <v>20389.55</v>
      </c>
    </row>
    <row r="407" spans="1:11" x14ac:dyDescent="0.25">
      <c r="A407" s="461">
        <f>IF(ISNUMBER(H407),MAX($A$23:A406)+1)</f>
        <v>361</v>
      </c>
      <c r="B407" s="462" t="s">
        <v>1222</v>
      </c>
      <c r="C407" s="466" t="s">
        <v>1307</v>
      </c>
      <c r="D407" s="469" t="s">
        <v>22</v>
      </c>
      <c r="E407" s="469"/>
      <c r="F407" s="466"/>
      <c r="G407" s="468" t="s">
        <v>1210</v>
      </c>
      <c r="H407" s="524">
        <v>23798.04</v>
      </c>
      <c r="I407" s="524"/>
      <c r="J407" s="524"/>
      <c r="K407" s="524">
        <v>28926.06</v>
      </c>
    </row>
    <row r="408" spans="1:11" x14ac:dyDescent="0.25">
      <c r="A408" s="461">
        <f>IF(ISNUMBER(H408),MAX($A$23:A407)+1)</f>
        <v>362</v>
      </c>
      <c r="B408" s="462" t="s">
        <v>1222</v>
      </c>
      <c r="C408" s="466" t="s">
        <v>1307</v>
      </c>
      <c r="D408" s="469" t="s">
        <v>22</v>
      </c>
      <c r="E408" s="469" t="s">
        <v>19</v>
      </c>
      <c r="F408" s="466"/>
      <c r="G408" s="468" t="s">
        <v>1209</v>
      </c>
      <c r="H408" s="524">
        <v>16774.88</v>
      </c>
      <c r="I408" s="524"/>
      <c r="J408" s="524"/>
      <c r="K408" s="524">
        <v>20389.55</v>
      </c>
    </row>
    <row r="409" spans="1:11" x14ac:dyDescent="0.25">
      <c r="A409" s="461">
        <f>IF(ISNUMBER(H409),MAX($A$23:A408)+1)</f>
        <v>363</v>
      </c>
      <c r="B409" s="462" t="s">
        <v>1222</v>
      </c>
      <c r="C409" s="466" t="s">
        <v>1307</v>
      </c>
      <c r="D409" s="469" t="s">
        <v>22</v>
      </c>
      <c r="E409" s="469" t="s">
        <v>20</v>
      </c>
      <c r="F409" s="466"/>
      <c r="G409" s="468" t="s">
        <v>1209</v>
      </c>
      <c r="H409" s="524">
        <v>16774.88</v>
      </c>
      <c r="I409" s="524"/>
      <c r="J409" s="524"/>
      <c r="K409" s="524">
        <v>20389.55</v>
      </c>
    </row>
    <row r="410" spans="1:11" x14ac:dyDescent="0.25">
      <c r="A410" s="461">
        <f>IF(ISNUMBER(H410),MAX($A$23:A409)+1)</f>
        <v>364</v>
      </c>
      <c r="B410" s="462" t="s">
        <v>1222</v>
      </c>
      <c r="C410" s="466" t="s">
        <v>1307</v>
      </c>
      <c r="D410" s="469" t="s">
        <v>23</v>
      </c>
      <c r="E410" s="469"/>
      <c r="F410" s="466"/>
      <c r="G410" s="468" t="s">
        <v>1210</v>
      </c>
      <c r="H410" s="524">
        <v>23798.04</v>
      </c>
      <c r="I410" s="524"/>
      <c r="J410" s="524"/>
      <c r="K410" s="524">
        <v>28926.06</v>
      </c>
    </row>
    <row r="411" spans="1:11" x14ac:dyDescent="0.25">
      <c r="A411" s="461">
        <f>IF(ISNUMBER(H411),MAX($A$23:A410)+1)</f>
        <v>365</v>
      </c>
      <c r="B411" s="462" t="s">
        <v>1222</v>
      </c>
      <c r="C411" s="466" t="s">
        <v>1307</v>
      </c>
      <c r="D411" s="469" t="s">
        <v>23</v>
      </c>
      <c r="E411" s="469" t="s">
        <v>19</v>
      </c>
      <c r="F411" s="466"/>
      <c r="G411" s="468" t="s">
        <v>1209</v>
      </c>
      <c r="H411" s="524">
        <v>16774.88</v>
      </c>
      <c r="I411" s="524"/>
      <c r="J411" s="524"/>
      <c r="K411" s="524">
        <v>20389.55</v>
      </c>
    </row>
    <row r="412" spans="1:11" x14ac:dyDescent="0.25">
      <c r="A412" s="461">
        <f>IF(ISNUMBER(H412),MAX($A$23:A411)+1)</f>
        <v>366</v>
      </c>
      <c r="B412" s="462" t="s">
        <v>1222</v>
      </c>
      <c r="C412" s="466" t="s">
        <v>1307</v>
      </c>
      <c r="D412" s="469" t="s">
        <v>23</v>
      </c>
      <c r="E412" s="469" t="s">
        <v>20</v>
      </c>
      <c r="F412" s="466"/>
      <c r="G412" s="468" t="s">
        <v>1209</v>
      </c>
      <c r="H412" s="524">
        <v>16774.88</v>
      </c>
      <c r="I412" s="524"/>
      <c r="J412" s="524"/>
      <c r="K412" s="524">
        <v>20389.55</v>
      </c>
    </row>
    <row r="413" spans="1:11" x14ac:dyDescent="0.25">
      <c r="A413" s="461">
        <f>IF(ISNUMBER(H413),MAX($A$23:A412)+1)</f>
        <v>367</v>
      </c>
      <c r="B413" s="462" t="s">
        <v>1222</v>
      </c>
      <c r="C413" s="466" t="s">
        <v>1307</v>
      </c>
      <c r="D413" s="469" t="s">
        <v>29</v>
      </c>
      <c r="E413" s="469" t="s">
        <v>20</v>
      </c>
      <c r="F413" s="466"/>
      <c r="G413" s="468" t="s">
        <v>1209</v>
      </c>
      <c r="H413" s="524">
        <v>16774.88</v>
      </c>
      <c r="I413" s="524"/>
      <c r="J413" s="524"/>
      <c r="K413" s="524">
        <v>20389.55</v>
      </c>
    </row>
    <row r="414" spans="1:11" x14ac:dyDescent="0.25">
      <c r="A414" s="461">
        <f>IF(ISNUMBER(H414),MAX($A$23:A413)+1)</f>
        <v>368</v>
      </c>
      <c r="B414" s="462" t="s">
        <v>1222</v>
      </c>
      <c r="C414" s="466" t="s">
        <v>1307</v>
      </c>
      <c r="D414" s="469" t="s">
        <v>30</v>
      </c>
      <c r="E414" s="469"/>
      <c r="F414" s="466"/>
      <c r="G414" s="468" t="s">
        <v>1210</v>
      </c>
      <c r="H414" s="524">
        <v>23798.04</v>
      </c>
      <c r="I414" s="524"/>
      <c r="J414" s="524"/>
      <c r="K414" s="524">
        <v>28926.06</v>
      </c>
    </row>
    <row r="415" spans="1:11" x14ac:dyDescent="0.25">
      <c r="A415" s="461">
        <f>IF(ISNUMBER(H415),MAX($A$23:A414)+1)</f>
        <v>369</v>
      </c>
      <c r="B415" s="462" t="s">
        <v>1222</v>
      </c>
      <c r="C415" s="466" t="s">
        <v>1307</v>
      </c>
      <c r="D415" s="469" t="s">
        <v>30</v>
      </c>
      <c r="E415" s="469" t="s">
        <v>19</v>
      </c>
      <c r="F415" s="466"/>
      <c r="G415" s="468" t="s">
        <v>1209</v>
      </c>
      <c r="H415" s="524">
        <v>16774.88</v>
      </c>
      <c r="I415" s="524"/>
      <c r="J415" s="524"/>
      <c r="K415" s="524">
        <v>20389.55</v>
      </c>
    </row>
    <row r="416" spans="1:11" x14ac:dyDescent="0.25">
      <c r="A416" s="461">
        <f>IF(ISNUMBER(H416),MAX($A$23:A415)+1)</f>
        <v>370</v>
      </c>
      <c r="B416" s="462" t="s">
        <v>1222</v>
      </c>
      <c r="C416" s="466" t="s">
        <v>1307</v>
      </c>
      <c r="D416" s="469" t="s">
        <v>30</v>
      </c>
      <c r="E416" s="469" t="s">
        <v>20</v>
      </c>
      <c r="F416" s="466"/>
      <c r="G416" s="468" t="s">
        <v>1209</v>
      </c>
      <c r="H416" s="524">
        <v>16774.88</v>
      </c>
      <c r="I416" s="524"/>
      <c r="J416" s="524"/>
      <c r="K416" s="524">
        <v>20389.55</v>
      </c>
    </row>
    <row r="417" spans="1:11" x14ac:dyDescent="0.25">
      <c r="A417" s="461">
        <f>IF(ISNUMBER(H417),MAX($A$23:A416)+1)</f>
        <v>371</v>
      </c>
      <c r="B417" s="462" t="s">
        <v>1222</v>
      </c>
      <c r="C417" s="466" t="s">
        <v>1307</v>
      </c>
      <c r="D417" s="469" t="s">
        <v>26</v>
      </c>
      <c r="E417" s="469"/>
      <c r="F417" s="466"/>
      <c r="G417" s="468" t="s">
        <v>1210</v>
      </c>
      <c r="H417" s="524">
        <v>23798.04</v>
      </c>
      <c r="I417" s="524"/>
      <c r="J417" s="524"/>
      <c r="K417" s="524">
        <v>28926.06</v>
      </c>
    </row>
    <row r="418" spans="1:11" x14ac:dyDescent="0.25">
      <c r="A418" s="461">
        <f>IF(ISNUMBER(H418),MAX($A$23:A417)+1)</f>
        <v>372</v>
      </c>
      <c r="B418" s="462" t="s">
        <v>1222</v>
      </c>
      <c r="C418" s="466" t="s">
        <v>1307</v>
      </c>
      <c r="D418" s="469" t="s">
        <v>26</v>
      </c>
      <c r="E418" s="469" t="s">
        <v>19</v>
      </c>
      <c r="F418" s="466"/>
      <c r="G418" s="468" t="s">
        <v>1209</v>
      </c>
      <c r="H418" s="524">
        <v>16774.88</v>
      </c>
      <c r="I418" s="524"/>
      <c r="J418" s="524"/>
      <c r="K418" s="524">
        <v>20389.55</v>
      </c>
    </row>
    <row r="419" spans="1:11" x14ac:dyDescent="0.25">
      <c r="A419" s="461">
        <f>IF(ISNUMBER(H419),MAX($A$23:A418)+1)</f>
        <v>373</v>
      </c>
      <c r="B419" s="462" t="s">
        <v>1222</v>
      </c>
      <c r="C419" s="466" t="s">
        <v>1307</v>
      </c>
      <c r="D419" s="469" t="s">
        <v>26</v>
      </c>
      <c r="E419" s="469" t="s">
        <v>20</v>
      </c>
      <c r="F419" s="466"/>
      <c r="G419" s="468" t="s">
        <v>1210</v>
      </c>
      <c r="H419" s="524">
        <v>23798.04</v>
      </c>
      <c r="I419" s="524"/>
      <c r="J419" s="524"/>
      <c r="K419" s="524">
        <v>28926.06</v>
      </c>
    </row>
    <row r="420" spans="1:11" x14ac:dyDescent="0.25">
      <c r="A420" s="461">
        <f>IF(ISNUMBER(H420),MAX($A$23:A419)+1)</f>
        <v>374</v>
      </c>
      <c r="B420" s="462" t="s">
        <v>1222</v>
      </c>
      <c r="C420" s="466" t="s">
        <v>1307</v>
      </c>
      <c r="D420" s="469" t="s">
        <v>28</v>
      </c>
      <c r="E420" s="469"/>
      <c r="F420" s="466"/>
      <c r="G420" s="468" t="s">
        <v>1210</v>
      </c>
      <c r="H420" s="524">
        <v>23798.04</v>
      </c>
      <c r="I420" s="524"/>
      <c r="J420" s="524"/>
      <c r="K420" s="524">
        <v>28926.06</v>
      </c>
    </row>
    <row r="421" spans="1:11" x14ac:dyDescent="0.25">
      <c r="A421" s="461">
        <f>IF(ISNUMBER(H421),MAX($A$23:A420)+1)</f>
        <v>375</v>
      </c>
      <c r="B421" s="462" t="s">
        <v>1222</v>
      </c>
      <c r="C421" s="466" t="s">
        <v>1307</v>
      </c>
      <c r="D421" s="469" t="s">
        <v>28</v>
      </c>
      <c r="E421" s="469" t="s">
        <v>19</v>
      </c>
      <c r="F421" s="466"/>
      <c r="G421" s="468" t="s">
        <v>1209</v>
      </c>
      <c r="H421" s="524">
        <v>16774.88</v>
      </c>
      <c r="I421" s="524"/>
      <c r="J421" s="524"/>
      <c r="K421" s="524">
        <v>20389.55</v>
      </c>
    </row>
    <row r="422" spans="1:11" x14ac:dyDescent="0.25">
      <c r="A422" s="461">
        <f>IF(ISNUMBER(H422),MAX($A$23:A421)+1)</f>
        <v>376</v>
      </c>
      <c r="B422" s="462" t="s">
        <v>1222</v>
      </c>
      <c r="C422" s="466" t="s">
        <v>1307</v>
      </c>
      <c r="D422" s="469" t="s">
        <v>28</v>
      </c>
      <c r="E422" s="469" t="s">
        <v>20</v>
      </c>
      <c r="F422" s="466"/>
      <c r="G422" s="468" t="s">
        <v>1209</v>
      </c>
      <c r="H422" s="524">
        <v>16774.88</v>
      </c>
      <c r="I422" s="524"/>
      <c r="J422" s="524"/>
      <c r="K422" s="524">
        <v>20389.55</v>
      </c>
    </row>
    <row r="423" spans="1:11" x14ac:dyDescent="0.25">
      <c r="A423" s="461">
        <f>IF(ISNUMBER(H423),MAX($A$23:A422)+1)</f>
        <v>377</v>
      </c>
      <c r="B423" s="462" t="s">
        <v>1222</v>
      </c>
      <c r="C423" s="466" t="s">
        <v>1308</v>
      </c>
      <c r="D423" s="469" t="s">
        <v>19</v>
      </c>
      <c r="E423" s="469" t="s">
        <v>20</v>
      </c>
      <c r="F423" s="466"/>
      <c r="G423" s="468" t="s">
        <v>1209</v>
      </c>
      <c r="H423" s="524">
        <v>16774.88</v>
      </c>
      <c r="I423" s="524"/>
      <c r="J423" s="524"/>
      <c r="K423" s="524">
        <v>20389.55</v>
      </c>
    </row>
    <row r="424" spans="1:11" x14ac:dyDescent="0.25">
      <c r="A424" s="461">
        <f>IF(ISNUMBER(H424),MAX($A$23:A423)+1)</f>
        <v>378</v>
      </c>
      <c r="B424" s="462" t="s">
        <v>1222</v>
      </c>
      <c r="C424" s="466" t="s">
        <v>1308</v>
      </c>
      <c r="D424" s="469" t="s">
        <v>20</v>
      </c>
      <c r="E424" s="469"/>
      <c r="F424" s="466"/>
      <c r="G424" s="468" t="s">
        <v>1210</v>
      </c>
      <c r="H424" s="524">
        <v>23798.04</v>
      </c>
      <c r="I424" s="524"/>
      <c r="J424" s="524"/>
      <c r="K424" s="524">
        <v>28926.06</v>
      </c>
    </row>
    <row r="425" spans="1:11" x14ac:dyDescent="0.25">
      <c r="A425" s="461">
        <f>IF(ISNUMBER(H425),MAX($A$23:A424)+1)</f>
        <v>379</v>
      </c>
      <c r="B425" s="462" t="s">
        <v>1222</v>
      </c>
      <c r="C425" s="466" t="s">
        <v>1308</v>
      </c>
      <c r="D425" s="469" t="s">
        <v>20</v>
      </c>
      <c r="E425" s="469" t="s">
        <v>19</v>
      </c>
      <c r="F425" s="466"/>
      <c r="G425" s="468" t="s">
        <v>1209</v>
      </c>
      <c r="H425" s="524">
        <v>16774.88</v>
      </c>
      <c r="I425" s="524"/>
      <c r="J425" s="524"/>
      <c r="K425" s="524">
        <v>20389.55</v>
      </c>
    </row>
    <row r="426" spans="1:11" x14ac:dyDescent="0.25">
      <c r="A426" s="461">
        <f>IF(ISNUMBER(H426),MAX($A$23:A425)+1)</f>
        <v>380</v>
      </c>
      <c r="B426" s="462" t="s">
        <v>1222</v>
      </c>
      <c r="C426" s="466" t="s">
        <v>1308</v>
      </c>
      <c r="D426" s="469" t="s">
        <v>20</v>
      </c>
      <c r="E426" s="469" t="s">
        <v>20</v>
      </c>
      <c r="F426" s="466"/>
      <c r="G426" s="468" t="s">
        <v>1209</v>
      </c>
      <c r="H426" s="524">
        <v>16774.88</v>
      </c>
      <c r="I426" s="524"/>
      <c r="J426" s="524"/>
      <c r="K426" s="524">
        <v>20389.55</v>
      </c>
    </row>
    <row r="427" spans="1:11" x14ac:dyDescent="0.25">
      <c r="A427" s="461">
        <f>IF(ISNUMBER(H427),MAX($A$23:A426)+1)</f>
        <v>381</v>
      </c>
      <c r="B427" s="462" t="s">
        <v>1222</v>
      </c>
      <c r="C427" s="466" t="s">
        <v>1308</v>
      </c>
      <c r="D427" s="469" t="s">
        <v>21</v>
      </c>
      <c r="E427" s="469"/>
      <c r="F427" s="466"/>
      <c r="G427" s="468" t="s">
        <v>1210</v>
      </c>
      <c r="H427" s="524">
        <v>23798.04</v>
      </c>
      <c r="I427" s="524"/>
      <c r="J427" s="524"/>
      <c r="K427" s="524">
        <v>28926.06</v>
      </c>
    </row>
    <row r="428" spans="1:11" x14ac:dyDescent="0.25">
      <c r="A428" s="461">
        <f>IF(ISNUMBER(H428),MAX($A$23:A427)+1)</f>
        <v>382</v>
      </c>
      <c r="B428" s="462" t="s">
        <v>1222</v>
      </c>
      <c r="C428" s="466" t="s">
        <v>1308</v>
      </c>
      <c r="D428" s="469" t="s">
        <v>21</v>
      </c>
      <c r="E428" s="469" t="s">
        <v>19</v>
      </c>
      <c r="F428" s="466"/>
      <c r="G428" s="468" t="s">
        <v>1209</v>
      </c>
      <c r="H428" s="524">
        <v>16774.88</v>
      </c>
      <c r="I428" s="524"/>
      <c r="J428" s="524"/>
      <c r="K428" s="524">
        <v>20389.55</v>
      </c>
    </row>
    <row r="429" spans="1:11" x14ac:dyDescent="0.25">
      <c r="A429" s="461">
        <f>IF(ISNUMBER(H429),MAX($A$23:A428)+1)</f>
        <v>383</v>
      </c>
      <c r="B429" s="462" t="s">
        <v>1222</v>
      </c>
      <c r="C429" s="466" t="s">
        <v>1308</v>
      </c>
      <c r="D429" s="469" t="s">
        <v>21</v>
      </c>
      <c r="E429" s="469" t="s">
        <v>20</v>
      </c>
      <c r="F429" s="466"/>
      <c r="G429" s="468" t="s">
        <v>1209</v>
      </c>
      <c r="H429" s="524">
        <v>16774.88</v>
      </c>
      <c r="I429" s="524"/>
      <c r="J429" s="524"/>
      <c r="K429" s="524">
        <v>20389.55</v>
      </c>
    </row>
    <row r="430" spans="1:11" x14ac:dyDescent="0.25">
      <c r="A430" s="461">
        <f>IF(ISNUMBER(H430),MAX($A$23:A429)+1)</f>
        <v>384</v>
      </c>
      <c r="B430" s="462" t="s">
        <v>1222</v>
      </c>
      <c r="C430" s="466" t="s">
        <v>1308</v>
      </c>
      <c r="D430" s="469" t="s">
        <v>22</v>
      </c>
      <c r="E430" s="469"/>
      <c r="F430" s="466"/>
      <c r="G430" s="468" t="s">
        <v>1210</v>
      </c>
      <c r="H430" s="524">
        <v>23798.04</v>
      </c>
      <c r="I430" s="524"/>
      <c r="J430" s="524"/>
      <c r="K430" s="524">
        <v>28926.06</v>
      </c>
    </row>
    <row r="431" spans="1:11" x14ac:dyDescent="0.25">
      <c r="A431" s="461">
        <f>IF(ISNUMBER(H431),MAX($A$23:A430)+1)</f>
        <v>385</v>
      </c>
      <c r="B431" s="462" t="s">
        <v>1222</v>
      </c>
      <c r="C431" s="466" t="s">
        <v>1308</v>
      </c>
      <c r="D431" s="469" t="s">
        <v>22</v>
      </c>
      <c r="E431" s="469" t="s">
        <v>19</v>
      </c>
      <c r="F431" s="466"/>
      <c r="G431" s="468" t="s">
        <v>1209</v>
      </c>
      <c r="H431" s="524">
        <v>16774.88</v>
      </c>
      <c r="I431" s="524"/>
      <c r="J431" s="524"/>
      <c r="K431" s="524">
        <v>20389.55</v>
      </c>
    </row>
    <row r="432" spans="1:11" x14ac:dyDescent="0.25">
      <c r="A432" s="461">
        <f>IF(ISNUMBER(H432),MAX($A$23:A431)+1)</f>
        <v>386</v>
      </c>
      <c r="B432" s="462" t="s">
        <v>1222</v>
      </c>
      <c r="C432" s="466" t="s">
        <v>1308</v>
      </c>
      <c r="D432" s="469" t="s">
        <v>22</v>
      </c>
      <c r="E432" s="469" t="s">
        <v>20</v>
      </c>
      <c r="F432" s="466"/>
      <c r="G432" s="468" t="s">
        <v>1209</v>
      </c>
      <c r="H432" s="524">
        <v>16774.88</v>
      </c>
      <c r="I432" s="524"/>
      <c r="J432" s="524"/>
      <c r="K432" s="524">
        <v>20389.55</v>
      </c>
    </row>
    <row r="433" spans="1:11" x14ac:dyDescent="0.25">
      <c r="A433" s="461">
        <f>IF(ISNUMBER(H433),MAX($A$23:A432)+1)</f>
        <v>387</v>
      </c>
      <c r="B433" s="462" t="s">
        <v>1222</v>
      </c>
      <c r="C433" s="466" t="s">
        <v>1308</v>
      </c>
      <c r="D433" s="469" t="s">
        <v>23</v>
      </c>
      <c r="E433" s="469"/>
      <c r="F433" s="466"/>
      <c r="G433" s="468" t="s">
        <v>1210</v>
      </c>
      <c r="H433" s="524">
        <v>23798.04</v>
      </c>
      <c r="I433" s="524"/>
      <c r="J433" s="524"/>
      <c r="K433" s="524">
        <v>28926.06</v>
      </c>
    </row>
    <row r="434" spans="1:11" x14ac:dyDescent="0.25">
      <c r="A434" s="461">
        <f>IF(ISNUMBER(H434),MAX($A$23:A433)+1)</f>
        <v>388</v>
      </c>
      <c r="B434" s="462" t="s">
        <v>1222</v>
      </c>
      <c r="C434" s="466" t="s">
        <v>1308</v>
      </c>
      <c r="D434" s="469" t="s">
        <v>23</v>
      </c>
      <c r="E434" s="469" t="s">
        <v>19</v>
      </c>
      <c r="F434" s="466"/>
      <c r="G434" s="468" t="s">
        <v>1209</v>
      </c>
      <c r="H434" s="524">
        <v>16774.88</v>
      </c>
      <c r="I434" s="524"/>
      <c r="J434" s="524"/>
      <c r="K434" s="524">
        <v>20389.55</v>
      </c>
    </row>
    <row r="435" spans="1:11" x14ac:dyDescent="0.25">
      <c r="A435" s="461">
        <f>IF(ISNUMBER(H435),MAX($A$23:A434)+1)</f>
        <v>389</v>
      </c>
      <c r="B435" s="462" t="s">
        <v>1222</v>
      </c>
      <c r="C435" s="466" t="s">
        <v>1308</v>
      </c>
      <c r="D435" s="469" t="s">
        <v>23</v>
      </c>
      <c r="E435" s="469" t="s">
        <v>20</v>
      </c>
      <c r="F435" s="466"/>
      <c r="G435" s="468" t="s">
        <v>1209</v>
      </c>
      <c r="H435" s="524">
        <v>16774.88</v>
      </c>
      <c r="I435" s="524"/>
      <c r="J435" s="524"/>
      <c r="K435" s="524">
        <v>20389.55</v>
      </c>
    </row>
    <row r="436" spans="1:11" x14ac:dyDescent="0.25">
      <c r="A436" s="461">
        <f>IF(ISNUMBER(H436),MAX($A$23:A435)+1)</f>
        <v>390</v>
      </c>
      <c r="B436" s="462" t="s">
        <v>1222</v>
      </c>
      <c r="C436" s="466" t="s">
        <v>1308</v>
      </c>
      <c r="D436" s="469" t="s">
        <v>29</v>
      </c>
      <c r="E436" s="469"/>
      <c r="F436" s="466"/>
      <c r="G436" s="468" t="s">
        <v>1210</v>
      </c>
      <c r="H436" s="524">
        <v>23798.04</v>
      </c>
      <c r="I436" s="524"/>
      <c r="J436" s="524"/>
      <c r="K436" s="524">
        <v>28926.06</v>
      </c>
    </row>
    <row r="437" spans="1:11" x14ac:dyDescent="0.25">
      <c r="A437" s="461">
        <f>IF(ISNUMBER(H437),MAX($A$23:A436)+1)</f>
        <v>391</v>
      </c>
      <c r="B437" s="462" t="s">
        <v>1222</v>
      </c>
      <c r="C437" s="466" t="s">
        <v>1308</v>
      </c>
      <c r="D437" s="469" t="s">
        <v>29</v>
      </c>
      <c r="E437" s="469" t="s">
        <v>19</v>
      </c>
      <c r="F437" s="466"/>
      <c r="G437" s="468" t="s">
        <v>1209</v>
      </c>
      <c r="H437" s="524">
        <v>16774.88</v>
      </c>
      <c r="I437" s="524"/>
      <c r="J437" s="524"/>
      <c r="K437" s="524">
        <v>20389.55</v>
      </c>
    </row>
    <row r="438" spans="1:11" x14ac:dyDescent="0.25">
      <c r="A438" s="461">
        <f>IF(ISNUMBER(H438),MAX($A$23:A437)+1)</f>
        <v>392</v>
      </c>
      <c r="B438" s="462" t="s">
        <v>1222</v>
      </c>
      <c r="C438" s="466" t="s">
        <v>1308</v>
      </c>
      <c r="D438" s="469" t="s">
        <v>29</v>
      </c>
      <c r="E438" s="469" t="s">
        <v>20</v>
      </c>
      <c r="F438" s="466"/>
      <c r="G438" s="468" t="s">
        <v>1209</v>
      </c>
      <c r="H438" s="524">
        <v>16774.88</v>
      </c>
      <c r="I438" s="524"/>
      <c r="J438" s="524"/>
      <c r="K438" s="524">
        <v>20389.55</v>
      </c>
    </row>
    <row r="439" spans="1:11" x14ac:dyDescent="0.25">
      <c r="A439" s="461">
        <f>IF(ISNUMBER(H439),MAX($A$23:A438)+1)</f>
        <v>393</v>
      </c>
      <c r="B439" s="462" t="s">
        <v>1222</v>
      </c>
      <c r="C439" s="466" t="s">
        <v>1308</v>
      </c>
      <c r="D439" s="469" t="s">
        <v>24</v>
      </c>
      <c r="E439" s="469"/>
      <c r="F439" s="466"/>
      <c r="G439" s="468" t="s">
        <v>1210</v>
      </c>
      <c r="H439" s="524">
        <v>23798.04</v>
      </c>
      <c r="I439" s="524"/>
      <c r="J439" s="524"/>
      <c r="K439" s="524">
        <v>28926.06</v>
      </c>
    </row>
    <row r="440" spans="1:11" x14ac:dyDescent="0.25">
      <c r="A440" s="461">
        <f>IF(ISNUMBER(H440),MAX($A$23:A439)+1)</f>
        <v>394</v>
      </c>
      <c r="B440" s="462" t="s">
        <v>1222</v>
      </c>
      <c r="C440" s="466" t="s">
        <v>1308</v>
      </c>
      <c r="D440" s="469" t="s">
        <v>24</v>
      </c>
      <c r="E440" s="469" t="s">
        <v>19</v>
      </c>
      <c r="F440" s="466"/>
      <c r="G440" s="468" t="s">
        <v>1209</v>
      </c>
      <c r="H440" s="524">
        <v>16774.88</v>
      </c>
      <c r="I440" s="524"/>
      <c r="J440" s="524"/>
      <c r="K440" s="524">
        <v>20389.55</v>
      </c>
    </row>
    <row r="441" spans="1:11" x14ac:dyDescent="0.25">
      <c r="A441" s="461">
        <f>IF(ISNUMBER(H441),MAX($A$23:A440)+1)</f>
        <v>395</v>
      </c>
      <c r="B441" s="462" t="s">
        <v>1222</v>
      </c>
      <c r="C441" s="466" t="s">
        <v>1308</v>
      </c>
      <c r="D441" s="469" t="s">
        <v>24</v>
      </c>
      <c r="E441" s="469" t="s">
        <v>20</v>
      </c>
      <c r="F441" s="466"/>
      <c r="G441" s="468" t="s">
        <v>1209</v>
      </c>
      <c r="H441" s="524">
        <v>16774.88</v>
      </c>
      <c r="I441" s="524"/>
      <c r="J441" s="524"/>
      <c r="K441" s="524">
        <v>20389.55</v>
      </c>
    </row>
    <row r="442" spans="1:11" x14ac:dyDescent="0.25">
      <c r="A442" s="461">
        <f>IF(ISNUMBER(H442),MAX($A$23:A441)+1)</f>
        <v>396</v>
      </c>
      <c r="B442" s="462" t="s">
        <v>1222</v>
      </c>
      <c r="C442" s="466" t="s">
        <v>1308</v>
      </c>
      <c r="D442" s="469" t="s">
        <v>30</v>
      </c>
      <c r="E442" s="469"/>
      <c r="F442" s="466"/>
      <c r="G442" s="468" t="s">
        <v>1210</v>
      </c>
      <c r="H442" s="524">
        <v>23798.04</v>
      </c>
      <c r="I442" s="524"/>
      <c r="J442" s="524"/>
      <c r="K442" s="524">
        <v>28926.06</v>
      </c>
    </row>
    <row r="443" spans="1:11" x14ac:dyDescent="0.25">
      <c r="A443" s="461">
        <f>IF(ISNUMBER(H443),MAX($A$23:A442)+1)</f>
        <v>397</v>
      </c>
      <c r="B443" s="462" t="s">
        <v>1222</v>
      </c>
      <c r="C443" s="466" t="s">
        <v>1308</v>
      </c>
      <c r="D443" s="469" t="s">
        <v>30</v>
      </c>
      <c r="E443" s="469" t="s">
        <v>19</v>
      </c>
      <c r="F443" s="466"/>
      <c r="G443" s="468" t="s">
        <v>1209</v>
      </c>
      <c r="H443" s="524">
        <v>16774.88</v>
      </c>
      <c r="I443" s="524"/>
      <c r="J443" s="524"/>
      <c r="K443" s="524">
        <v>20389.55</v>
      </c>
    </row>
    <row r="444" spans="1:11" x14ac:dyDescent="0.25">
      <c r="A444" s="461">
        <f>IF(ISNUMBER(H444),MAX($A$23:A443)+1)</f>
        <v>398</v>
      </c>
      <c r="B444" s="462" t="s">
        <v>1222</v>
      </c>
      <c r="C444" s="466" t="s">
        <v>1308</v>
      </c>
      <c r="D444" s="469" t="s">
        <v>30</v>
      </c>
      <c r="E444" s="469" t="s">
        <v>20</v>
      </c>
      <c r="F444" s="466"/>
      <c r="G444" s="468" t="s">
        <v>1209</v>
      </c>
      <c r="H444" s="524">
        <v>16774.88</v>
      </c>
      <c r="I444" s="524"/>
      <c r="J444" s="524"/>
      <c r="K444" s="524">
        <v>20389.55</v>
      </c>
    </row>
    <row r="445" spans="1:11" x14ac:dyDescent="0.25">
      <c r="A445" s="461">
        <f>IF(ISNUMBER(H445),MAX($A$23:A444)+1)</f>
        <v>399</v>
      </c>
      <c r="B445" s="462" t="s">
        <v>1222</v>
      </c>
      <c r="C445" s="466" t="s">
        <v>1308</v>
      </c>
      <c r="D445" s="469" t="s">
        <v>25</v>
      </c>
      <c r="E445" s="469"/>
      <c r="F445" s="466"/>
      <c r="G445" s="468" t="s">
        <v>1210</v>
      </c>
      <c r="H445" s="524">
        <v>23798.04</v>
      </c>
      <c r="I445" s="524"/>
      <c r="J445" s="524"/>
      <c r="K445" s="524">
        <v>28926.06</v>
      </c>
    </row>
    <row r="446" spans="1:11" x14ac:dyDescent="0.25">
      <c r="A446" s="461">
        <f>IF(ISNUMBER(H446),MAX($A$23:A445)+1)</f>
        <v>400</v>
      </c>
      <c r="B446" s="462" t="s">
        <v>1222</v>
      </c>
      <c r="C446" s="466" t="s">
        <v>1308</v>
      </c>
      <c r="D446" s="469" t="s">
        <v>25</v>
      </c>
      <c r="E446" s="469" t="s">
        <v>19</v>
      </c>
      <c r="F446" s="466"/>
      <c r="G446" s="468" t="s">
        <v>1209</v>
      </c>
      <c r="H446" s="524">
        <v>16774.88</v>
      </c>
      <c r="I446" s="524"/>
      <c r="J446" s="524"/>
      <c r="K446" s="524">
        <v>20389.55</v>
      </c>
    </row>
    <row r="447" spans="1:11" x14ac:dyDescent="0.25">
      <c r="A447" s="461">
        <f>IF(ISNUMBER(H447),MAX($A$23:A446)+1)</f>
        <v>401</v>
      </c>
      <c r="B447" s="462" t="s">
        <v>1222</v>
      </c>
      <c r="C447" s="466" t="s">
        <v>1308</v>
      </c>
      <c r="D447" s="469" t="s">
        <v>25</v>
      </c>
      <c r="E447" s="469" t="s">
        <v>20</v>
      </c>
      <c r="F447" s="466"/>
      <c r="G447" s="468" t="s">
        <v>1209</v>
      </c>
      <c r="H447" s="524">
        <v>16774.88</v>
      </c>
      <c r="I447" s="524"/>
      <c r="J447" s="524"/>
      <c r="K447" s="524">
        <v>20389.55</v>
      </c>
    </row>
    <row r="448" spans="1:11" x14ac:dyDescent="0.25">
      <c r="A448" s="461">
        <f>IF(ISNUMBER(H448),MAX($A$23:A447)+1)</f>
        <v>402</v>
      </c>
      <c r="B448" s="462" t="s">
        <v>1222</v>
      </c>
      <c r="C448" s="466" t="s">
        <v>1308</v>
      </c>
      <c r="D448" s="469" t="s">
        <v>26</v>
      </c>
      <c r="E448" s="469"/>
      <c r="F448" s="466"/>
      <c r="G448" s="468" t="s">
        <v>1210</v>
      </c>
      <c r="H448" s="524">
        <v>23798.04</v>
      </c>
      <c r="I448" s="524"/>
      <c r="J448" s="524"/>
      <c r="K448" s="524">
        <v>28926.06</v>
      </c>
    </row>
    <row r="449" spans="1:11" x14ac:dyDescent="0.25">
      <c r="A449" s="461">
        <f>IF(ISNUMBER(H449),MAX($A$23:A448)+1)</f>
        <v>403</v>
      </c>
      <c r="B449" s="462" t="s">
        <v>1222</v>
      </c>
      <c r="C449" s="466" t="s">
        <v>1308</v>
      </c>
      <c r="D449" s="469" t="s">
        <v>26</v>
      </c>
      <c r="E449" s="469" t="s">
        <v>19</v>
      </c>
      <c r="F449" s="466"/>
      <c r="G449" s="468" t="s">
        <v>1209</v>
      </c>
      <c r="H449" s="524">
        <v>16774.88</v>
      </c>
      <c r="I449" s="524"/>
      <c r="J449" s="524"/>
      <c r="K449" s="524">
        <v>20389.55</v>
      </c>
    </row>
    <row r="450" spans="1:11" x14ac:dyDescent="0.25">
      <c r="A450" s="461">
        <f>IF(ISNUMBER(H450),MAX($A$23:A449)+1)</f>
        <v>404</v>
      </c>
      <c r="B450" s="462" t="s">
        <v>1222</v>
      </c>
      <c r="C450" s="466" t="s">
        <v>1308</v>
      </c>
      <c r="D450" s="469" t="s">
        <v>26</v>
      </c>
      <c r="E450" s="469" t="s">
        <v>20</v>
      </c>
      <c r="F450" s="466"/>
      <c r="G450" s="468" t="s">
        <v>1209</v>
      </c>
      <c r="H450" s="524">
        <v>16774.88</v>
      </c>
      <c r="I450" s="524"/>
      <c r="J450" s="524"/>
      <c r="K450" s="524">
        <v>20389.55</v>
      </c>
    </row>
    <row r="451" spans="1:11" x14ac:dyDescent="0.25">
      <c r="A451" s="461">
        <f>IF(ISNUMBER(H451),MAX($A$23:A450)+1)</f>
        <v>405</v>
      </c>
      <c r="B451" s="462" t="s">
        <v>1222</v>
      </c>
      <c r="C451" s="466" t="s">
        <v>1308</v>
      </c>
      <c r="D451" s="469" t="s">
        <v>27</v>
      </c>
      <c r="E451" s="469"/>
      <c r="F451" s="466"/>
      <c r="G451" s="468" t="s">
        <v>1210</v>
      </c>
      <c r="H451" s="524">
        <v>23798.04</v>
      </c>
      <c r="I451" s="524"/>
      <c r="J451" s="524"/>
      <c r="K451" s="524">
        <v>28926.06</v>
      </c>
    </row>
    <row r="452" spans="1:11" x14ac:dyDescent="0.25">
      <c r="A452" s="461">
        <f>IF(ISNUMBER(H452),MAX($A$23:A451)+1)</f>
        <v>406</v>
      </c>
      <c r="B452" s="462" t="s">
        <v>1222</v>
      </c>
      <c r="C452" s="466" t="s">
        <v>1308</v>
      </c>
      <c r="D452" s="469" t="s">
        <v>27</v>
      </c>
      <c r="E452" s="469" t="s">
        <v>19</v>
      </c>
      <c r="F452" s="466"/>
      <c r="G452" s="468" t="s">
        <v>1209</v>
      </c>
      <c r="H452" s="524">
        <v>16774.88</v>
      </c>
      <c r="I452" s="524"/>
      <c r="J452" s="524"/>
      <c r="K452" s="524">
        <v>20389.55</v>
      </c>
    </row>
    <row r="453" spans="1:11" x14ac:dyDescent="0.25">
      <c r="A453" s="461">
        <f>IF(ISNUMBER(H453),MAX($A$23:A452)+1)</f>
        <v>407</v>
      </c>
      <c r="B453" s="462" t="s">
        <v>1222</v>
      </c>
      <c r="C453" s="466" t="s">
        <v>1308</v>
      </c>
      <c r="D453" s="469" t="s">
        <v>27</v>
      </c>
      <c r="E453" s="469" t="s">
        <v>20</v>
      </c>
      <c r="F453" s="466"/>
      <c r="G453" s="468" t="s">
        <v>1209</v>
      </c>
      <c r="H453" s="524">
        <v>16774.88</v>
      </c>
      <c r="I453" s="524"/>
      <c r="J453" s="524"/>
      <c r="K453" s="524">
        <v>20389.55</v>
      </c>
    </row>
    <row r="454" spans="1:11" x14ac:dyDescent="0.25">
      <c r="A454" s="461">
        <f>IF(ISNUMBER(H454),MAX($A$23:A453)+1)</f>
        <v>408</v>
      </c>
      <c r="B454" s="462" t="s">
        <v>1222</v>
      </c>
      <c r="C454" s="466" t="s">
        <v>1308</v>
      </c>
      <c r="D454" s="469" t="s">
        <v>28</v>
      </c>
      <c r="E454" s="469"/>
      <c r="F454" s="466"/>
      <c r="G454" s="468" t="s">
        <v>1210</v>
      </c>
      <c r="H454" s="524">
        <v>23798.04</v>
      </c>
      <c r="I454" s="524"/>
      <c r="J454" s="524"/>
      <c r="K454" s="524">
        <v>28926.06</v>
      </c>
    </row>
    <row r="455" spans="1:11" x14ac:dyDescent="0.25">
      <c r="A455" s="461">
        <f>IF(ISNUMBER(H455),MAX($A$23:A454)+1)</f>
        <v>409</v>
      </c>
      <c r="B455" s="462" t="s">
        <v>1222</v>
      </c>
      <c r="C455" s="466" t="s">
        <v>1308</v>
      </c>
      <c r="D455" s="469" t="s">
        <v>28</v>
      </c>
      <c r="E455" s="469" t="s">
        <v>19</v>
      </c>
      <c r="F455" s="466"/>
      <c r="G455" s="468" t="s">
        <v>1209</v>
      </c>
      <c r="H455" s="524">
        <v>16774.88</v>
      </c>
      <c r="I455" s="524"/>
      <c r="J455" s="524"/>
      <c r="K455" s="524">
        <v>20389.55</v>
      </c>
    </row>
    <row r="456" spans="1:11" x14ac:dyDescent="0.25">
      <c r="A456" s="461">
        <f>IF(ISNUMBER(H456),MAX($A$23:A455)+1)</f>
        <v>410</v>
      </c>
      <c r="B456" s="462" t="s">
        <v>1222</v>
      </c>
      <c r="C456" s="466" t="s">
        <v>1308</v>
      </c>
      <c r="D456" s="469" t="s">
        <v>28</v>
      </c>
      <c r="E456" s="469" t="s">
        <v>20</v>
      </c>
      <c r="F456" s="466"/>
      <c r="G456" s="468" t="s">
        <v>1209</v>
      </c>
      <c r="H456" s="524">
        <v>16774.88</v>
      </c>
      <c r="I456" s="524"/>
      <c r="J456" s="524"/>
      <c r="K456" s="524">
        <v>20389.55</v>
      </c>
    </row>
    <row r="457" spans="1:11" x14ac:dyDescent="0.25">
      <c r="A457" s="461">
        <f>IF(ISNUMBER(H457),MAX($A$23:A456)+1)</f>
        <v>411</v>
      </c>
      <c r="B457" s="462" t="s">
        <v>1222</v>
      </c>
      <c r="C457" s="466" t="s">
        <v>1308</v>
      </c>
      <c r="D457" s="469" t="s">
        <v>31</v>
      </c>
      <c r="E457" s="469"/>
      <c r="F457" s="466"/>
      <c r="G457" s="468" t="s">
        <v>1210</v>
      </c>
      <c r="H457" s="524">
        <v>23798.04</v>
      </c>
      <c r="I457" s="524"/>
      <c r="J457" s="524"/>
      <c r="K457" s="524">
        <v>28926.06</v>
      </c>
    </row>
    <row r="458" spans="1:11" x14ac:dyDescent="0.25">
      <c r="A458" s="461">
        <f>IF(ISNUMBER(H458),MAX($A$23:A457)+1)</f>
        <v>412</v>
      </c>
      <c r="B458" s="462" t="s">
        <v>1222</v>
      </c>
      <c r="C458" s="466" t="s">
        <v>1308</v>
      </c>
      <c r="D458" s="469" t="s">
        <v>31</v>
      </c>
      <c r="E458" s="469" t="s">
        <v>19</v>
      </c>
      <c r="F458" s="466"/>
      <c r="G458" s="468" t="s">
        <v>1209</v>
      </c>
      <c r="H458" s="524">
        <v>16774.88</v>
      </c>
      <c r="I458" s="524"/>
      <c r="J458" s="524"/>
      <c r="K458" s="524">
        <v>20389.55</v>
      </c>
    </row>
    <row r="459" spans="1:11" x14ac:dyDescent="0.25">
      <c r="A459" s="461">
        <f>IF(ISNUMBER(H459),MAX($A$23:A458)+1)</f>
        <v>413</v>
      </c>
      <c r="B459" s="462" t="s">
        <v>1222</v>
      </c>
      <c r="C459" s="466" t="s">
        <v>1308</v>
      </c>
      <c r="D459" s="469" t="s">
        <v>31</v>
      </c>
      <c r="E459" s="469" t="s">
        <v>20</v>
      </c>
      <c r="F459" s="466"/>
      <c r="G459" s="468" t="s">
        <v>1209</v>
      </c>
      <c r="H459" s="524">
        <v>16774.88</v>
      </c>
      <c r="I459" s="524"/>
      <c r="J459" s="524"/>
      <c r="K459" s="524">
        <v>20389.55</v>
      </c>
    </row>
    <row r="460" spans="1:11" x14ac:dyDescent="0.25">
      <c r="A460" s="461">
        <f>IF(ISNUMBER(H460),MAX($A$23:A459)+1)</f>
        <v>414</v>
      </c>
      <c r="B460" s="462" t="s">
        <v>1222</v>
      </c>
      <c r="C460" s="466" t="s">
        <v>1308</v>
      </c>
      <c r="D460" s="469" t="s">
        <v>1038</v>
      </c>
      <c r="E460" s="469"/>
      <c r="F460" s="466"/>
      <c r="G460" s="468" t="s">
        <v>1209</v>
      </c>
      <c r="H460" s="524">
        <v>16774.88</v>
      </c>
      <c r="I460" s="524"/>
      <c r="J460" s="524"/>
      <c r="K460" s="524">
        <v>20389.55</v>
      </c>
    </row>
    <row r="461" spans="1:11" x14ac:dyDescent="0.25">
      <c r="A461" s="461">
        <f>IF(ISNUMBER(H461),MAX($A$23:A460)+1)</f>
        <v>415</v>
      </c>
      <c r="B461" s="462" t="s">
        <v>1222</v>
      </c>
      <c r="C461" s="466" t="s">
        <v>1308</v>
      </c>
      <c r="D461" s="469" t="s">
        <v>1038</v>
      </c>
      <c r="E461" s="469"/>
      <c r="F461" s="466"/>
      <c r="G461" s="468" t="s">
        <v>1210</v>
      </c>
      <c r="H461" s="524">
        <v>23798.04</v>
      </c>
      <c r="I461" s="524"/>
      <c r="J461" s="524"/>
      <c r="K461" s="524">
        <v>28926.06</v>
      </c>
    </row>
    <row r="462" spans="1:11" x14ac:dyDescent="0.25">
      <c r="A462" s="461">
        <f>IF(ISNUMBER(H462),MAX($A$23:A461)+1)</f>
        <v>416</v>
      </c>
      <c r="B462" s="462" t="s">
        <v>1222</v>
      </c>
      <c r="C462" s="466" t="s">
        <v>1308</v>
      </c>
      <c r="D462" s="469" t="s">
        <v>1038</v>
      </c>
      <c r="E462" s="469" t="s">
        <v>19</v>
      </c>
      <c r="F462" s="466"/>
      <c r="G462" s="468" t="s">
        <v>1209</v>
      </c>
      <c r="H462" s="524">
        <v>16774.88</v>
      </c>
      <c r="I462" s="524"/>
      <c r="J462" s="524"/>
      <c r="K462" s="524">
        <v>20389.55</v>
      </c>
    </row>
    <row r="463" spans="1:11" x14ac:dyDescent="0.25">
      <c r="A463" s="461">
        <f>IF(ISNUMBER(H463),MAX($A$23:A462)+1)</f>
        <v>417</v>
      </c>
      <c r="B463" s="462" t="s">
        <v>1222</v>
      </c>
      <c r="C463" s="466" t="s">
        <v>1308</v>
      </c>
      <c r="D463" s="469" t="s">
        <v>1038</v>
      </c>
      <c r="E463" s="469" t="s">
        <v>20</v>
      </c>
      <c r="F463" s="466"/>
      <c r="G463" s="468" t="s">
        <v>1209</v>
      </c>
      <c r="H463" s="524">
        <v>16774.88</v>
      </c>
      <c r="I463" s="524"/>
      <c r="J463" s="524"/>
      <c r="K463" s="524">
        <v>20389.55</v>
      </c>
    </row>
    <row r="464" spans="1:11" x14ac:dyDescent="0.25">
      <c r="A464" s="461">
        <f>IF(ISNUMBER(H464),MAX($A$23:A463)+1)</f>
        <v>418</v>
      </c>
      <c r="B464" s="462" t="s">
        <v>1222</v>
      </c>
      <c r="C464" s="466" t="s">
        <v>1308</v>
      </c>
      <c r="D464" s="469" t="s">
        <v>1039</v>
      </c>
      <c r="E464" s="469" t="s">
        <v>1274</v>
      </c>
      <c r="F464" s="466"/>
      <c r="G464" s="468" t="s">
        <v>1209</v>
      </c>
      <c r="H464" s="524">
        <v>16774.88</v>
      </c>
      <c r="I464" s="524"/>
      <c r="J464" s="524"/>
      <c r="K464" s="524">
        <v>20389.55</v>
      </c>
    </row>
    <row r="465" spans="1:11" x14ac:dyDescent="0.25">
      <c r="A465" s="461">
        <f>IF(ISNUMBER(H465),MAX($A$23:A464)+1)</f>
        <v>419</v>
      </c>
      <c r="B465" s="462" t="s">
        <v>1222</v>
      </c>
      <c r="C465" s="466" t="s">
        <v>1308</v>
      </c>
      <c r="D465" s="469" t="s">
        <v>948</v>
      </c>
      <c r="E465" s="469"/>
      <c r="F465" s="466"/>
      <c r="G465" s="468" t="s">
        <v>1210</v>
      </c>
      <c r="H465" s="524">
        <v>23798.04</v>
      </c>
      <c r="I465" s="524"/>
      <c r="J465" s="524"/>
      <c r="K465" s="524">
        <v>28926.06</v>
      </c>
    </row>
    <row r="466" spans="1:11" x14ac:dyDescent="0.25">
      <c r="A466" s="461">
        <f>IF(ISNUMBER(H466),MAX($A$23:A465)+1)</f>
        <v>420</v>
      </c>
      <c r="B466" s="462" t="s">
        <v>1222</v>
      </c>
      <c r="C466" s="466" t="s">
        <v>1308</v>
      </c>
      <c r="D466" s="469" t="s">
        <v>948</v>
      </c>
      <c r="E466" s="469" t="s">
        <v>19</v>
      </c>
      <c r="F466" s="466"/>
      <c r="G466" s="468" t="s">
        <v>1209</v>
      </c>
      <c r="H466" s="524">
        <v>16774.88</v>
      </c>
      <c r="I466" s="524"/>
      <c r="J466" s="524"/>
      <c r="K466" s="524">
        <v>20389.55</v>
      </c>
    </row>
    <row r="467" spans="1:11" x14ac:dyDescent="0.25">
      <c r="A467" s="461">
        <f>IF(ISNUMBER(H467),MAX($A$23:A466)+1)</f>
        <v>421</v>
      </c>
      <c r="B467" s="462" t="s">
        <v>1222</v>
      </c>
      <c r="C467" s="466" t="s">
        <v>1308</v>
      </c>
      <c r="D467" s="469" t="s">
        <v>948</v>
      </c>
      <c r="E467" s="469" t="s">
        <v>20</v>
      </c>
      <c r="F467" s="466"/>
      <c r="G467" s="468" t="s">
        <v>1209</v>
      </c>
      <c r="H467" s="524">
        <v>16774.88</v>
      </c>
      <c r="I467" s="524"/>
      <c r="J467" s="524"/>
      <c r="K467" s="524">
        <v>20389.55</v>
      </c>
    </row>
    <row r="468" spans="1:11" x14ac:dyDescent="0.25">
      <c r="A468" s="461">
        <f>IF(ISNUMBER(H468),MAX($A$23:A467)+1)</f>
        <v>422</v>
      </c>
      <c r="B468" s="462" t="s">
        <v>1222</v>
      </c>
      <c r="C468" s="466" t="s">
        <v>1308</v>
      </c>
      <c r="D468" s="469" t="s">
        <v>1009</v>
      </c>
      <c r="E468" s="469"/>
      <c r="F468" s="466"/>
      <c r="G468" s="468" t="s">
        <v>1210</v>
      </c>
      <c r="H468" s="524">
        <v>23798.04</v>
      </c>
      <c r="I468" s="524"/>
      <c r="J468" s="524"/>
      <c r="K468" s="524">
        <v>28926.06</v>
      </c>
    </row>
    <row r="469" spans="1:11" x14ac:dyDescent="0.25">
      <c r="A469" s="461">
        <f>IF(ISNUMBER(H469),MAX($A$23:A468)+1)</f>
        <v>423</v>
      </c>
      <c r="B469" s="462" t="s">
        <v>1222</v>
      </c>
      <c r="C469" s="466" t="s">
        <v>1308</v>
      </c>
      <c r="D469" s="469" t="s">
        <v>1009</v>
      </c>
      <c r="E469" s="469" t="s">
        <v>19</v>
      </c>
      <c r="F469" s="466"/>
      <c r="G469" s="468" t="s">
        <v>1209</v>
      </c>
      <c r="H469" s="524">
        <v>16774.88</v>
      </c>
      <c r="I469" s="524"/>
      <c r="J469" s="524"/>
      <c r="K469" s="524">
        <v>20389.55</v>
      </c>
    </row>
    <row r="470" spans="1:11" x14ac:dyDescent="0.25">
      <c r="A470" s="461">
        <f>IF(ISNUMBER(H470),MAX($A$23:A469)+1)</f>
        <v>424</v>
      </c>
      <c r="B470" s="462" t="s">
        <v>1222</v>
      </c>
      <c r="C470" s="466" t="s">
        <v>1308</v>
      </c>
      <c r="D470" s="469" t="s">
        <v>1009</v>
      </c>
      <c r="E470" s="469" t="s">
        <v>20</v>
      </c>
      <c r="F470" s="466"/>
      <c r="G470" s="468" t="s">
        <v>1209</v>
      </c>
      <c r="H470" s="524">
        <v>16774.88</v>
      </c>
      <c r="I470" s="524"/>
      <c r="J470" s="524"/>
      <c r="K470" s="524">
        <v>20389.55</v>
      </c>
    </row>
    <row r="471" spans="1:11" s="495" customFormat="1" x14ac:dyDescent="0.2">
      <c r="A471" s="461"/>
      <c r="B471" s="861" t="s">
        <v>1309</v>
      </c>
      <c r="C471" s="861"/>
      <c r="D471" s="506"/>
      <c r="E471" s="506"/>
      <c r="F471" s="493"/>
      <c r="G471" s="494"/>
      <c r="H471" s="511"/>
      <c r="I471" s="511"/>
      <c r="J471" s="511"/>
      <c r="K471" s="511">
        <v>656272.50000000012</v>
      </c>
    </row>
    <row r="472" spans="1:11" x14ac:dyDescent="0.25">
      <c r="A472" s="461">
        <f>IF(ISNUMBER(H472),MAX($A$23:A471)+1)</f>
        <v>425</v>
      </c>
      <c r="B472" s="462" t="s">
        <v>1222</v>
      </c>
      <c r="C472" s="466" t="s">
        <v>1310</v>
      </c>
      <c r="D472" s="469" t="s">
        <v>19</v>
      </c>
      <c r="E472" s="469"/>
      <c r="F472" s="466"/>
      <c r="G472" s="468" t="s">
        <v>1210</v>
      </c>
      <c r="H472" s="524">
        <v>23798.04</v>
      </c>
      <c r="I472" s="524"/>
      <c r="J472" s="524"/>
      <c r="K472" s="524">
        <v>28926.06</v>
      </c>
    </row>
    <row r="473" spans="1:11" x14ac:dyDescent="0.25">
      <c r="A473" s="461">
        <f>IF(ISNUMBER(H473),MAX($A$23:A472)+1)</f>
        <v>426</v>
      </c>
      <c r="B473" s="462" t="s">
        <v>1222</v>
      </c>
      <c r="C473" s="466" t="s">
        <v>1310</v>
      </c>
      <c r="D473" s="469" t="s">
        <v>19</v>
      </c>
      <c r="E473" s="469" t="s">
        <v>19</v>
      </c>
      <c r="F473" s="466"/>
      <c r="G473" s="468" t="s">
        <v>1209</v>
      </c>
      <c r="H473" s="524">
        <v>16774.88</v>
      </c>
      <c r="I473" s="524"/>
      <c r="J473" s="524"/>
      <c r="K473" s="524">
        <v>20389.55</v>
      </c>
    </row>
    <row r="474" spans="1:11" x14ac:dyDescent="0.25">
      <c r="A474" s="461">
        <f>IF(ISNUMBER(H474),MAX($A$23:A473)+1)</f>
        <v>427</v>
      </c>
      <c r="B474" s="462" t="s">
        <v>1222</v>
      </c>
      <c r="C474" s="466" t="s">
        <v>1310</v>
      </c>
      <c r="D474" s="469" t="s">
        <v>19</v>
      </c>
      <c r="E474" s="469" t="s">
        <v>20</v>
      </c>
      <c r="F474" s="466"/>
      <c r="G474" s="468" t="s">
        <v>1209</v>
      </c>
      <c r="H474" s="524">
        <v>16774.88</v>
      </c>
      <c r="I474" s="524"/>
      <c r="J474" s="524"/>
      <c r="K474" s="524">
        <v>20389.55</v>
      </c>
    </row>
    <row r="475" spans="1:11" x14ac:dyDescent="0.25">
      <c r="A475" s="461">
        <f>IF(ISNUMBER(H475),MAX($A$23:A474)+1)</f>
        <v>428</v>
      </c>
      <c r="B475" s="462" t="s">
        <v>1222</v>
      </c>
      <c r="C475" s="466" t="s">
        <v>1310</v>
      </c>
      <c r="D475" s="469" t="s">
        <v>20</v>
      </c>
      <c r="E475" s="469"/>
      <c r="F475" s="466"/>
      <c r="G475" s="468" t="s">
        <v>1210</v>
      </c>
      <c r="H475" s="524">
        <v>23798.04</v>
      </c>
      <c r="I475" s="524"/>
      <c r="J475" s="524"/>
      <c r="K475" s="524">
        <v>28926.06</v>
      </c>
    </row>
    <row r="476" spans="1:11" x14ac:dyDescent="0.25">
      <c r="A476" s="461">
        <f>IF(ISNUMBER(H476),MAX($A$23:A475)+1)</f>
        <v>429</v>
      </c>
      <c r="B476" s="462" t="s">
        <v>1222</v>
      </c>
      <c r="C476" s="466" t="s">
        <v>1310</v>
      </c>
      <c r="D476" s="469" t="s">
        <v>20</v>
      </c>
      <c r="E476" s="469" t="s">
        <v>19</v>
      </c>
      <c r="F476" s="466"/>
      <c r="G476" s="468" t="s">
        <v>1209</v>
      </c>
      <c r="H476" s="524">
        <v>16774.88</v>
      </c>
      <c r="I476" s="524"/>
      <c r="J476" s="524"/>
      <c r="K476" s="524">
        <v>20389.55</v>
      </c>
    </row>
    <row r="477" spans="1:11" x14ac:dyDescent="0.25">
      <c r="A477" s="461">
        <f>IF(ISNUMBER(H477),MAX($A$23:A476)+1)</f>
        <v>430</v>
      </c>
      <c r="B477" s="462" t="s">
        <v>1222</v>
      </c>
      <c r="C477" s="466" t="s">
        <v>1310</v>
      </c>
      <c r="D477" s="469" t="s">
        <v>20</v>
      </c>
      <c r="E477" s="469" t="s">
        <v>20</v>
      </c>
      <c r="F477" s="466"/>
      <c r="G477" s="468" t="s">
        <v>1209</v>
      </c>
      <c r="H477" s="524">
        <v>16774.88</v>
      </c>
      <c r="I477" s="524"/>
      <c r="J477" s="524"/>
      <c r="K477" s="524">
        <v>20389.55</v>
      </c>
    </row>
    <row r="478" spans="1:11" x14ac:dyDescent="0.25">
      <c r="A478" s="461">
        <f>IF(ISNUMBER(H478),MAX($A$23:A477)+1)</f>
        <v>431</v>
      </c>
      <c r="B478" s="462" t="s">
        <v>1222</v>
      </c>
      <c r="C478" s="466" t="s">
        <v>1310</v>
      </c>
      <c r="D478" s="469" t="s">
        <v>21</v>
      </c>
      <c r="E478" s="469"/>
      <c r="F478" s="466"/>
      <c r="G478" s="468" t="s">
        <v>1210</v>
      </c>
      <c r="H478" s="524">
        <v>23798.04</v>
      </c>
      <c r="I478" s="524"/>
      <c r="J478" s="524"/>
      <c r="K478" s="524">
        <v>28926.06</v>
      </c>
    </row>
    <row r="479" spans="1:11" x14ac:dyDescent="0.25">
      <c r="A479" s="461">
        <f>IF(ISNUMBER(H479),MAX($A$23:A478)+1)</f>
        <v>432</v>
      </c>
      <c r="B479" s="462" t="s">
        <v>1222</v>
      </c>
      <c r="C479" s="466" t="s">
        <v>1310</v>
      </c>
      <c r="D479" s="469" t="s">
        <v>21</v>
      </c>
      <c r="E479" s="469" t="s">
        <v>19</v>
      </c>
      <c r="F479" s="466"/>
      <c r="G479" s="468" t="s">
        <v>1209</v>
      </c>
      <c r="H479" s="524">
        <v>16774.88</v>
      </c>
      <c r="I479" s="524"/>
      <c r="J479" s="524"/>
      <c r="K479" s="524">
        <v>20389.55</v>
      </c>
    </row>
    <row r="480" spans="1:11" x14ac:dyDescent="0.25">
      <c r="A480" s="461">
        <f>IF(ISNUMBER(H480),MAX($A$23:A479)+1)</f>
        <v>433</v>
      </c>
      <c r="B480" s="462" t="s">
        <v>1222</v>
      </c>
      <c r="C480" s="466" t="s">
        <v>1310</v>
      </c>
      <c r="D480" s="469" t="s">
        <v>21</v>
      </c>
      <c r="E480" s="469" t="s">
        <v>20</v>
      </c>
      <c r="F480" s="466"/>
      <c r="G480" s="468" t="s">
        <v>1209</v>
      </c>
      <c r="H480" s="524">
        <v>16774.88</v>
      </c>
      <c r="I480" s="524"/>
      <c r="J480" s="524"/>
      <c r="K480" s="524">
        <v>20389.55</v>
      </c>
    </row>
    <row r="481" spans="1:11" x14ac:dyDescent="0.25">
      <c r="A481" s="461">
        <f>IF(ISNUMBER(H481),MAX($A$23:A480)+1)</f>
        <v>434</v>
      </c>
      <c r="B481" s="462" t="s">
        <v>1222</v>
      </c>
      <c r="C481" s="466" t="s">
        <v>1310</v>
      </c>
      <c r="D481" s="469" t="s">
        <v>22</v>
      </c>
      <c r="E481" s="469"/>
      <c r="F481" s="466"/>
      <c r="G481" s="468" t="s">
        <v>1210</v>
      </c>
      <c r="H481" s="524">
        <v>23798.04</v>
      </c>
      <c r="I481" s="524"/>
      <c r="J481" s="524"/>
      <c r="K481" s="524">
        <v>28926.06</v>
      </c>
    </row>
    <row r="482" spans="1:11" x14ac:dyDescent="0.25">
      <c r="A482" s="461">
        <f>IF(ISNUMBER(H482),MAX($A$23:A481)+1)</f>
        <v>435</v>
      </c>
      <c r="B482" s="462" t="s">
        <v>1222</v>
      </c>
      <c r="C482" s="466" t="s">
        <v>1310</v>
      </c>
      <c r="D482" s="469" t="s">
        <v>22</v>
      </c>
      <c r="E482" s="469" t="s">
        <v>19</v>
      </c>
      <c r="F482" s="466"/>
      <c r="G482" s="468" t="s">
        <v>1209</v>
      </c>
      <c r="H482" s="524">
        <v>16774.88</v>
      </c>
      <c r="I482" s="524"/>
      <c r="J482" s="524"/>
      <c r="K482" s="524">
        <v>20389.55</v>
      </c>
    </row>
    <row r="483" spans="1:11" x14ac:dyDescent="0.25">
      <c r="A483" s="461">
        <f>IF(ISNUMBER(H483),MAX($A$23:A482)+1)</f>
        <v>436</v>
      </c>
      <c r="B483" s="462" t="s">
        <v>1222</v>
      </c>
      <c r="C483" s="466" t="s">
        <v>1310</v>
      </c>
      <c r="D483" s="469" t="s">
        <v>22</v>
      </c>
      <c r="E483" s="469" t="s">
        <v>20</v>
      </c>
      <c r="F483" s="466"/>
      <c r="G483" s="468" t="s">
        <v>1209</v>
      </c>
      <c r="H483" s="524">
        <v>16774.88</v>
      </c>
      <c r="I483" s="524"/>
      <c r="J483" s="524"/>
      <c r="K483" s="524">
        <v>20389.55</v>
      </c>
    </row>
    <row r="484" spans="1:11" x14ac:dyDescent="0.25">
      <c r="A484" s="461">
        <f>IF(ISNUMBER(H484),MAX($A$23:A483)+1)</f>
        <v>437</v>
      </c>
      <c r="B484" s="462" t="s">
        <v>1222</v>
      </c>
      <c r="C484" s="466" t="s">
        <v>1310</v>
      </c>
      <c r="D484" s="469" t="s">
        <v>23</v>
      </c>
      <c r="E484" s="469" t="s">
        <v>1274</v>
      </c>
      <c r="F484" s="466"/>
      <c r="G484" s="468" t="s">
        <v>1209</v>
      </c>
      <c r="H484" s="524">
        <v>16774.88</v>
      </c>
      <c r="I484" s="524"/>
      <c r="J484" s="524"/>
      <c r="K484" s="524">
        <v>20389.55</v>
      </c>
    </row>
    <row r="485" spans="1:11" x14ac:dyDescent="0.25">
      <c r="A485" s="461">
        <f>IF(ISNUMBER(H485),MAX($A$23:A484)+1)</f>
        <v>438</v>
      </c>
      <c r="B485" s="462" t="s">
        <v>1222</v>
      </c>
      <c r="C485" s="466" t="s">
        <v>1310</v>
      </c>
      <c r="D485" s="469" t="s">
        <v>29</v>
      </c>
      <c r="E485" s="469" t="s">
        <v>1274</v>
      </c>
      <c r="F485" s="466"/>
      <c r="G485" s="468" t="s">
        <v>1210</v>
      </c>
      <c r="H485" s="524">
        <v>23798.04</v>
      </c>
      <c r="I485" s="524"/>
      <c r="J485" s="524"/>
      <c r="K485" s="524">
        <v>28926.06</v>
      </c>
    </row>
    <row r="486" spans="1:11" x14ac:dyDescent="0.25">
      <c r="A486" s="461">
        <f>IF(ISNUMBER(H486),MAX($A$23:A485)+1)</f>
        <v>439</v>
      </c>
      <c r="B486" s="462" t="s">
        <v>1222</v>
      </c>
      <c r="C486" s="466" t="s">
        <v>1310</v>
      </c>
      <c r="D486" s="469" t="s">
        <v>29</v>
      </c>
      <c r="E486" s="469" t="s">
        <v>19</v>
      </c>
      <c r="F486" s="466"/>
      <c r="G486" s="468" t="s">
        <v>1209</v>
      </c>
      <c r="H486" s="524">
        <v>16774.88</v>
      </c>
      <c r="I486" s="524"/>
      <c r="J486" s="524"/>
      <c r="K486" s="524">
        <v>20389.55</v>
      </c>
    </row>
    <row r="487" spans="1:11" x14ac:dyDescent="0.25">
      <c r="A487" s="461">
        <f>IF(ISNUMBER(H487),MAX($A$23:A486)+1)</f>
        <v>440</v>
      </c>
      <c r="B487" s="462" t="s">
        <v>1222</v>
      </c>
      <c r="C487" s="466" t="s">
        <v>1310</v>
      </c>
      <c r="D487" s="469" t="s">
        <v>29</v>
      </c>
      <c r="E487" s="469" t="s">
        <v>20</v>
      </c>
      <c r="F487" s="466"/>
      <c r="G487" s="468" t="s">
        <v>1209</v>
      </c>
      <c r="H487" s="524">
        <v>16774.88</v>
      </c>
      <c r="I487" s="524"/>
      <c r="J487" s="524"/>
      <c r="K487" s="524">
        <v>20389.55</v>
      </c>
    </row>
    <row r="488" spans="1:11" x14ac:dyDescent="0.25">
      <c r="A488" s="461">
        <f>IF(ISNUMBER(H488),MAX($A$23:A487)+1)</f>
        <v>441</v>
      </c>
      <c r="B488" s="462" t="s">
        <v>1222</v>
      </c>
      <c r="C488" s="466" t="s">
        <v>1310</v>
      </c>
      <c r="D488" s="469" t="s">
        <v>24</v>
      </c>
      <c r="E488" s="469"/>
      <c r="F488" s="466"/>
      <c r="G488" s="468" t="s">
        <v>1210</v>
      </c>
      <c r="H488" s="524">
        <v>23798.04</v>
      </c>
      <c r="I488" s="524"/>
      <c r="J488" s="524"/>
      <c r="K488" s="524">
        <v>28926.06</v>
      </c>
    </row>
    <row r="489" spans="1:11" x14ac:dyDescent="0.25">
      <c r="A489" s="461">
        <f>IF(ISNUMBER(H489),MAX($A$23:A488)+1)</f>
        <v>442</v>
      </c>
      <c r="B489" s="462" t="s">
        <v>1222</v>
      </c>
      <c r="C489" s="466" t="s">
        <v>1310</v>
      </c>
      <c r="D489" s="469" t="s">
        <v>24</v>
      </c>
      <c r="E489" s="469" t="s">
        <v>19</v>
      </c>
      <c r="F489" s="466"/>
      <c r="G489" s="468" t="s">
        <v>1210</v>
      </c>
      <c r="H489" s="524">
        <v>23798.04</v>
      </c>
      <c r="I489" s="524"/>
      <c r="J489" s="524"/>
      <c r="K489" s="524">
        <v>28926.06</v>
      </c>
    </row>
    <row r="490" spans="1:11" x14ac:dyDescent="0.25">
      <c r="A490" s="461">
        <f>IF(ISNUMBER(H490),MAX($A$23:A489)+1)</f>
        <v>443</v>
      </c>
      <c r="B490" s="462" t="s">
        <v>1222</v>
      </c>
      <c r="C490" s="466" t="s">
        <v>1310</v>
      </c>
      <c r="D490" s="469" t="s">
        <v>24</v>
      </c>
      <c r="E490" s="469" t="s">
        <v>20</v>
      </c>
      <c r="F490" s="466"/>
      <c r="G490" s="468" t="s">
        <v>1209</v>
      </c>
      <c r="H490" s="524">
        <v>16774.88</v>
      </c>
      <c r="I490" s="524"/>
      <c r="J490" s="524"/>
      <c r="K490" s="524">
        <v>20389.55</v>
      </c>
    </row>
    <row r="491" spans="1:11" x14ac:dyDescent="0.25">
      <c r="A491" s="461">
        <f>IF(ISNUMBER(H491),MAX($A$23:A490)+1)</f>
        <v>444</v>
      </c>
      <c r="B491" s="462" t="s">
        <v>1222</v>
      </c>
      <c r="C491" s="466" t="s">
        <v>1310</v>
      </c>
      <c r="D491" s="469" t="s">
        <v>25</v>
      </c>
      <c r="E491" s="469" t="s">
        <v>1274</v>
      </c>
      <c r="F491" s="466"/>
      <c r="G491" s="468" t="s">
        <v>1209</v>
      </c>
      <c r="H491" s="524">
        <v>16774.88</v>
      </c>
      <c r="I491" s="524"/>
      <c r="J491" s="524"/>
      <c r="K491" s="524">
        <v>20389.55</v>
      </c>
    </row>
    <row r="492" spans="1:11" x14ac:dyDescent="0.25">
      <c r="A492" s="461">
        <f>IF(ISNUMBER(H492),MAX($A$23:A491)+1)</f>
        <v>445</v>
      </c>
      <c r="B492" s="462" t="s">
        <v>1222</v>
      </c>
      <c r="C492" s="466" t="s">
        <v>1308</v>
      </c>
      <c r="D492" s="469" t="s">
        <v>956</v>
      </c>
      <c r="E492" s="469"/>
      <c r="F492" s="466"/>
      <c r="G492" s="468" t="s">
        <v>1210</v>
      </c>
      <c r="H492" s="524">
        <v>23798.04</v>
      </c>
      <c r="I492" s="524"/>
      <c r="J492" s="524"/>
      <c r="K492" s="524">
        <v>28926.06</v>
      </c>
    </row>
    <row r="493" spans="1:11" x14ac:dyDescent="0.25">
      <c r="A493" s="461">
        <f>IF(ISNUMBER(H493),MAX($A$23:A492)+1)</f>
        <v>446</v>
      </c>
      <c r="B493" s="462" t="s">
        <v>1222</v>
      </c>
      <c r="C493" s="466" t="s">
        <v>1308</v>
      </c>
      <c r="D493" s="469" t="s">
        <v>956</v>
      </c>
      <c r="E493" s="469" t="s">
        <v>19</v>
      </c>
      <c r="F493" s="466"/>
      <c r="G493" s="468" t="s">
        <v>1209</v>
      </c>
      <c r="H493" s="524">
        <v>16774.88</v>
      </c>
      <c r="I493" s="524"/>
      <c r="J493" s="524"/>
      <c r="K493" s="524">
        <v>20389.55</v>
      </c>
    </row>
    <row r="494" spans="1:11" x14ac:dyDescent="0.25">
      <c r="A494" s="461">
        <f>IF(ISNUMBER(H494),MAX($A$23:A493)+1)</f>
        <v>447</v>
      </c>
      <c r="B494" s="462" t="s">
        <v>1222</v>
      </c>
      <c r="C494" s="466" t="s">
        <v>1308</v>
      </c>
      <c r="D494" s="469" t="s">
        <v>956</v>
      </c>
      <c r="E494" s="469" t="s">
        <v>20</v>
      </c>
      <c r="F494" s="466"/>
      <c r="G494" s="468" t="s">
        <v>1209</v>
      </c>
      <c r="H494" s="524">
        <v>16774.88</v>
      </c>
      <c r="I494" s="524"/>
      <c r="J494" s="524"/>
      <c r="K494" s="524">
        <v>20389.55</v>
      </c>
    </row>
    <row r="495" spans="1:11" x14ac:dyDescent="0.25">
      <c r="A495" s="461">
        <f>IF(ISNUMBER(H495),MAX($A$23:A494)+1)</f>
        <v>448</v>
      </c>
      <c r="B495" s="462" t="s">
        <v>1222</v>
      </c>
      <c r="C495" s="466" t="s">
        <v>1308</v>
      </c>
      <c r="D495" s="469" t="s">
        <v>962</v>
      </c>
      <c r="E495" s="469" t="s">
        <v>1274</v>
      </c>
      <c r="F495" s="466"/>
      <c r="G495" s="468" t="s">
        <v>1209</v>
      </c>
      <c r="H495" s="524">
        <v>16774.88</v>
      </c>
      <c r="I495" s="524"/>
      <c r="J495" s="524"/>
      <c r="K495" s="524">
        <v>20389.55</v>
      </c>
    </row>
    <row r="496" spans="1:11" x14ac:dyDescent="0.25">
      <c r="A496" s="461">
        <f>IF(ISNUMBER(H496),MAX($A$23:A495)+1)</f>
        <v>449</v>
      </c>
      <c r="B496" s="462" t="s">
        <v>1222</v>
      </c>
      <c r="C496" s="466" t="s">
        <v>1308</v>
      </c>
      <c r="D496" s="469" t="s">
        <v>966</v>
      </c>
      <c r="E496" s="469" t="s">
        <v>1274</v>
      </c>
      <c r="F496" s="466"/>
      <c r="G496" s="468" t="s">
        <v>1209</v>
      </c>
      <c r="H496" s="524">
        <v>16774.88</v>
      </c>
      <c r="I496" s="524"/>
      <c r="J496" s="524"/>
      <c r="K496" s="524">
        <v>20389.55</v>
      </c>
    </row>
    <row r="497" spans="1:11" x14ac:dyDescent="0.25">
      <c r="A497" s="461">
        <f>IF(ISNUMBER(H497),MAX($A$23:A496)+1)</f>
        <v>450</v>
      </c>
      <c r="B497" s="462" t="s">
        <v>1222</v>
      </c>
      <c r="C497" s="466" t="s">
        <v>1308</v>
      </c>
      <c r="D497" s="469" t="s">
        <v>1014</v>
      </c>
      <c r="E497" s="469"/>
      <c r="F497" s="466"/>
      <c r="G497" s="468" t="s">
        <v>1210</v>
      </c>
      <c r="H497" s="524">
        <v>23798.04</v>
      </c>
      <c r="I497" s="524"/>
      <c r="J497" s="524"/>
      <c r="K497" s="524">
        <v>28926.06</v>
      </c>
    </row>
    <row r="498" spans="1:11" x14ac:dyDescent="0.25">
      <c r="A498" s="461">
        <f>IF(ISNUMBER(H498),MAX($A$23:A497)+1)</f>
        <v>451</v>
      </c>
      <c r="B498" s="462" t="s">
        <v>1222</v>
      </c>
      <c r="C498" s="466" t="s">
        <v>1308</v>
      </c>
      <c r="D498" s="469" t="s">
        <v>1014</v>
      </c>
      <c r="E498" s="469" t="s">
        <v>19</v>
      </c>
      <c r="F498" s="466"/>
      <c r="G498" s="468" t="s">
        <v>1209</v>
      </c>
      <c r="H498" s="524">
        <v>16774.88</v>
      </c>
      <c r="I498" s="524"/>
      <c r="J498" s="524"/>
      <c r="K498" s="524">
        <v>20389.55</v>
      </c>
    </row>
    <row r="499" spans="1:11" x14ac:dyDescent="0.25">
      <c r="A499" s="461">
        <f>IF(ISNUMBER(H499),MAX($A$23:A498)+1)</f>
        <v>452</v>
      </c>
      <c r="B499" s="462" t="s">
        <v>1222</v>
      </c>
      <c r="C499" s="466" t="s">
        <v>1308</v>
      </c>
      <c r="D499" s="469" t="s">
        <v>1014</v>
      </c>
      <c r="E499" s="469" t="s">
        <v>20</v>
      </c>
      <c r="F499" s="466"/>
      <c r="G499" s="468" t="s">
        <v>1210</v>
      </c>
      <c r="H499" s="524">
        <v>23798.04</v>
      </c>
      <c r="I499" s="524"/>
      <c r="J499" s="524"/>
      <c r="K499" s="524">
        <v>28926.06</v>
      </c>
    </row>
    <row r="500" spans="1:11" s="495" customFormat="1" x14ac:dyDescent="0.2">
      <c r="A500" s="461"/>
      <c r="B500" s="864" t="s">
        <v>1311</v>
      </c>
      <c r="C500" s="864"/>
      <c r="D500" s="506"/>
      <c r="E500" s="506"/>
      <c r="F500" s="493"/>
      <c r="G500" s="494"/>
      <c r="H500" s="511"/>
      <c r="I500" s="511"/>
      <c r="J500" s="511"/>
      <c r="K500" s="511">
        <v>143953.62</v>
      </c>
    </row>
    <row r="501" spans="1:11" x14ac:dyDescent="0.25">
      <c r="A501" s="461">
        <f>IF(ISNUMBER(H501),MAX($A$23:A500)+1)</f>
        <v>453</v>
      </c>
      <c r="B501" s="462" t="s">
        <v>1222</v>
      </c>
      <c r="C501" s="466" t="s">
        <v>1311</v>
      </c>
      <c r="D501" s="464"/>
      <c r="E501" s="469"/>
      <c r="F501" s="466" t="s">
        <v>1311</v>
      </c>
      <c r="G501" s="468" t="s">
        <v>1241</v>
      </c>
      <c r="H501" s="524">
        <v>82972.55</v>
      </c>
      <c r="I501" s="524"/>
      <c r="J501" s="524"/>
      <c r="K501" s="524">
        <v>100851.55</v>
      </c>
    </row>
    <row r="502" spans="1:11" x14ac:dyDescent="0.25">
      <c r="A502" s="461">
        <f>IF(ISNUMBER(H502),MAX($A$23:A501)+1)</f>
        <v>454</v>
      </c>
      <c r="B502" s="462" t="s">
        <v>1222</v>
      </c>
      <c r="C502" s="466" t="s">
        <v>1311</v>
      </c>
      <c r="D502" s="464"/>
      <c r="E502" s="469"/>
      <c r="F502" s="466" t="s">
        <v>1311</v>
      </c>
      <c r="G502" s="461" t="s">
        <v>1211</v>
      </c>
      <c r="H502" s="524">
        <v>35460.92</v>
      </c>
      <c r="I502" s="524"/>
      <c r="J502" s="524"/>
      <c r="K502" s="524">
        <v>43102.07</v>
      </c>
    </row>
    <row r="503" spans="1:11" x14ac:dyDescent="0.25">
      <c r="A503" s="461"/>
      <c r="B503" s="861" t="s">
        <v>1336</v>
      </c>
      <c r="C503" s="861"/>
      <c r="D503" s="506"/>
      <c r="E503" s="506"/>
      <c r="F503" s="493"/>
      <c r="G503" s="494"/>
      <c r="H503" s="523"/>
      <c r="I503" s="523"/>
      <c r="J503" s="523"/>
      <c r="K503" s="523">
        <v>788559.39000000036</v>
      </c>
    </row>
    <row r="504" spans="1:11" x14ac:dyDescent="0.25">
      <c r="A504" s="461">
        <f>IF(ISNUMBER(H504),MAX($A$23:A503)+1)</f>
        <v>455</v>
      </c>
      <c r="B504" s="462" t="s">
        <v>1222</v>
      </c>
      <c r="C504" s="466" t="s">
        <v>1288</v>
      </c>
      <c r="D504" s="469" t="s">
        <v>1312</v>
      </c>
      <c r="E504" s="469" t="s">
        <v>1274</v>
      </c>
      <c r="F504" s="466"/>
      <c r="G504" s="468" t="s">
        <v>1210</v>
      </c>
      <c r="H504" s="524">
        <v>23798.04</v>
      </c>
      <c r="I504" s="524"/>
      <c r="J504" s="524"/>
      <c r="K504" s="524">
        <v>28926.06</v>
      </c>
    </row>
    <row r="505" spans="1:11" x14ac:dyDescent="0.25">
      <c r="A505" s="461">
        <f>IF(ISNUMBER(H505),MAX($A$23:A504)+1)</f>
        <v>456</v>
      </c>
      <c r="B505" s="462" t="s">
        <v>1222</v>
      </c>
      <c r="C505" s="466" t="s">
        <v>1288</v>
      </c>
      <c r="D505" s="469" t="s">
        <v>1312</v>
      </c>
      <c r="E505" s="469" t="s">
        <v>1235</v>
      </c>
      <c r="F505" s="466"/>
      <c r="G505" s="468" t="s">
        <v>1209</v>
      </c>
      <c r="H505" s="524">
        <v>16774.88</v>
      </c>
      <c r="I505" s="524"/>
      <c r="J505" s="524"/>
      <c r="K505" s="524">
        <v>20389.55</v>
      </c>
    </row>
    <row r="506" spans="1:11" x14ac:dyDescent="0.25">
      <c r="A506" s="461">
        <f>IF(ISNUMBER(H506),MAX($A$23:A505)+1)</f>
        <v>457</v>
      </c>
      <c r="B506" s="462" t="s">
        <v>1222</v>
      </c>
      <c r="C506" s="466" t="s">
        <v>1288</v>
      </c>
      <c r="D506" s="469" t="s">
        <v>1312</v>
      </c>
      <c r="E506" s="469" t="s">
        <v>1270</v>
      </c>
      <c r="F506" s="466"/>
      <c r="G506" s="468" t="s">
        <v>1209</v>
      </c>
      <c r="H506" s="524">
        <v>16774.88</v>
      </c>
      <c r="I506" s="524"/>
      <c r="J506" s="524"/>
      <c r="K506" s="524">
        <v>20389.55</v>
      </c>
    </row>
    <row r="507" spans="1:11" x14ac:dyDescent="0.25">
      <c r="A507" s="461">
        <f>IF(ISNUMBER(H507),MAX($A$23:A506)+1)</f>
        <v>458</v>
      </c>
      <c r="B507" s="462" t="s">
        <v>1222</v>
      </c>
      <c r="C507" s="466" t="s">
        <v>1288</v>
      </c>
      <c r="D507" s="469" t="s">
        <v>1312</v>
      </c>
      <c r="E507" s="469" t="s">
        <v>1278</v>
      </c>
      <c r="F507" s="466"/>
      <c r="G507" s="468" t="s">
        <v>1209</v>
      </c>
      <c r="H507" s="524">
        <v>16774.88</v>
      </c>
      <c r="I507" s="524"/>
      <c r="J507" s="524"/>
      <c r="K507" s="524">
        <v>20389.55</v>
      </c>
    </row>
    <row r="508" spans="1:11" x14ac:dyDescent="0.25">
      <c r="A508" s="461">
        <f>IF(ISNUMBER(H508),MAX($A$23:A507)+1)</f>
        <v>459</v>
      </c>
      <c r="B508" s="462" t="s">
        <v>1222</v>
      </c>
      <c r="C508" s="466" t="s">
        <v>1288</v>
      </c>
      <c r="D508" s="469" t="s">
        <v>1313</v>
      </c>
      <c r="E508" s="469"/>
      <c r="F508" s="466"/>
      <c r="G508" s="468" t="s">
        <v>1210</v>
      </c>
      <c r="H508" s="524">
        <v>23798.04</v>
      </c>
      <c r="I508" s="524"/>
      <c r="J508" s="524"/>
      <c r="K508" s="524">
        <v>28926.06</v>
      </c>
    </row>
    <row r="509" spans="1:11" x14ac:dyDescent="0.25">
      <c r="A509" s="461">
        <f>IF(ISNUMBER(H509),MAX($A$23:A508)+1)</f>
        <v>460</v>
      </c>
      <c r="B509" s="462" t="s">
        <v>1222</v>
      </c>
      <c r="C509" s="466" t="s">
        <v>1288</v>
      </c>
      <c r="D509" s="469" t="s">
        <v>1313</v>
      </c>
      <c r="E509" s="469" t="s">
        <v>19</v>
      </c>
      <c r="F509" s="466"/>
      <c r="G509" s="468" t="s">
        <v>1209</v>
      </c>
      <c r="H509" s="524">
        <v>16774.88</v>
      </c>
      <c r="I509" s="524"/>
      <c r="J509" s="524"/>
      <c r="K509" s="524">
        <v>20389.55</v>
      </c>
    </row>
    <row r="510" spans="1:11" x14ac:dyDescent="0.25">
      <c r="A510" s="461">
        <f>IF(ISNUMBER(H510),MAX($A$23:A509)+1)</f>
        <v>461</v>
      </c>
      <c r="B510" s="462" t="s">
        <v>1222</v>
      </c>
      <c r="C510" s="466" t="s">
        <v>1288</v>
      </c>
      <c r="D510" s="469" t="s">
        <v>1313</v>
      </c>
      <c r="E510" s="469" t="s">
        <v>20</v>
      </c>
      <c r="F510" s="466"/>
      <c r="G510" s="468" t="s">
        <v>1209</v>
      </c>
      <c r="H510" s="524">
        <v>16774.88</v>
      </c>
      <c r="I510" s="524"/>
      <c r="J510" s="524"/>
      <c r="K510" s="524">
        <v>20389.55</v>
      </c>
    </row>
    <row r="511" spans="1:11" x14ac:dyDescent="0.25">
      <c r="A511" s="461">
        <f>IF(ISNUMBER(H511),MAX($A$23:A510)+1)</f>
        <v>462</v>
      </c>
      <c r="B511" s="462" t="s">
        <v>1222</v>
      </c>
      <c r="C511" s="466" t="s">
        <v>1288</v>
      </c>
      <c r="D511" s="469" t="s">
        <v>1313</v>
      </c>
      <c r="E511" s="469" t="s">
        <v>21</v>
      </c>
      <c r="F511" s="466"/>
      <c r="G511" s="468" t="s">
        <v>1209</v>
      </c>
      <c r="H511" s="524">
        <v>16774.88</v>
      </c>
      <c r="I511" s="524"/>
      <c r="J511" s="524"/>
      <c r="K511" s="524">
        <v>20389.55</v>
      </c>
    </row>
    <row r="512" spans="1:11" x14ac:dyDescent="0.25">
      <c r="A512" s="461">
        <f>IF(ISNUMBER(H512),MAX($A$23:A511)+1)</f>
        <v>463</v>
      </c>
      <c r="B512" s="462" t="s">
        <v>1222</v>
      </c>
      <c r="C512" s="466" t="s">
        <v>1288</v>
      </c>
      <c r="D512" s="469" t="s">
        <v>1314</v>
      </c>
      <c r="E512" s="469"/>
      <c r="F512" s="466"/>
      <c r="G512" s="468" t="s">
        <v>1209</v>
      </c>
      <c r="H512" s="524">
        <v>16774.88</v>
      </c>
      <c r="I512" s="524"/>
      <c r="J512" s="524"/>
      <c r="K512" s="524">
        <v>20389.55</v>
      </c>
    </row>
    <row r="513" spans="1:11" x14ac:dyDescent="0.25">
      <c r="A513" s="461">
        <f>IF(ISNUMBER(H513),MAX($A$23:A512)+1)</f>
        <v>464</v>
      </c>
      <c r="B513" s="462" t="s">
        <v>1222</v>
      </c>
      <c r="C513" s="466" t="s">
        <v>1288</v>
      </c>
      <c r="D513" s="469" t="s">
        <v>1314</v>
      </c>
      <c r="E513" s="469" t="s">
        <v>19</v>
      </c>
      <c r="F513" s="466"/>
      <c r="G513" s="468" t="s">
        <v>1209</v>
      </c>
      <c r="H513" s="524">
        <v>16774.88</v>
      </c>
      <c r="I513" s="524"/>
      <c r="J513" s="524"/>
      <c r="K513" s="524">
        <v>20389.55</v>
      </c>
    </row>
    <row r="514" spans="1:11" x14ac:dyDescent="0.25">
      <c r="A514" s="461">
        <f>IF(ISNUMBER(H514),MAX($A$23:A513)+1)</f>
        <v>465</v>
      </c>
      <c r="B514" s="462" t="s">
        <v>1222</v>
      </c>
      <c r="C514" s="466" t="s">
        <v>1288</v>
      </c>
      <c r="D514" s="469" t="s">
        <v>1314</v>
      </c>
      <c r="E514" s="469" t="s">
        <v>20</v>
      </c>
      <c r="F514" s="466"/>
      <c r="G514" s="468" t="s">
        <v>1209</v>
      </c>
      <c r="H514" s="524">
        <v>16774.88</v>
      </c>
      <c r="I514" s="524"/>
      <c r="J514" s="524"/>
      <c r="K514" s="524">
        <v>20389.55</v>
      </c>
    </row>
    <row r="515" spans="1:11" x14ac:dyDescent="0.25">
      <c r="A515" s="461">
        <f>IF(ISNUMBER(H515),MAX($A$23:A514)+1)</f>
        <v>466</v>
      </c>
      <c r="B515" s="462" t="s">
        <v>1222</v>
      </c>
      <c r="C515" s="466" t="s">
        <v>1288</v>
      </c>
      <c r="D515" s="469" t="s">
        <v>1314</v>
      </c>
      <c r="E515" s="469" t="s">
        <v>21</v>
      </c>
      <c r="F515" s="466"/>
      <c r="G515" s="468" t="s">
        <v>1209</v>
      </c>
      <c r="H515" s="524">
        <v>16774.88</v>
      </c>
      <c r="I515" s="524"/>
      <c r="J515" s="524"/>
      <c r="K515" s="524">
        <v>20389.55</v>
      </c>
    </row>
    <row r="516" spans="1:11" x14ac:dyDescent="0.25">
      <c r="A516" s="461">
        <f>IF(ISNUMBER(H516),MAX($A$23:A515)+1)</f>
        <v>467</v>
      </c>
      <c r="B516" s="462" t="s">
        <v>1222</v>
      </c>
      <c r="C516" s="466" t="s">
        <v>1288</v>
      </c>
      <c r="D516" s="469" t="s">
        <v>1314</v>
      </c>
      <c r="E516" s="469" t="s">
        <v>22</v>
      </c>
      <c r="F516" s="466"/>
      <c r="G516" s="468" t="s">
        <v>1209</v>
      </c>
      <c r="H516" s="524">
        <v>16774.88</v>
      </c>
      <c r="I516" s="524"/>
      <c r="J516" s="524"/>
      <c r="K516" s="524">
        <v>20389.55</v>
      </c>
    </row>
    <row r="517" spans="1:11" x14ac:dyDescent="0.25">
      <c r="A517" s="461">
        <f>IF(ISNUMBER(H517),MAX($A$23:A516)+1)</f>
        <v>468</v>
      </c>
      <c r="B517" s="462" t="s">
        <v>1222</v>
      </c>
      <c r="C517" s="466" t="s">
        <v>1288</v>
      </c>
      <c r="D517" s="469" t="s">
        <v>1315</v>
      </c>
      <c r="E517" s="469" t="s">
        <v>1274</v>
      </c>
      <c r="F517" s="466"/>
      <c r="G517" s="468" t="s">
        <v>1209</v>
      </c>
      <c r="H517" s="524">
        <v>16774.88</v>
      </c>
      <c r="I517" s="524"/>
      <c r="J517" s="524"/>
      <c r="K517" s="524">
        <v>20389.55</v>
      </c>
    </row>
    <row r="518" spans="1:11" x14ac:dyDescent="0.25">
      <c r="A518" s="461">
        <f>IF(ISNUMBER(H518),MAX($A$23:A517)+1)</f>
        <v>469</v>
      </c>
      <c r="B518" s="462" t="s">
        <v>1222</v>
      </c>
      <c r="C518" s="466" t="s">
        <v>1288</v>
      </c>
      <c r="D518" s="469" t="s">
        <v>1315</v>
      </c>
      <c r="E518" s="469" t="s">
        <v>1235</v>
      </c>
      <c r="F518" s="466"/>
      <c r="G518" s="468" t="s">
        <v>1209</v>
      </c>
      <c r="H518" s="524">
        <v>16774.88</v>
      </c>
      <c r="I518" s="524"/>
      <c r="J518" s="524"/>
      <c r="K518" s="524">
        <v>20389.55</v>
      </c>
    </row>
    <row r="519" spans="1:11" x14ac:dyDescent="0.25">
      <c r="A519" s="461">
        <f>IF(ISNUMBER(H519),MAX($A$23:A518)+1)</f>
        <v>470</v>
      </c>
      <c r="B519" s="462" t="s">
        <v>1222</v>
      </c>
      <c r="C519" s="466" t="s">
        <v>1288</v>
      </c>
      <c r="D519" s="469" t="s">
        <v>1316</v>
      </c>
      <c r="E519" s="469" t="s">
        <v>1274</v>
      </c>
      <c r="F519" s="466"/>
      <c r="G519" s="468" t="s">
        <v>1210</v>
      </c>
      <c r="H519" s="524">
        <v>23798.04</v>
      </c>
      <c r="I519" s="524"/>
      <c r="J519" s="524"/>
      <c r="K519" s="524">
        <v>28926.06</v>
      </c>
    </row>
    <row r="520" spans="1:11" x14ac:dyDescent="0.25">
      <c r="A520" s="461">
        <f>IF(ISNUMBER(H520),MAX($A$23:A519)+1)</f>
        <v>471</v>
      </c>
      <c r="B520" s="462" t="s">
        <v>1222</v>
      </c>
      <c r="C520" s="466" t="s">
        <v>1288</v>
      </c>
      <c r="D520" s="469" t="s">
        <v>1316</v>
      </c>
      <c r="E520" s="469" t="s">
        <v>1274</v>
      </c>
      <c r="F520" s="466"/>
      <c r="G520" s="468" t="s">
        <v>1209</v>
      </c>
      <c r="H520" s="524">
        <v>16774.88</v>
      </c>
      <c r="I520" s="524"/>
      <c r="J520" s="524"/>
      <c r="K520" s="524">
        <v>20389.55</v>
      </c>
    </row>
    <row r="521" spans="1:11" x14ac:dyDescent="0.25">
      <c r="A521" s="461">
        <f>IF(ISNUMBER(H521),MAX($A$23:A520)+1)</f>
        <v>472</v>
      </c>
      <c r="B521" s="462" t="s">
        <v>1222</v>
      </c>
      <c r="C521" s="466" t="s">
        <v>1288</v>
      </c>
      <c r="D521" s="469" t="s">
        <v>1316</v>
      </c>
      <c r="E521" s="469" t="s">
        <v>1274</v>
      </c>
      <c r="F521" s="466"/>
      <c r="G521" s="468" t="s">
        <v>1209</v>
      </c>
      <c r="H521" s="524">
        <v>16774.88</v>
      </c>
      <c r="I521" s="524"/>
      <c r="J521" s="524"/>
      <c r="K521" s="524">
        <v>20389.55</v>
      </c>
    </row>
    <row r="522" spans="1:11" x14ac:dyDescent="0.25">
      <c r="A522" s="461">
        <f>IF(ISNUMBER(H522),MAX($A$23:A521)+1)</f>
        <v>473</v>
      </c>
      <c r="B522" s="462" t="s">
        <v>1222</v>
      </c>
      <c r="C522" s="466" t="s">
        <v>1288</v>
      </c>
      <c r="D522" s="469" t="s">
        <v>1316</v>
      </c>
      <c r="E522" s="469" t="s">
        <v>1274</v>
      </c>
      <c r="F522" s="466"/>
      <c r="G522" s="468" t="s">
        <v>1209</v>
      </c>
      <c r="H522" s="524">
        <v>16774.88</v>
      </c>
      <c r="I522" s="524"/>
      <c r="J522" s="524"/>
      <c r="K522" s="524">
        <v>20389.55</v>
      </c>
    </row>
    <row r="523" spans="1:11" x14ac:dyDescent="0.25">
      <c r="A523" s="461">
        <f>IF(ISNUMBER(H523),MAX($A$23:A522)+1)</f>
        <v>474</v>
      </c>
      <c r="B523" s="462" t="s">
        <v>1222</v>
      </c>
      <c r="C523" s="466" t="s">
        <v>1288</v>
      </c>
      <c r="D523" s="469" t="s">
        <v>1316</v>
      </c>
      <c r="E523" s="469" t="s">
        <v>1274</v>
      </c>
      <c r="F523" s="466"/>
      <c r="G523" s="468" t="s">
        <v>1209</v>
      </c>
      <c r="H523" s="524">
        <v>16774.88</v>
      </c>
      <c r="I523" s="524"/>
      <c r="J523" s="524"/>
      <c r="K523" s="524">
        <v>20389.55</v>
      </c>
    </row>
    <row r="524" spans="1:11" x14ac:dyDescent="0.25">
      <c r="A524" s="461">
        <f>IF(ISNUMBER(H524),MAX($A$23:A523)+1)</f>
        <v>475</v>
      </c>
      <c r="B524" s="462" t="s">
        <v>1222</v>
      </c>
      <c r="C524" s="466" t="s">
        <v>1288</v>
      </c>
      <c r="D524" s="469" t="s">
        <v>1316</v>
      </c>
      <c r="E524" s="469" t="s">
        <v>1274</v>
      </c>
      <c r="F524" s="466"/>
      <c r="G524" s="468" t="s">
        <v>1209</v>
      </c>
      <c r="H524" s="524">
        <v>16774.88</v>
      </c>
      <c r="I524" s="524"/>
      <c r="J524" s="524"/>
      <c r="K524" s="524">
        <v>20389.55</v>
      </c>
    </row>
    <row r="525" spans="1:11" x14ac:dyDescent="0.25">
      <c r="A525" s="461">
        <f>IF(ISNUMBER(H525),MAX($A$23:A524)+1)</f>
        <v>476</v>
      </c>
      <c r="B525" s="462" t="s">
        <v>1222</v>
      </c>
      <c r="C525" s="466" t="s">
        <v>1288</v>
      </c>
      <c r="D525" s="469" t="s">
        <v>1316</v>
      </c>
      <c r="E525" s="469" t="s">
        <v>1274</v>
      </c>
      <c r="F525" s="466"/>
      <c r="G525" s="468" t="s">
        <v>1209</v>
      </c>
      <c r="H525" s="524">
        <v>16774.88</v>
      </c>
      <c r="I525" s="524"/>
      <c r="J525" s="524"/>
      <c r="K525" s="524">
        <v>20389.55</v>
      </c>
    </row>
    <row r="526" spans="1:11" x14ac:dyDescent="0.25">
      <c r="A526" s="461">
        <f>IF(ISNUMBER(H526),MAX($A$23:A525)+1)</f>
        <v>477</v>
      </c>
      <c r="B526" s="462" t="s">
        <v>1222</v>
      </c>
      <c r="C526" s="466" t="s">
        <v>1288</v>
      </c>
      <c r="D526" s="469" t="s">
        <v>1316</v>
      </c>
      <c r="E526" s="469" t="s">
        <v>1274</v>
      </c>
      <c r="F526" s="466"/>
      <c r="G526" s="468" t="s">
        <v>1209</v>
      </c>
      <c r="H526" s="524">
        <v>16774.88</v>
      </c>
      <c r="I526" s="524"/>
      <c r="J526" s="524"/>
      <c r="K526" s="524">
        <v>20389.55</v>
      </c>
    </row>
    <row r="527" spans="1:11" x14ac:dyDescent="0.25">
      <c r="A527" s="461">
        <f>IF(ISNUMBER(H527),MAX($A$23:A526)+1)</f>
        <v>478</v>
      </c>
      <c r="B527" s="462" t="s">
        <v>1222</v>
      </c>
      <c r="C527" s="466" t="s">
        <v>1288</v>
      </c>
      <c r="D527" s="469" t="s">
        <v>1316</v>
      </c>
      <c r="E527" s="469" t="s">
        <v>1274</v>
      </c>
      <c r="F527" s="466"/>
      <c r="G527" s="468" t="s">
        <v>1209</v>
      </c>
      <c r="H527" s="524">
        <v>16774.88</v>
      </c>
      <c r="I527" s="524"/>
      <c r="J527" s="524"/>
      <c r="K527" s="524">
        <v>20389.55</v>
      </c>
    </row>
    <row r="528" spans="1:11" x14ac:dyDescent="0.25">
      <c r="A528" s="461">
        <f>IF(ISNUMBER(H528),MAX($A$23:A527)+1)</f>
        <v>479</v>
      </c>
      <c r="B528" s="462" t="s">
        <v>1222</v>
      </c>
      <c r="C528" s="466" t="s">
        <v>1288</v>
      </c>
      <c r="D528" s="469" t="s">
        <v>1316</v>
      </c>
      <c r="E528" s="469" t="s">
        <v>1270</v>
      </c>
      <c r="F528" s="466"/>
      <c r="G528" s="468" t="s">
        <v>1209</v>
      </c>
      <c r="H528" s="524">
        <v>16774.88</v>
      </c>
      <c r="I528" s="524"/>
      <c r="J528" s="524"/>
      <c r="K528" s="524">
        <v>20389.55</v>
      </c>
    </row>
    <row r="529" spans="1:11" x14ac:dyDescent="0.25">
      <c r="A529" s="461">
        <f>IF(ISNUMBER(H529),MAX($A$23:A528)+1)</f>
        <v>480</v>
      </c>
      <c r="B529" s="462" t="s">
        <v>1222</v>
      </c>
      <c r="C529" s="466" t="s">
        <v>1288</v>
      </c>
      <c r="D529" s="469" t="s">
        <v>1317</v>
      </c>
      <c r="E529" s="469"/>
      <c r="F529" s="466"/>
      <c r="G529" s="468" t="s">
        <v>1210</v>
      </c>
      <c r="H529" s="524">
        <v>23798.04</v>
      </c>
      <c r="I529" s="524"/>
      <c r="J529" s="524"/>
      <c r="K529" s="524">
        <v>28926.06</v>
      </c>
    </row>
    <row r="530" spans="1:11" x14ac:dyDescent="0.25">
      <c r="A530" s="461">
        <f>IF(ISNUMBER(H530),MAX($A$23:A529)+1)</f>
        <v>481</v>
      </c>
      <c r="B530" s="462" t="s">
        <v>1222</v>
      </c>
      <c r="C530" s="466" t="s">
        <v>1288</v>
      </c>
      <c r="D530" s="469" t="s">
        <v>1317</v>
      </c>
      <c r="E530" s="469" t="s">
        <v>19</v>
      </c>
      <c r="F530" s="466"/>
      <c r="G530" s="468" t="s">
        <v>1209</v>
      </c>
      <c r="H530" s="524">
        <v>16774.88</v>
      </c>
      <c r="I530" s="524"/>
      <c r="J530" s="524"/>
      <c r="K530" s="524">
        <v>20389.55</v>
      </c>
    </row>
    <row r="531" spans="1:11" x14ac:dyDescent="0.25">
      <c r="A531" s="461">
        <f>IF(ISNUMBER(H531),MAX($A$23:A530)+1)</f>
        <v>482</v>
      </c>
      <c r="B531" s="462" t="s">
        <v>1222</v>
      </c>
      <c r="C531" s="466" t="s">
        <v>1288</v>
      </c>
      <c r="D531" s="469" t="s">
        <v>1317</v>
      </c>
      <c r="E531" s="469" t="s">
        <v>20</v>
      </c>
      <c r="F531" s="466"/>
      <c r="G531" s="468" t="s">
        <v>1209</v>
      </c>
      <c r="H531" s="524">
        <v>16774.88</v>
      </c>
      <c r="I531" s="524"/>
      <c r="J531" s="524"/>
      <c r="K531" s="524">
        <v>20389.55</v>
      </c>
    </row>
    <row r="532" spans="1:11" x14ac:dyDescent="0.25">
      <c r="A532" s="461">
        <f>IF(ISNUMBER(H532),MAX($A$23:A531)+1)</f>
        <v>483</v>
      </c>
      <c r="B532" s="462" t="s">
        <v>1222</v>
      </c>
      <c r="C532" s="466" t="s">
        <v>1288</v>
      </c>
      <c r="D532" s="469" t="s">
        <v>1317</v>
      </c>
      <c r="E532" s="469" t="s">
        <v>21</v>
      </c>
      <c r="F532" s="466"/>
      <c r="G532" s="468" t="s">
        <v>1209</v>
      </c>
      <c r="H532" s="524">
        <v>16774.88</v>
      </c>
      <c r="I532" s="524"/>
      <c r="J532" s="524"/>
      <c r="K532" s="524">
        <v>20389.55</v>
      </c>
    </row>
    <row r="533" spans="1:11" x14ac:dyDescent="0.25">
      <c r="A533" s="461">
        <f>IF(ISNUMBER(H533),MAX($A$23:A532)+1)</f>
        <v>484</v>
      </c>
      <c r="B533" s="462" t="s">
        <v>1222</v>
      </c>
      <c r="C533" s="466" t="s">
        <v>1288</v>
      </c>
      <c r="D533" s="469" t="s">
        <v>1317</v>
      </c>
      <c r="E533" s="469" t="s">
        <v>1249</v>
      </c>
      <c r="F533" s="466"/>
      <c r="G533" s="468" t="s">
        <v>1209</v>
      </c>
      <c r="H533" s="524">
        <v>16774.88</v>
      </c>
      <c r="I533" s="524"/>
      <c r="J533" s="524"/>
      <c r="K533" s="524">
        <v>20389.55</v>
      </c>
    </row>
    <row r="534" spans="1:11" x14ac:dyDescent="0.25">
      <c r="A534" s="461">
        <f>IF(ISNUMBER(H534),MAX($A$23:A533)+1)</f>
        <v>485</v>
      </c>
      <c r="B534" s="462" t="s">
        <v>1222</v>
      </c>
      <c r="C534" s="466" t="s">
        <v>1288</v>
      </c>
      <c r="D534" s="469" t="s">
        <v>1317</v>
      </c>
      <c r="E534" s="469" t="s">
        <v>1286</v>
      </c>
      <c r="F534" s="466"/>
      <c r="G534" s="468" t="s">
        <v>1209</v>
      </c>
      <c r="H534" s="524">
        <v>16774.88</v>
      </c>
      <c r="I534" s="524"/>
      <c r="J534" s="524"/>
      <c r="K534" s="524">
        <v>20389.55</v>
      </c>
    </row>
    <row r="535" spans="1:11" x14ac:dyDescent="0.25">
      <c r="A535" s="461">
        <f>IF(ISNUMBER(H535),MAX($A$23:A534)+1)</f>
        <v>486</v>
      </c>
      <c r="B535" s="462" t="s">
        <v>1222</v>
      </c>
      <c r="C535" s="466" t="s">
        <v>1318</v>
      </c>
      <c r="D535" s="469" t="s">
        <v>21</v>
      </c>
      <c r="E535" s="469"/>
      <c r="F535" s="466"/>
      <c r="G535" s="468" t="s">
        <v>1209</v>
      </c>
      <c r="H535" s="524">
        <v>16774.88</v>
      </c>
      <c r="I535" s="524"/>
      <c r="J535" s="524"/>
      <c r="K535" s="524">
        <v>20389.55</v>
      </c>
    </row>
    <row r="536" spans="1:11" x14ac:dyDescent="0.25">
      <c r="A536" s="461">
        <f>IF(ISNUMBER(H536),MAX($A$23:A535)+1)</f>
        <v>487</v>
      </c>
      <c r="B536" s="462" t="s">
        <v>1222</v>
      </c>
      <c r="C536" s="466" t="s">
        <v>1318</v>
      </c>
      <c r="D536" s="469" t="s">
        <v>21</v>
      </c>
      <c r="E536" s="469" t="s">
        <v>19</v>
      </c>
      <c r="F536" s="466"/>
      <c r="G536" s="468" t="s">
        <v>1209</v>
      </c>
      <c r="H536" s="524">
        <v>16774.88</v>
      </c>
      <c r="I536" s="524"/>
      <c r="J536" s="524"/>
      <c r="K536" s="524">
        <v>20389.55</v>
      </c>
    </row>
    <row r="537" spans="1:11" x14ac:dyDescent="0.25">
      <c r="A537" s="461">
        <f>IF(ISNUMBER(H537),MAX($A$23:A536)+1)</f>
        <v>488</v>
      </c>
      <c r="B537" s="462" t="s">
        <v>1222</v>
      </c>
      <c r="C537" s="466" t="s">
        <v>1318</v>
      </c>
      <c r="D537" s="469" t="s">
        <v>21</v>
      </c>
      <c r="E537" s="469" t="s">
        <v>20</v>
      </c>
      <c r="F537" s="466"/>
      <c r="G537" s="468" t="s">
        <v>1209</v>
      </c>
      <c r="H537" s="524">
        <v>16774.88</v>
      </c>
      <c r="I537" s="524"/>
      <c r="J537" s="524"/>
      <c r="K537" s="524">
        <v>20389.55</v>
      </c>
    </row>
    <row r="538" spans="1:11" x14ac:dyDescent="0.25">
      <c r="A538" s="461">
        <f>IF(ISNUMBER(H538),MAX($A$23:A537)+1)</f>
        <v>489</v>
      </c>
      <c r="B538" s="462" t="s">
        <v>1222</v>
      </c>
      <c r="C538" s="466" t="s">
        <v>1318</v>
      </c>
      <c r="D538" s="469" t="s">
        <v>21</v>
      </c>
      <c r="E538" s="469" t="s">
        <v>21</v>
      </c>
      <c r="F538" s="466"/>
      <c r="G538" s="468" t="s">
        <v>1209</v>
      </c>
      <c r="H538" s="524">
        <v>16774.88</v>
      </c>
      <c r="I538" s="524"/>
      <c r="J538" s="524"/>
      <c r="K538" s="524">
        <v>20389.55</v>
      </c>
    </row>
    <row r="539" spans="1:11" x14ac:dyDescent="0.25">
      <c r="A539" s="461">
        <f>IF(ISNUMBER(H539),MAX($A$23:A538)+1)</f>
        <v>490</v>
      </c>
      <c r="B539" s="462" t="s">
        <v>1222</v>
      </c>
      <c r="C539" s="466" t="s">
        <v>1318</v>
      </c>
      <c r="D539" s="469" t="s">
        <v>21</v>
      </c>
      <c r="E539" s="469" t="s">
        <v>22</v>
      </c>
      <c r="F539" s="466"/>
      <c r="G539" s="468" t="s">
        <v>1209</v>
      </c>
      <c r="H539" s="524">
        <v>16774.88</v>
      </c>
      <c r="I539" s="524"/>
      <c r="J539" s="524"/>
      <c r="K539" s="524">
        <v>20389.55</v>
      </c>
    </row>
    <row r="540" spans="1:11" x14ac:dyDescent="0.25">
      <c r="A540" s="461">
        <f>IF(ISNUMBER(H540),MAX($A$23:A539)+1)</f>
        <v>491</v>
      </c>
      <c r="B540" s="462" t="s">
        <v>1222</v>
      </c>
      <c r="C540" s="466" t="s">
        <v>1318</v>
      </c>
      <c r="D540" s="469" t="s">
        <v>21</v>
      </c>
      <c r="E540" s="469" t="s">
        <v>23</v>
      </c>
      <c r="F540" s="466"/>
      <c r="G540" s="468" t="s">
        <v>1209</v>
      </c>
      <c r="H540" s="524">
        <v>16774.88</v>
      </c>
      <c r="I540" s="524"/>
      <c r="J540" s="524"/>
      <c r="K540" s="524">
        <v>20389.55</v>
      </c>
    </row>
    <row r="541" spans="1:11" x14ac:dyDescent="0.25">
      <c r="A541" s="461"/>
      <c r="B541" s="529" t="s">
        <v>1319</v>
      </c>
      <c r="C541" s="493"/>
      <c r="D541" s="506"/>
      <c r="E541" s="506"/>
      <c r="F541" s="493"/>
      <c r="G541" s="494"/>
      <c r="H541" s="511"/>
      <c r="I541" s="511"/>
      <c r="J541" s="511"/>
      <c r="K541" s="511">
        <v>143953.62</v>
      </c>
    </row>
    <row r="542" spans="1:11" x14ac:dyDescent="0.25">
      <c r="A542" s="461">
        <f>IF(ISNUMBER(H542),MAX($A$23:A541)+1)</f>
        <v>492</v>
      </c>
      <c r="B542" s="462" t="s">
        <v>1222</v>
      </c>
      <c r="C542" s="466" t="s">
        <v>1319</v>
      </c>
      <c r="D542" s="464"/>
      <c r="E542" s="469"/>
      <c r="F542" s="466" t="s">
        <v>1319</v>
      </c>
      <c r="G542" s="468" t="s">
        <v>1241</v>
      </c>
      <c r="H542" s="524">
        <v>82972.55</v>
      </c>
      <c r="I542" s="524"/>
      <c r="J542" s="524"/>
      <c r="K542" s="524">
        <v>100851.55</v>
      </c>
    </row>
    <row r="543" spans="1:11" x14ac:dyDescent="0.25">
      <c r="A543" s="461">
        <f>IF(ISNUMBER(H543),MAX($A$23:A542)+1)</f>
        <v>493</v>
      </c>
      <c r="B543" s="462" t="s">
        <v>1222</v>
      </c>
      <c r="C543" s="466" t="s">
        <v>1319</v>
      </c>
      <c r="D543" s="464"/>
      <c r="E543" s="469"/>
      <c r="F543" s="466" t="s">
        <v>1319</v>
      </c>
      <c r="G543" s="461" t="s">
        <v>1211</v>
      </c>
      <c r="H543" s="524">
        <v>35460.92</v>
      </c>
      <c r="I543" s="524"/>
      <c r="J543" s="524"/>
      <c r="K543" s="524">
        <v>43102.07</v>
      </c>
    </row>
    <row r="544" spans="1:11" s="518" customFormat="1" x14ac:dyDescent="0.25">
      <c r="A544" s="461"/>
      <c r="B544" s="863" t="s">
        <v>1320</v>
      </c>
      <c r="C544" s="863"/>
      <c r="D544" s="517"/>
      <c r="E544" s="517"/>
      <c r="F544" s="490"/>
      <c r="G544" s="491"/>
      <c r="H544" s="523"/>
      <c r="I544" s="523"/>
      <c r="J544" s="523"/>
      <c r="K544" s="523">
        <v>560957.80999999994</v>
      </c>
    </row>
    <row r="545" spans="1:11" x14ac:dyDescent="0.25">
      <c r="A545" s="461">
        <f>IF(ISNUMBER(H545),MAX($A$23:A544)+1)</f>
        <v>494</v>
      </c>
      <c r="B545" s="462" t="s">
        <v>1222</v>
      </c>
      <c r="C545" s="466" t="s">
        <v>1321</v>
      </c>
      <c r="D545" s="469" t="s">
        <v>19</v>
      </c>
      <c r="E545" s="469"/>
      <c r="F545" s="466"/>
      <c r="G545" s="468" t="s">
        <v>1210</v>
      </c>
      <c r="H545" s="524">
        <v>23798.04</v>
      </c>
      <c r="I545" s="524"/>
      <c r="J545" s="524"/>
      <c r="K545" s="524">
        <v>28926.06</v>
      </c>
    </row>
    <row r="546" spans="1:11" x14ac:dyDescent="0.25">
      <c r="A546" s="461">
        <f>IF(ISNUMBER(H546),MAX($A$23:A545)+1)</f>
        <v>495</v>
      </c>
      <c r="B546" s="462" t="s">
        <v>1222</v>
      </c>
      <c r="C546" s="466" t="s">
        <v>1321</v>
      </c>
      <c r="D546" s="469" t="s">
        <v>19</v>
      </c>
      <c r="E546" s="469" t="s">
        <v>19</v>
      </c>
      <c r="F546" s="466"/>
      <c r="G546" s="468" t="s">
        <v>1209</v>
      </c>
      <c r="H546" s="524">
        <v>16774.88</v>
      </c>
      <c r="I546" s="524"/>
      <c r="J546" s="524"/>
      <c r="K546" s="524">
        <v>20389.55</v>
      </c>
    </row>
    <row r="547" spans="1:11" x14ac:dyDescent="0.25">
      <c r="A547" s="461">
        <f>IF(ISNUMBER(H547),MAX($A$23:A546)+1)</f>
        <v>496</v>
      </c>
      <c r="B547" s="462" t="s">
        <v>1222</v>
      </c>
      <c r="C547" s="466" t="s">
        <v>1321</v>
      </c>
      <c r="D547" s="469" t="s">
        <v>19</v>
      </c>
      <c r="E547" s="469" t="s">
        <v>20</v>
      </c>
      <c r="F547" s="466"/>
      <c r="G547" s="468" t="s">
        <v>1209</v>
      </c>
      <c r="H547" s="524">
        <v>16774.88</v>
      </c>
      <c r="I547" s="524"/>
      <c r="J547" s="524"/>
      <c r="K547" s="524">
        <v>20389.55</v>
      </c>
    </row>
    <row r="548" spans="1:11" x14ac:dyDescent="0.25">
      <c r="A548" s="461">
        <f>IF(ISNUMBER(H548),MAX($A$23:A547)+1)</f>
        <v>497</v>
      </c>
      <c r="B548" s="462" t="s">
        <v>1222</v>
      </c>
      <c r="C548" s="466" t="s">
        <v>1321</v>
      </c>
      <c r="D548" s="469" t="s">
        <v>20</v>
      </c>
      <c r="E548" s="469"/>
      <c r="F548" s="466"/>
      <c r="G548" s="468" t="s">
        <v>1210</v>
      </c>
      <c r="H548" s="524">
        <v>23798.04</v>
      </c>
      <c r="I548" s="524"/>
      <c r="J548" s="524"/>
      <c r="K548" s="524">
        <v>28926.06</v>
      </c>
    </row>
    <row r="549" spans="1:11" x14ac:dyDescent="0.25">
      <c r="A549" s="461">
        <f>IF(ISNUMBER(H549),MAX($A$23:A548)+1)</f>
        <v>498</v>
      </c>
      <c r="B549" s="462" t="s">
        <v>1222</v>
      </c>
      <c r="C549" s="466" t="s">
        <v>1321</v>
      </c>
      <c r="D549" s="469" t="s">
        <v>20</v>
      </c>
      <c r="E549" s="469" t="s">
        <v>19</v>
      </c>
      <c r="F549" s="466"/>
      <c r="G549" s="468" t="s">
        <v>1209</v>
      </c>
      <c r="H549" s="524">
        <v>16774.88</v>
      </c>
      <c r="I549" s="524"/>
      <c r="J549" s="524"/>
      <c r="K549" s="524">
        <v>20389.55</v>
      </c>
    </row>
    <row r="550" spans="1:11" x14ac:dyDescent="0.25">
      <c r="A550" s="461">
        <f>IF(ISNUMBER(H550),MAX($A$23:A549)+1)</f>
        <v>499</v>
      </c>
      <c r="B550" s="462" t="s">
        <v>1222</v>
      </c>
      <c r="C550" s="466" t="s">
        <v>1321</v>
      </c>
      <c r="D550" s="469" t="s">
        <v>20</v>
      </c>
      <c r="E550" s="469" t="s">
        <v>20</v>
      </c>
      <c r="F550" s="466"/>
      <c r="G550" s="468" t="s">
        <v>1209</v>
      </c>
      <c r="H550" s="524">
        <v>16774.88</v>
      </c>
      <c r="I550" s="524"/>
      <c r="J550" s="524"/>
      <c r="K550" s="524">
        <v>20389.55</v>
      </c>
    </row>
    <row r="551" spans="1:11" x14ac:dyDescent="0.25">
      <c r="A551" s="461">
        <f>IF(ISNUMBER(H551),MAX($A$23:A550)+1)</f>
        <v>500</v>
      </c>
      <c r="B551" s="462" t="s">
        <v>1222</v>
      </c>
      <c r="C551" s="466" t="s">
        <v>1321</v>
      </c>
      <c r="D551" s="469" t="s">
        <v>21</v>
      </c>
      <c r="E551" s="469" t="s">
        <v>1274</v>
      </c>
      <c r="F551" s="466"/>
      <c r="G551" s="468" t="s">
        <v>1209</v>
      </c>
      <c r="H551" s="524">
        <v>16774.88</v>
      </c>
      <c r="I551" s="524"/>
      <c r="J551" s="524"/>
      <c r="K551" s="524">
        <v>20389.55</v>
      </c>
    </row>
    <row r="552" spans="1:11" x14ac:dyDescent="0.25">
      <c r="A552" s="461">
        <f>IF(ISNUMBER(H552),MAX($A$23:A551)+1)</f>
        <v>501</v>
      </c>
      <c r="B552" s="462" t="s">
        <v>1222</v>
      </c>
      <c r="C552" s="466" t="s">
        <v>1321</v>
      </c>
      <c r="D552" s="469" t="s">
        <v>24</v>
      </c>
      <c r="E552" s="469"/>
      <c r="F552" s="466"/>
      <c r="G552" s="468" t="s">
        <v>1210</v>
      </c>
      <c r="H552" s="524">
        <v>23798.04</v>
      </c>
      <c r="I552" s="524"/>
      <c r="J552" s="524"/>
      <c r="K552" s="524">
        <v>28926.06</v>
      </c>
    </row>
    <row r="553" spans="1:11" x14ac:dyDescent="0.25">
      <c r="A553" s="461">
        <f>IF(ISNUMBER(H553),MAX($A$23:A552)+1)</f>
        <v>502</v>
      </c>
      <c r="B553" s="462" t="s">
        <v>1222</v>
      </c>
      <c r="C553" s="466" t="s">
        <v>1321</v>
      </c>
      <c r="D553" s="469" t="s">
        <v>24</v>
      </c>
      <c r="E553" s="469" t="s">
        <v>19</v>
      </c>
      <c r="F553" s="466"/>
      <c r="G553" s="468" t="s">
        <v>1209</v>
      </c>
      <c r="H553" s="524">
        <v>16774.88</v>
      </c>
      <c r="I553" s="524"/>
      <c r="J553" s="524"/>
      <c r="K553" s="524">
        <v>20389.55</v>
      </c>
    </row>
    <row r="554" spans="1:11" x14ac:dyDescent="0.25">
      <c r="A554" s="461">
        <f>IF(ISNUMBER(H554),MAX($A$23:A553)+1)</f>
        <v>503</v>
      </c>
      <c r="B554" s="462" t="s">
        <v>1222</v>
      </c>
      <c r="C554" s="466" t="s">
        <v>1321</v>
      </c>
      <c r="D554" s="469" t="s">
        <v>24</v>
      </c>
      <c r="E554" s="469" t="s">
        <v>20</v>
      </c>
      <c r="F554" s="466"/>
      <c r="G554" s="468" t="s">
        <v>1209</v>
      </c>
      <c r="H554" s="524">
        <v>16774.88</v>
      </c>
      <c r="I554" s="524"/>
      <c r="J554" s="524"/>
      <c r="K554" s="524">
        <v>20389.55</v>
      </c>
    </row>
    <row r="555" spans="1:11" x14ac:dyDescent="0.25">
      <c r="A555" s="461">
        <f>IF(ISNUMBER(H555),MAX($A$23:A554)+1)</f>
        <v>504</v>
      </c>
      <c r="B555" s="462" t="s">
        <v>1222</v>
      </c>
      <c r="C555" s="466" t="s">
        <v>1321</v>
      </c>
      <c r="D555" s="469" t="s">
        <v>30</v>
      </c>
      <c r="E555" s="469"/>
      <c r="F555" s="466"/>
      <c r="G555" s="468" t="s">
        <v>1210</v>
      </c>
      <c r="H555" s="524">
        <v>23798.04</v>
      </c>
      <c r="I555" s="524"/>
      <c r="J555" s="524"/>
      <c r="K555" s="524">
        <v>28926.06</v>
      </c>
    </row>
    <row r="556" spans="1:11" x14ac:dyDescent="0.25">
      <c r="A556" s="461">
        <f>IF(ISNUMBER(H556),MAX($A$23:A555)+1)</f>
        <v>505</v>
      </c>
      <c r="B556" s="462" t="s">
        <v>1222</v>
      </c>
      <c r="C556" s="466" t="s">
        <v>1321</v>
      </c>
      <c r="D556" s="469" t="s">
        <v>30</v>
      </c>
      <c r="E556" s="469" t="s">
        <v>19</v>
      </c>
      <c r="F556" s="466"/>
      <c r="G556" s="468" t="s">
        <v>1209</v>
      </c>
      <c r="H556" s="524">
        <v>16774.88</v>
      </c>
      <c r="I556" s="524"/>
      <c r="J556" s="524"/>
      <c r="K556" s="524">
        <v>20389.55</v>
      </c>
    </row>
    <row r="557" spans="1:11" x14ac:dyDescent="0.25">
      <c r="A557" s="461">
        <f>IF(ISNUMBER(H557),MAX($A$23:A556)+1)</f>
        <v>506</v>
      </c>
      <c r="B557" s="462" t="s">
        <v>1222</v>
      </c>
      <c r="C557" s="466" t="s">
        <v>1321</v>
      </c>
      <c r="D557" s="469" t="s">
        <v>30</v>
      </c>
      <c r="E557" s="469" t="s">
        <v>1322</v>
      </c>
      <c r="F557" s="466"/>
      <c r="G557" s="468" t="s">
        <v>1209</v>
      </c>
      <c r="H557" s="524">
        <v>16774.88</v>
      </c>
      <c r="I557" s="524"/>
      <c r="J557" s="524"/>
      <c r="K557" s="524">
        <v>20389.55</v>
      </c>
    </row>
    <row r="558" spans="1:11" x14ac:dyDescent="0.25">
      <c r="A558" s="461">
        <f>IF(ISNUMBER(H558),MAX($A$23:A557)+1)</f>
        <v>507</v>
      </c>
      <c r="B558" s="462" t="s">
        <v>1222</v>
      </c>
      <c r="C558" s="466" t="s">
        <v>1321</v>
      </c>
      <c r="D558" s="469" t="s">
        <v>30</v>
      </c>
      <c r="E558" s="469" t="s">
        <v>20</v>
      </c>
      <c r="F558" s="466"/>
      <c r="G558" s="468" t="s">
        <v>1209</v>
      </c>
      <c r="H558" s="524">
        <v>16774.88</v>
      </c>
      <c r="I558" s="524"/>
      <c r="J558" s="524"/>
      <c r="K558" s="524">
        <v>20389.55</v>
      </c>
    </row>
    <row r="559" spans="1:11" x14ac:dyDescent="0.25">
      <c r="A559" s="461">
        <f>IF(ISNUMBER(H559),MAX($A$23:A558)+1)</f>
        <v>508</v>
      </c>
      <c r="B559" s="462" t="s">
        <v>1222</v>
      </c>
      <c r="C559" s="466" t="s">
        <v>1321</v>
      </c>
      <c r="D559" s="469" t="s">
        <v>25</v>
      </c>
      <c r="E559" s="469" t="s">
        <v>1274</v>
      </c>
      <c r="F559" s="466"/>
      <c r="G559" s="468" t="s">
        <v>1209</v>
      </c>
      <c r="H559" s="524">
        <v>16774.88</v>
      </c>
      <c r="I559" s="524"/>
      <c r="J559" s="524"/>
      <c r="K559" s="524">
        <v>20389.55</v>
      </c>
    </row>
    <row r="560" spans="1:11" x14ac:dyDescent="0.25">
      <c r="A560" s="461">
        <f>IF(ISNUMBER(H560),MAX($A$23:A559)+1)</f>
        <v>509</v>
      </c>
      <c r="B560" s="462" t="s">
        <v>1222</v>
      </c>
      <c r="C560" s="466" t="s">
        <v>1321</v>
      </c>
      <c r="D560" s="469" t="s">
        <v>26</v>
      </c>
      <c r="E560" s="469"/>
      <c r="F560" s="466"/>
      <c r="G560" s="468" t="s">
        <v>1209</v>
      </c>
      <c r="H560" s="524">
        <v>16774.88</v>
      </c>
      <c r="I560" s="524"/>
      <c r="J560" s="524"/>
      <c r="K560" s="524">
        <v>20389.55</v>
      </c>
    </row>
    <row r="561" spans="1:11" x14ac:dyDescent="0.25">
      <c r="A561" s="461">
        <f>IF(ISNUMBER(H561),MAX($A$23:A560)+1)</f>
        <v>510</v>
      </c>
      <c r="B561" s="462" t="s">
        <v>1222</v>
      </c>
      <c r="C561" s="466" t="s">
        <v>1321</v>
      </c>
      <c r="D561" s="469" t="s">
        <v>26</v>
      </c>
      <c r="E561" s="469" t="s">
        <v>19</v>
      </c>
      <c r="F561" s="466"/>
      <c r="G561" s="468" t="s">
        <v>1209</v>
      </c>
      <c r="H561" s="524">
        <v>16774.88</v>
      </c>
      <c r="I561" s="524"/>
      <c r="J561" s="524"/>
      <c r="K561" s="524">
        <v>20389.55</v>
      </c>
    </row>
    <row r="562" spans="1:11" x14ac:dyDescent="0.25">
      <c r="A562" s="461">
        <f>IF(ISNUMBER(H562),MAX($A$23:A561)+1)</f>
        <v>511</v>
      </c>
      <c r="B562" s="462" t="s">
        <v>1222</v>
      </c>
      <c r="C562" s="466" t="s">
        <v>1321</v>
      </c>
      <c r="D562" s="469" t="s">
        <v>26</v>
      </c>
      <c r="E562" s="469" t="s">
        <v>20</v>
      </c>
      <c r="F562" s="466"/>
      <c r="G562" s="468" t="s">
        <v>1209</v>
      </c>
      <c r="H562" s="524">
        <v>16774.88</v>
      </c>
      <c r="I562" s="524"/>
      <c r="J562" s="524"/>
      <c r="K562" s="524">
        <v>20389.55</v>
      </c>
    </row>
    <row r="563" spans="1:11" x14ac:dyDescent="0.25">
      <c r="A563" s="461">
        <f>IF(ISNUMBER(H563),MAX($A$23:A562)+1)</f>
        <v>512</v>
      </c>
      <c r="B563" s="462" t="s">
        <v>1222</v>
      </c>
      <c r="C563" s="466" t="s">
        <v>1321</v>
      </c>
      <c r="D563" s="469" t="s">
        <v>1323</v>
      </c>
      <c r="E563" s="469" t="s">
        <v>1279</v>
      </c>
      <c r="F563" s="466"/>
      <c r="G563" s="468" t="s">
        <v>1210</v>
      </c>
      <c r="H563" s="524">
        <v>23798.04</v>
      </c>
      <c r="I563" s="524"/>
      <c r="J563" s="524"/>
      <c r="K563" s="524">
        <v>28926.06</v>
      </c>
    </row>
    <row r="564" spans="1:11" x14ac:dyDescent="0.25">
      <c r="A564" s="461">
        <f>IF(ISNUMBER(H564),MAX($A$23:A563)+1)</f>
        <v>513</v>
      </c>
      <c r="B564" s="462" t="s">
        <v>1222</v>
      </c>
      <c r="C564" s="466" t="s">
        <v>1321</v>
      </c>
      <c r="D564" s="469" t="s">
        <v>1323</v>
      </c>
      <c r="E564" s="469" t="s">
        <v>1279</v>
      </c>
      <c r="F564" s="466"/>
      <c r="G564" s="468" t="s">
        <v>1210</v>
      </c>
      <c r="H564" s="524">
        <v>23798.04</v>
      </c>
      <c r="I564" s="524"/>
      <c r="J564" s="524"/>
      <c r="K564" s="524">
        <v>28926.06</v>
      </c>
    </row>
    <row r="565" spans="1:11" x14ac:dyDescent="0.25">
      <c r="A565" s="461">
        <f>IF(ISNUMBER(H565),MAX($A$23:A564)+1)</f>
        <v>514</v>
      </c>
      <c r="B565" s="462" t="s">
        <v>1222</v>
      </c>
      <c r="C565" s="466" t="s">
        <v>1321</v>
      </c>
      <c r="D565" s="469" t="s">
        <v>26</v>
      </c>
      <c r="E565" s="469" t="s">
        <v>1270</v>
      </c>
      <c r="F565" s="466"/>
      <c r="G565" s="468" t="s">
        <v>1209</v>
      </c>
      <c r="H565" s="524">
        <v>16774.88</v>
      </c>
      <c r="I565" s="524"/>
      <c r="J565" s="524"/>
      <c r="K565" s="524">
        <v>20389.55</v>
      </c>
    </row>
    <row r="566" spans="1:11" x14ac:dyDescent="0.25">
      <c r="A566" s="461">
        <f>IF(ISNUMBER(H566),MAX($A$23:A565)+1)</f>
        <v>515</v>
      </c>
      <c r="B566" s="462" t="s">
        <v>1222</v>
      </c>
      <c r="C566" s="466" t="s">
        <v>1321</v>
      </c>
      <c r="D566" s="469" t="s">
        <v>943</v>
      </c>
      <c r="E566" s="469" t="s">
        <v>1274</v>
      </c>
      <c r="F566" s="466"/>
      <c r="G566" s="468" t="s">
        <v>1209</v>
      </c>
      <c r="H566" s="524">
        <v>16774.88</v>
      </c>
      <c r="I566" s="524"/>
      <c r="J566" s="524"/>
      <c r="K566" s="524">
        <v>20389.55</v>
      </c>
    </row>
    <row r="567" spans="1:11" x14ac:dyDescent="0.25">
      <c r="A567" s="461">
        <f>IF(ISNUMBER(H567),MAX($A$23:A566)+1)</f>
        <v>516</v>
      </c>
      <c r="B567" s="462" t="s">
        <v>1222</v>
      </c>
      <c r="C567" s="466" t="s">
        <v>1321</v>
      </c>
      <c r="D567" s="469" t="s">
        <v>943</v>
      </c>
      <c r="E567" s="469" t="s">
        <v>19</v>
      </c>
      <c r="F567" s="466"/>
      <c r="G567" s="468" t="s">
        <v>1209</v>
      </c>
      <c r="H567" s="524">
        <v>16774.88</v>
      </c>
      <c r="I567" s="524"/>
      <c r="J567" s="524"/>
      <c r="K567" s="524">
        <v>20389.55</v>
      </c>
    </row>
    <row r="568" spans="1:11" x14ac:dyDescent="0.25">
      <c r="A568" s="461">
        <f>IF(ISNUMBER(H568),MAX($A$23:A567)+1)</f>
        <v>517</v>
      </c>
      <c r="B568" s="462" t="s">
        <v>1222</v>
      </c>
      <c r="C568" s="466" t="s">
        <v>1321</v>
      </c>
      <c r="D568" s="469" t="s">
        <v>943</v>
      </c>
      <c r="E568" s="469" t="s">
        <v>20</v>
      </c>
      <c r="F568" s="466"/>
      <c r="G568" s="468" t="s">
        <v>1209</v>
      </c>
      <c r="H568" s="524">
        <v>16774.88</v>
      </c>
      <c r="I568" s="524"/>
      <c r="J568" s="524"/>
      <c r="K568" s="524">
        <v>20389.55</v>
      </c>
    </row>
    <row r="569" spans="1:11" x14ac:dyDescent="0.25">
      <c r="A569" s="461">
        <f>IF(ISNUMBER(H569),MAX($A$23:A568)+1)</f>
        <v>518</v>
      </c>
      <c r="B569" s="462" t="s">
        <v>1222</v>
      </c>
      <c r="C569" s="466" t="s">
        <v>1321</v>
      </c>
      <c r="D569" s="469" t="s">
        <v>964</v>
      </c>
      <c r="E569" s="469" t="s">
        <v>1274</v>
      </c>
      <c r="F569" s="480"/>
      <c r="G569" s="468" t="s">
        <v>1209</v>
      </c>
      <c r="H569" s="524">
        <v>16774.88</v>
      </c>
      <c r="I569" s="524"/>
      <c r="J569" s="524"/>
      <c r="K569" s="524">
        <v>20389.55</v>
      </c>
    </row>
  </sheetData>
  <mergeCells count="44">
    <mergeCell ref="H16:K16"/>
    <mergeCell ref="B20:G20"/>
    <mergeCell ref="B22:C22"/>
    <mergeCell ref="B98:C98"/>
    <mergeCell ref="B121:C121"/>
    <mergeCell ref="B48:C48"/>
    <mergeCell ref="B74:C74"/>
    <mergeCell ref="B102:C102"/>
    <mergeCell ref="B110:C110"/>
    <mergeCell ref="H17:H18"/>
    <mergeCell ref="I17:K17"/>
    <mergeCell ref="B28:C28"/>
    <mergeCell ref="B544:C544"/>
    <mergeCell ref="A1:K1"/>
    <mergeCell ref="B3:C3"/>
    <mergeCell ref="B4:C4"/>
    <mergeCell ref="B159:C159"/>
    <mergeCell ref="B187:C187"/>
    <mergeCell ref="B219:C219"/>
    <mergeCell ref="B245:C245"/>
    <mergeCell ref="B296:C296"/>
    <mergeCell ref="B348:C348"/>
    <mergeCell ref="B183:C183"/>
    <mergeCell ref="B242:C242"/>
    <mergeCell ref="B293:C293"/>
    <mergeCell ref="B344:C344"/>
    <mergeCell ref="B35:C35"/>
    <mergeCell ref="B500:C500"/>
    <mergeCell ref="A17:A18"/>
    <mergeCell ref="B17:E17"/>
    <mergeCell ref="F17:F18"/>
    <mergeCell ref="G17:G18"/>
    <mergeCell ref="B503:C503"/>
    <mergeCell ref="B156:C156"/>
    <mergeCell ref="B471:C471"/>
    <mergeCell ref="B124:C124"/>
    <mergeCell ref="A3:A8"/>
    <mergeCell ref="A10:A14"/>
    <mergeCell ref="D14:G14"/>
    <mergeCell ref="A16:G16"/>
    <mergeCell ref="D10:G10"/>
    <mergeCell ref="D11:G11"/>
    <mergeCell ref="D12:G12"/>
    <mergeCell ref="D13:G13"/>
  </mergeCells>
  <pageMargins left="0.15748031496062992" right="0.15748031496062992" top="0.74803149606299213" bottom="0.74803149606299213" header="0.31496062992125984" footer="0.31496062992125984"/>
  <pageSetup paperSize="9" scale="71" fitToHeight="6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N64"/>
  <sheetViews>
    <sheetView workbookViewId="0">
      <selection activeCell="H53" sqref="H53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x14ac:dyDescent="0.2">
      <c r="C6" s="404"/>
      <c r="E6" s="398"/>
      <c r="F6" s="406"/>
      <c r="G6" s="406"/>
      <c r="K6" s="446"/>
    </row>
    <row r="7" spans="1:14" ht="15" x14ac:dyDescent="0.2">
      <c r="D7" s="400"/>
      <c r="F7" s="533"/>
      <c r="K7" s="847" t="s">
        <v>1000</v>
      </c>
      <c r="L7" s="847"/>
      <c r="M7" s="847"/>
      <c r="N7" s="847"/>
    </row>
    <row r="8" spans="1:14" x14ac:dyDescent="0.2">
      <c r="D8" s="400"/>
    </row>
    <row r="9" spans="1:14" ht="15.75" x14ac:dyDescent="0.2">
      <c r="D9" s="400"/>
      <c r="F9" s="412" t="s">
        <v>1373</v>
      </c>
      <c r="G9" s="413"/>
    </row>
    <row r="10" spans="1:14" ht="14.25" x14ac:dyDescent="0.2">
      <c r="D10" s="400"/>
      <c r="F10" s="406" t="s">
        <v>879</v>
      </c>
      <c r="G10" s="399"/>
    </row>
    <row r="11" spans="1:14" x14ac:dyDescent="0.2">
      <c r="C11" s="404"/>
      <c r="D11" s="400"/>
      <c r="E11" s="400"/>
    </row>
    <row r="12" spans="1:14" ht="14.25" x14ac:dyDescent="0.2">
      <c r="C12" s="414" t="s">
        <v>880</v>
      </c>
      <c r="D12" s="415" t="s">
        <v>1337</v>
      </c>
      <c r="E12" s="407"/>
      <c r="F12" s="416"/>
      <c r="I12" s="408"/>
    </row>
    <row r="13" spans="1:14" ht="14.25" x14ac:dyDescent="0.2">
      <c r="C13" s="404"/>
      <c r="D13" s="409"/>
      <c r="F13" s="410" t="s">
        <v>881</v>
      </c>
      <c r="G13" s="417"/>
      <c r="H13" s="409"/>
    </row>
    <row r="14" spans="1:14" x14ac:dyDescent="0.2">
      <c r="A14" s="418"/>
      <c r="B14" s="419"/>
      <c r="C14" s="404"/>
      <c r="D14" s="400"/>
      <c r="E14" s="400"/>
    </row>
    <row r="15" spans="1:14" ht="14.25" x14ac:dyDescent="0.2">
      <c r="C15" s="420" t="s">
        <v>882</v>
      </c>
      <c r="D15" s="414"/>
      <c r="E15" s="400"/>
      <c r="F15" s="421"/>
      <c r="G15" s="422"/>
    </row>
    <row r="16" spans="1:14" s="425" customFormat="1" ht="15" x14ac:dyDescent="0.2">
      <c r="A16" s="423"/>
      <c r="B16" s="424"/>
      <c r="C16" s="420" t="s">
        <v>883</v>
      </c>
      <c r="D16" s="414"/>
      <c r="E16" s="421"/>
      <c r="F16" s="825" t="s">
        <v>1338</v>
      </c>
      <c r="G16" s="826"/>
      <c r="H16" s="415" t="s">
        <v>885</v>
      </c>
      <c r="I16" s="421"/>
      <c r="J16" s="421"/>
      <c r="K16" s="421"/>
      <c r="L16" s="421"/>
      <c r="M16" s="421"/>
      <c r="N16" s="421"/>
    </row>
    <row r="17" spans="1:14" s="425" customFormat="1" ht="15" outlineLevel="1" x14ac:dyDescent="0.2">
      <c r="A17" s="423"/>
      <c r="B17" s="424"/>
      <c r="C17" s="420" t="s">
        <v>886</v>
      </c>
      <c r="D17" s="414"/>
      <c r="E17" s="421"/>
      <c r="F17" s="825" t="s">
        <v>1339</v>
      </c>
      <c r="G17" s="826"/>
      <c r="H17" s="415" t="s">
        <v>885</v>
      </c>
      <c r="I17" s="421"/>
      <c r="J17" s="421"/>
      <c r="K17" s="421"/>
      <c r="L17" s="421"/>
      <c r="M17" s="421"/>
      <c r="N17" s="421"/>
    </row>
    <row r="18" spans="1:14" s="425" customFormat="1" ht="15" outlineLevel="1" x14ac:dyDescent="0.2">
      <c r="A18" s="423"/>
      <c r="B18" s="424"/>
      <c r="C18" s="420" t="s">
        <v>888</v>
      </c>
      <c r="D18" s="414"/>
      <c r="E18" s="421"/>
      <c r="F18" s="825" t="s">
        <v>1340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x14ac:dyDescent="0.2">
      <c r="A19" s="423"/>
      <c r="B19" s="424"/>
      <c r="C19" s="420" t="s">
        <v>890</v>
      </c>
      <c r="D19" s="414"/>
      <c r="E19" s="421"/>
      <c r="F19" s="825" t="s">
        <v>1341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892</v>
      </c>
      <c r="D20" s="414"/>
      <c r="E20" s="421"/>
      <c r="F20" s="825" t="s">
        <v>1342</v>
      </c>
      <c r="G20" s="826"/>
      <c r="H20" s="415" t="s">
        <v>894</v>
      </c>
      <c r="I20" s="421"/>
      <c r="J20" s="421"/>
      <c r="K20" s="421"/>
      <c r="L20" s="421"/>
      <c r="M20" s="421"/>
      <c r="N20" s="421"/>
    </row>
    <row r="21" spans="1:14" ht="14.25" x14ac:dyDescent="0.2">
      <c r="C21" s="420" t="s">
        <v>897</v>
      </c>
      <c r="D21" s="400"/>
      <c r="E21" s="400"/>
    </row>
    <row r="24" spans="1:14" ht="12.75" customHeight="1" x14ac:dyDescent="0.2">
      <c r="A24" s="827" t="s">
        <v>898</v>
      </c>
      <c r="B24" s="827" t="s">
        <v>899</v>
      </c>
      <c r="C24" s="829" t="s">
        <v>628</v>
      </c>
      <c r="D24" s="829" t="s">
        <v>659</v>
      </c>
      <c r="E24" s="829" t="s">
        <v>900</v>
      </c>
      <c r="F24" s="829"/>
      <c r="G24" s="829" t="s">
        <v>901</v>
      </c>
      <c r="H24" s="829"/>
      <c r="I24" s="829"/>
      <c r="J24" s="829"/>
      <c r="K24" s="829"/>
      <c r="L24" s="829"/>
      <c r="M24" s="829" t="s">
        <v>902</v>
      </c>
      <c r="N24" s="829" t="s">
        <v>903</v>
      </c>
    </row>
    <row r="25" spans="1:14" ht="13.7" customHeight="1" x14ac:dyDescent="0.2">
      <c r="A25" s="827"/>
      <c r="B25" s="827"/>
      <c r="C25" s="829"/>
      <c r="D25" s="829"/>
      <c r="E25" s="829" t="s">
        <v>904</v>
      </c>
      <c r="F25" s="829" t="s">
        <v>905</v>
      </c>
      <c r="G25" s="829" t="s">
        <v>904</v>
      </c>
      <c r="H25" s="829" t="s">
        <v>906</v>
      </c>
      <c r="I25" s="829" t="s">
        <v>907</v>
      </c>
      <c r="J25" s="829"/>
      <c r="K25" s="829"/>
      <c r="L25" s="426"/>
      <c r="M25" s="829"/>
      <c r="N25" s="829"/>
    </row>
    <row r="26" spans="1:14" ht="12.75" customHeight="1" x14ac:dyDescent="0.2">
      <c r="A26" s="827"/>
      <c r="B26" s="828"/>
      <c r="C26" s="830"/>
      <c r="D26" s="829"/>
      <c r="E26" s="829"/>
      <c r="F26" s="829"/>
      <c r="G26" s="829"/>
      <c r="H26" s="829"/>
      <c r="I26" s="427" t="s">
        <v>908</v>
      </c>
      <c r="J26" s="427" t="s">
        <v>909</v>
      </c>
      <c r="K26" s="427" t="s">
        <v>910</v>
      </c>
      <c r="L26" s="427" t="s">
        <v>911</v>
      </c>
      <c r="M26" s="829"/>
      <c r="N26" s="829"/>
    </row>
    <row r="27" spans="1:14" x14ac:dyDescent="0.2">
      <c r="A27" s="428">
        <v>1</v>
      </c>
      <c r="B27" s="429">
        <v>2</v>
      </c>
      <c r="C27" s="430">
        <v>3</v>
      </c>
      <c r="D27" s="431">
        <v>4</v>
      </c>
      <c r="E27" s="432">
        <v>5</v>
      </c>
      <c r="F27" s="432">
        <v>6</v>
      </c>
      <c r="G27" s="431">
        <v>7</v>
      </c>
      <c r="H27" s="430">
        <v>8</v>
      </c>
      <c r="I27" s="433">
        <v>9</v>
      </c>
      <c r="J27" s="433">
        <v>10</v>
      </c>
      <c r="K27" s="433">
        <v>11</v>
      </c>
      <c r="L27" s="433">
        <v>12</v>
      </c>
      <c r="M27" s="433">
        <v>13</v>
      </c>
      <c r="N27" s="433">
        <v>14</v>
      </c>
    </row>
    <row r="28" spans="1:14" ht="20.25" customHeight="1" x14ac:dyDescent="0.2">
      <c r="A28" s="833" t="s">
        <v>1343</v>
      </c>
      <c r="B28" s="832"/>
      <c r="C28" s="832"/>
      <c r="D28" s="832"/>
      <c r="E28" s="832"/>
      <c r="F28" s="832"/>
      <c r="G28" s="832"/>
      <c r="H28" s="832"/>
      <c r="I28" s="832"/>
      <c r="J28" s="832"/>
      <c r="K28" s="832"/>
      <c r="L28" s="832"/>
      <c r="M28" s="832"/>
      <c r="N28" s="832"/>
    </row>
    <row r="29" spans="1:14" ht="63" x14ac:dyDescent="0.2">
      <c r="A29" s="434" t="s">
        <v>19</v>
      </c>
      <c r="B29" s="435" t="s">
        <v>1344</v>
      </c>
      <c r="C29" s="436" t="s">
        <v>1345</v>
      </c>
      <c r="D29" s="437" t="s">
        <v>915</v>
      </c>
      <c r="E29" s="438"/>
      <c r="F29" s="440">
        <v>1</v>
      </c>
      <c r="G29" s="440">
        <v>251.02</v>
      </c>
      <c r="H29" s="440">
        <v>251.02</v>
      </c>
      <c r="I29" s="440">
        <v>76.25</v>
      </c>
      <c r="J29" s="440">
        <v>174.77</v>
      </c>
      <c r="K29" s="440">
        <v>50.74</v>
      </c>
      <c r="L29" s="441"/>
      <c r="M29" s="440">
        <v>0.31</v>
      </c>
      <c r="N29" s="440">
        <v>0.02</v>
      </c>
    </row>
    <row r="30" spans="1:14" ht="63" x14ac:dyDescent="0.2">
      <c r="A30" s="434" t="s">
        <v>20</v>
      </c>
      <c r="B30" s="435" t="s">
        <v>1346</v>
      </c>
      <c r="C30" s="436" t="s">
        <v>1347</v>
      </c>
      <c r="D30" s="437" t="s">
        <v>915</v>
      </c>
      <c r="E30" s="438"/>
      <c r="F30" s="440">
        <v>1</v>
      </c>
      <c r="G30" s="440">
        <v>1079.43</v>
      </c>
      <c r="H30" s="440">
        <v>1079.43</v>
      </c>
      <c r="I30" s="440">
        <v>645.44000000000005</v>
      </c>
      <c r="J30" s="440">
        <v>433.99</v>
      </c>
      <c r="K30" s="440">
        <v>139.59</v>
      </c>
      <c r="L30" s="441"/>
      <c r="M30" s="440">
        <v>2.61</v>
      </c>
      <c r="N30" s="440">
        <v>0.36</v>
      </c>
    </row>
    <row r="31" spans="1:14" ht="72" x14ac:dyDescent="0.2">
      <c r="A31" s="434" t="s">
        <v>951</v>
      </c>
      <c r="B31" s="435" t="s">
        <v>1348</v>
      </c>
      <c r="C31" s="436" t="s">
        <v>940</v>
      </c>
      <c r="D31" s="437" t="s">
        <v>941</v>
      </c>
      <c r="E31" s="438"/>
      <c r="F31" s="439" t="s">
        <v>1349</v>
      </c>
      <c r="G31" s="440">
        <v>57383.26</v>
      </c>
      <c r="H31" s="440">
        <v>229.53</v>
      </c>
      <c r="I31" s="440">
        <v>61.99</v>
      </c>
      <c r="J31" s="440">
        <v>86.1</v>
      </c>
      <c r="K31" s="440">
        <v>30.2</v>
      </c>
      <c r="L31" s="440">
        <v>81.44</v>
      </c>
      <c r="M31" s="440">
        <v>0.26</v>
      </c>
      <c r="N31" s="440">
        <v>0.15</v>
      </c>
    </row>
    <row r="32" spans="1:14" ht="15" x14ac:dyDescent="0.2">
      <c r="A32" s="831" t="s">
        <v>1350</v>
      </c>
      <c r="B32" s="832"/>
      <c r="C32" s="832"/>
      <c r="D32" s="832"/>
      <c r="E32" s="832"/>
      <c r="F32" s="832"/>
      <c r="G32" s="832"/>
      <c r="H32" s="439">
        <v>3799.91</v>
      </c>
      <c r="I32" s="441"/>
      <c r="J32" s="441"/>
      <c r="K32" s="441"/>
      <c r="L32" s="441"/>
      <c r="M32" s="439">
        <v>3.81</v>
      </c>
      <c r="N32" s="439">
        <v>0.64</v>
      </c>
    </row>
    <row r="33" spans="1:14" ht="20.25" customHeight="1" x14ac:dyDescent="0.2">
      <c r="A33" s="833" t="s">
        <v>1351</v>
      </c>
      <c r="B33" s="832"/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</row>
    <row r="34" spans="1:14" ht="24" x14ac:dyDescent="0.2">
      <c r="A34" s="434" t="s">
        <v>21</v>
      </c>
      <c r="B34" s="435" t="s">
        <v>1352</v>
      </c>
      <c r="C34" s="436" t="s">
        <v>1353</v>
      </c>
      <c r="D34" s="437" t="s">
        <v>1354</v>
      </c>
      <c r="E34" s="438"/>
      <c r="F34" s="440">
        <v>1</v>
      </c>
      <c r="G34" s="440">
        <v>8000</v>
      </c>
      <c r="H34" s="440">
        <v>8000</v>
      </c>
      <c r="I34" s="441"/>
      <c r="J34" s="441"/>
      <c r="K34" s="441"/>
      <c r="L34" s="440">
        <v>8000</v>
      </c>
      <c r="M34" s="441"/>
      <c r="N34" s="441"/>
    </row>
    <row r="35" spans="1:14" x14ac:dyDescent="0.2">
      <c r="A35" s="434" t="s">
        <v>22</v>
      </c>
      <c r="B35" s="435" t="s">
        <v>957</v>
      </c>
      <c r="C35" s="436" t="s">
        <v>1355</v>
      </c>
      <c r="D35" s="437" t="s">
        <v>959</v>
      </c>
      <c r="E35" s="438"/>
      <c r="F35" s="440">
        <v>4</v>
      </c>
      <c r="G35" s="440">
        <v>28</v>
      </c>
      <c r="H35" s="440">
        <v>112</v>
      </c>
      <c r="I35" s="441"/>
      <c r="J35" s="441"/>
      <c r="K35" s="441"/>
      <c r="L35" s="440">
        <v>112</v>
      </c>
      <c r="M35" s="441"/>
      <c r="N35" s="441"/>
    </row>
    <row r="36" spans="1:14" x14ac:dyDescent="0.2">
      <c r="A36" s="434" t="s">
        <v>29</v>
      </c>
      <c r="B36" s="435" t="s">
        <v>957</v>
      </c>
      <c r="C36" s="436" t="s">
        <v>1356</v>
      </c>
      <c r="D36" s="437" t="s">
        <v>1354</v>
      </c>
      <c r="E36" s="438"/>
      <c r="F36" s="440">
        <v>1</v>
      </c>
      <c r="G36" s="440">
        <v>2470</v>
      </c>
      <c r="H36" s="440">
        <v>2470</v>
      </c>
      <c r="I36" s="441"/>
      <c r="J36" s="441"/>
      <c r="K36" s="441"/>
      <c r="L36" s="440">
        <v>2470</v>
      </c>
      <c r="M36" s="441"/>
      <c r="N36" s="441"/>
    </row>
    <row r="37" spans="1:14" x14ac:dyDescent="0.2">
      <c r="A37" s="434" t="s">
        <v>956</v>
      </c>
      <c r="B37" s="435" t="s">
        <v>957</v>
      </c>
      <c r="C37" s="436" t="s">
        <v>1357</v>
      </c>
      <c r="D37" s="437" t="s">
        <v>959</v>
      </c>
      <c r="E37" s="438"/>
      <c r="F37" s="440">
        <v>3</v>
      </c>
      <c r="G37" s="440">
        <v>45.5</v>
      </c>
      <c r="H37" s="440">
        <v>136.5</v>
      </c>
      <c r="I37" s="441"/>
      <c r="J37" s="441"/>
      <c r="K37" s="441"/>
      <c r="L37" s="440">
        <v>136.5</v>
      </c>
      <c r="M37" s="441"/>
      <c r="N37" s="441"/>
    </row>
    <row r="38" spans="1:14" x14ac:dyDescent="0.2">
      <c r="A38" s="434" t="s">
        <v>23</v>
      </c>
      <c r="B38" s="435" t="s">
        <v>957</v>
      </c>
      <c r="C38" s="436" t="s">
        <v>1358</v>
      </c>
      <c r="D38" s="437" t="s">
        <v>1354</v>
      </c>
      <c r="E38" s="438"/>
      <c r="F38" s="440">
        <v>4</v>
      </c>
      <c r="G38" s="440">
        <v>19</v>
      </c>
      <c r="H38" s="440">
        <v>76</v>
      </c>
      <c r="I38" s="441"/>
      <c r="J38" s="441"/>
      <c r="K38" s="441"/>
      <c r="L38" s="440">
        <v>76</v>
      </c>
      <c r="M38" s="441"/>
      <c r="N38" s="441"/>
    </row>
    <row r="39" spans="1:14" x14ac:dyDescent="0.2">
      <c r="A39" s="434" t="s">
        <v>24</v>
      </c>
      <c r="B39" s="435" t="s">
        <v>957</v>
      </c>
      <c r="C39" s="436" t="s">
        <v>1359</v>
      </c>
      <c r="D39" s="437" t="s">
        <v>915</v>
      </c>
      <c r="E39" s="438"/>
      <c r="F39" s="440">
        <v>16</v>
      </c>
      <c r="G39" s="440">
        <v>0.9</v>
      </c>
      <c r="H39" s="440">
        <v>14.4</v>
      </c>
      <c r="I39" s="441"/>
      <c r="J39" s="441"/>
      <c r="K39" s="441"/>
      <c r="L39" s="440">
        <v>14.4</v>
      </c>
      <c r="M39" s="441"/>
      <c r="N39" s="441"/>
    </row>
    <row r="40" spans="1:14" x14ac:dyDescent="0.2">
      <c r="A40" s="434" t="s">
        <v>960</v>
      </c>
      <c r="B40" s="435" t="s">
        <v>957</v>
      </c>
      <c r="C40" s="436" t="s">
        <v>1360</v>
      </c>
      <c r="D40" s="437" t="s">
        <v>1354</v>
      </c>
      <c r="E40" s="438"/>
      <c r="F40" s="440">
        <v>16</v>
      </c>
      <c r="G40" s="440">
        <v>0.9</v>
      </c>
      <c r="H40" s="440">
        <v>14.4</v>
      </c>
      <c r="I40" s="441"/>
      <c r="J40" s="441"/>
      <c r="K40" s="441"/>
      <c r="L40" s="440">
        <v>14.4</v>
      </c>
      <c r="M40" s="441"/>
      <c r="N40" s="441"/>
    </row>
    <row r="41" spans="1:14" x14ac:dyDescent="0.2">
      <c r="A41" s="434" t="s">
        <v>25</v>
      </c>
      <c r="B41" s="435" t="s">
        <v>957</v>
      </c>
      <c r="C41" s="436" t="s">
        <v>1361</v>
      </c>
      <c r="D41" s="437" t="s">
        <v>915</v>
      </c>
      <c r="E41" s="438"/>
      <c r="F41" s="440">
        <v>12</v>
      </c>
      <c r="G41" s="440">
        <v>0.9</v>
      </c>
      <c r="H41" s="440">
        <v>10.8</v>
      </c>
      <c r="I41" s="441"/>
      <c r="J41" s="441"/>
      <c r="K41" s="441"/>
      <c r="L41" s="440">
        <v>10.8</v>
      </c>
      <c r="M41" s="441"/>
      <c r="N41" s="441"/>
    </row>
    <row r="42" spans="1:14" x14ac:dyDescent="0.2">
      <c r="A42" s="434" t="s">
        <v>28</v>
      </c>
      <c r="B42" s="435" t="s">
        <v>957</v>
      </c>
      <c r="C42" s="436" t="s">
        <v>1362</v>
      </c>
      <c r="D42" s="437" t="s">
        <v>1363</v>
      </c>
      <c r="E42" s="438"/>
      <c r="F42" s="440">
        <v>0.01</v>
      </c>
      <c r="G42" s="440">
        <v>211.86</v>
      </c>
      <c r="H42" s="440">
        <v>2.12</v>
      </c>
      <c r="I42" s="441"/>
      <c r="J42" s="441"/>
      <c r="K42" s="441"/>
      <c r="L42" s="440">
        <v>2.12</v>
      </c>
      <c r="M42" s="441"/>
      <c r="N42" s="441"/>
    </row>
    <row r="43" spans="1:14" ht="19.5" x14ac:dyDescent="0.2">
      <c r="A43" s="434" t="s">
        <v>31</v>
      </c>
      <c r="B43" s="435" t="s">
        <v>957</v>
      </c>
      <c r="C43" s="436" t="s">
        <v>1364</v>
      </c>
      <c r="D43" s="437" t="s">
        <v>1365</v>
      </c>
      <c r="E43" s="438"/>
      <c r="F43" s="439" t="s">
        <v>1366</v>
      </c>
      <c r="G43" s="440">
        <v>1.67</v>
      </c>
      <c r="H43" s="440">
        <v>0.02</v>
      </c>
      <c r="I43" s="441"/>
      <c r="J43" s="441"/>
      <c r="K43" s="441"/>
      <c r="L43" s="440">
        <v>0.02</v>
      </c>
      <c r="M43" s="441"/>
      <c r="N43" s="441"/>
    </row>
    <row r="44" spans="1:14" x14ac:dyDescent="0.2">
      <c r="A44" s="434" t="s">
        <v>26</v>
      </c>
      <c r="B44" s="435" t="s">
        <v>957</v>
      </c>
      <c r="C44" s="436" t="s">
        <v>1367</v>
      </c>
      <c r="D44" s="437" t="s">
        <v>1354</v>
      </c>
      <c r="E44" s="438"/>
      <c r="F44" s="440">
        <v>15</v>
      </c>
      <c r="G44" s="440">
        <v>2</v>
      </c>
      <c r="H44" s="440">
        <v>30</v>
      </c>
      <c r="I44" s="441"/>
      <c r="J44" s="441"/>
      <c r="K44" s="441"/>
      <c r="L44" s="440">
        <v>30</v>
      </c>
      <c r="M44" s="441"/>
      <c r="N44" s="441"/>
    </row>
    <row r="45" spans="1:14" x14ac:dyDescent="0.2">
      <c r="A45" s="434" t="s">
        <v>27</v>
      </c>
      <c r="B45" s="435" t="s">
        <v>957</v>
      </c>
      <c r="C45" s="436" t="s">
        <v>1368</v>
      </c>
      <c r="D45" s="437" t="s">
        <v>915</v>
      </c>
      <c r="E45" s="438"/>
      <c r="F45" s="440">
        <v>4</v>
      </c>
      <c r="G45" s="440">
        <v>154</v>
      </c>
      <c r="H45" s="440">
        <v>616</v>
      </c>
      <c r="I45" s="441"/>
      <c r="J45" s="441"/>
      <c r="K45" s="441"/>
      <c r="L45" s="440">
        <v>616</v>
      </c>
      <c r="M45" s="441"/>
      <c r="N45" s="441"/>
    </row>
    <row r="46" spans="1:14" ht="19.5" x14ac:dyDescent="0.2">
      <c r="A46" s="434" t="s">
        <v>943</v>
      </c>
      <c r="B46" s="435" t="s">
        <v>957</v>
      </c>
      <c r="C46" s="436" t="s">
        <v>1369</v>
      </c>
      <c r="D46" s="437" t="s">
        <v>1370</v>
      </c>
      <c r="E46" s="438"/>
      <c r="F46" s="439" t="s">
        <v>1371</v>
      </c>
      <c r="G46" s="440">
        <v>0.52</v>
      </c>
      <c r="H46" s="440">
        <v>0.04</v>
      </c>
      <c r="I46" s="441"/>
      <c r="J46" s="441"/>
      <c r="K46" s="441"/>
      <c r="L46" s="440">
        <v>0.04</v>
      </c>
      <c r="M46" s="441"/>
      <c r="N46" s="441"/>
    </row>
    <row r="47" spans="1:14" ht="15" x14ac:dyDescent="0.2">
      <c r="A47" s="831" t="s">
        <v>1372</v>
      </c>
      <c r="B47" s="832"/>
      <c r="C47" s="832"/>
      <c r="D47" s="832"/>
      <c r="E47" s="832"/>
      <c r="F47" s="832"/>
      <c r="G47" s="832"/>
      <c r="H47" s="439">
        <v>12974.97</v>
      </c>
      <c r="I47" s="441"/>
      <c r="J47" s="441"/>
      <c r="K47" s="441"/>
      <c r="L47" s="441"/>
      <c r="M47" s="441"/>
      <c r="N47" s="441"/>
    </row>
    <row r="48" spans="1:14" ht="15" x14ac:dyDescent="0.2">
      <c r="A48" s="834" t="s">
        <v>973</v>
      </c>
      <c r="B48" s="835"/>
      <c r="C48" s="835"/>
      <c r="D48" s="835"/>
      <c r="E48" s="835"/>
      <c r="F48" s="835"/>
      <c r="G48" s="835"/>
      <c r="H48" s="835"/>
      <c r="I48" s="835"/>
      <c r="J48" s="835"/>
      <c r="K48" s="835"/>
      <c r="L48" s="835"/>
      <c r="M48" s="835"/>
      <c r="N48" s="835"/>
    </row>
    <row r="49" spans="1:14" ht="15" x14ac:dyDescent="0.2">
      <c r="A49" s="836" t="s">
        <v>974</v>
      </c>
      <c r="B49" s="832"/>
      <c r="C49" s="832"/>
      <c r="D49" s="832"/>
      <c r="E49" s="832"/>
      <c r="F49" s="832"/>
      <c r="G49" s="832"/>
      <c r="H49" s="442">
        <v>13042.26</v>
      </c>
      <c r="I49" s="442">
        <v>783.68</v>
      </c>
      <c r="J49" s="442">
        <v>694.86</v>
      </c>
      <c r="K49" s="442">
        <v>220.53</v>
      </c>
      <c r="L49" s="442">
        <v>11563.72</v>
      </c>
      <c r="M49" s="442">
        <v>3.18</v>
      </c>
      <c r="N49" s="442">
        <v>0.53</v>
      </c>
    </row>
    <row r="50" spans="1:14" ht="15" x14ac:dyDescent="0.2">
      <c r="A50" s="836" t="s">
        <v>975</v>
      </c>
      <c r="B50" s="832"/>
      <c r="C50" s="832"/>
      <c r="D50" s="832"/>
      <c r="E50" s="832"/>
      <c r="F50" s="832"/>
      <c r="G50" s="832"/>
      <c r="H50" s="442">
        <v>14841.25</v>
      </c>
      <c r="I50" s="442">
        <v>940.42</v>
      </c>
      <c r="J50" s="442">
        <v>833.83</v>
      </c>
      <c r="K50" s="442">
        <v>264.64</v>
      </c>
      <c r="L50" s="442">
        <v>13067</v>
      </c>
      <c r="M50" s="442">
        <v>3.81</v>
      </c>
      <c r="N50" s="442">
        <v>0.64</v>
      </c>
    </row>
    <row r="51" spans="1:14" ht="15" x14ac:dyDescent="0.2">
      <c r="A51" s="836" t="s">
        <v>976</v>
      </c>
      <c r="B51" s="832"/>
      <c r="C51" s="832"/>
      <c r="D51" s="832"/>
      <c r="E51" s="832"/>
      <c r="F51" s="832"/>
      <c r="G51" s="832"/>
      <c r="H51" s="442">
        <v>1155.8699999999999</v>
      </c>
      <c r="I51" s="441"/>
      <c r="J51" s="441"/>
      <c r="K51" s="441"/>
      <c r="L51" s="441"/>
      <c r="M51" s="441"/>
      <c r="N51" s="441"/>
    </row>
    <row r="52" spans="1:14" ht="15" x14ac:dyDescent="0.2">
      <c r="A52" s="836" t="s">
        <v>977</v>
      </c>
      <c r="B52" s="832"/>
      <c r="C52" s="832"/>
      <c r="D52" s="832"/>
      <c r="E52" s="832"/>
      <c r="F52" s="832"/>
      <c r="G52" s="832"/>
      <c r="H52" s="442">
        <v>777.76</v>
      </c>
      <c r="I52" s="441"/>
      <c r="J52" s="441"/>
      <c r="K52" s="441"/>
      <c r="L52" s="441"/>
      <c r="M52" s="441"/>
      <c r="N52" s="441"/>
    </row>
    <row r="53" spans="1:14" ht="15" x14ac:dyDescent="0.2">
      <c r="A53" s="831" t="s">
        <v>978</v>
      </c>
      <c r="B53" s="832"/>
      <c r="C53" s="832"/>
      <c r="D53" s="832"/>
      <c r="E53" s="832"/>
      <c r="F53" s="832"/>
      <c r="G53" s="832"/>
      <c r="H53" s="441"/>
      <c r="I53" s="441"/>
      <c r="J53" s="441"/>
      <c r="K53" s="441"/>
      <c r="L53" s="441"/>
      <c r="M53" s="441"/>
      <c r="N53" s="441"/>
    </row>
    <row r="54" spans="1:14" ht="15" x14ac:dyDescent="0.2">
      <c r="A54" s="836" t="s">
        <v>979</v>
      </c>
      <c r="B54" s="832"/>
      <c r="C54" s="832"/>
      <c r="D54" s="832"/>
      <c r="E54" s="832"/>
      <c r="F54" s="832"/>
      <c r="G54" s="832"/>
      <c r="H54" s="442">
        <v>9492.2800000000007</v>
      </c>
      <c r="I54" s="441"/>
      <c r="J54" s="441"/>
      <c r="K54" s="441"/>
      <c r="L54" s="441"/>
      <c r="M54" s="442">
        <v>0.31</v>
      </c>
      <c r="N54" s="442">
        <v>0.18</v>
      </c>
    </row>
    <row r="55" spans="1:14" ht="15" x14ac:dyDescent="0.2">
      <c r="A55" s="836" t="s">
        <v>980</v>
      </c>
      <c r="B55" s="832"/>
      <c r="C55" s="832"/>
      <c r="D55" s="832"/>
      <c r="E55" s="832"/>
      <c r="F55" s="832"/>
      <c r="G55" s="832"/>
      <c r="H55" s="442">
        <v>7282.6</v>
      </c>
      <c r="I55" s="441"/>
      <c r="J55" s="441"/>
      <c r="K55" s="441"/>
      <c r="L55" s="441"/>
      <c r="M55" s="442">
        <v>3.5</v>
      </c>
      <c r="N55" s="442">
        <v>0.46</v>
      </c>
    </row>
    <row r="56" spans="1:14" ht="15" x14ac:dyDescent="0.2">
      <c r="A56" s="836" t="s">
        <v>981</v>
      </c>
      <c r="B56" s="832"/>
      <c r="C56" s="832"/>
      <c r="D56" s="832"/>
      <c r="E56" s="832"/>
      <c r="F56" s="832"/>
      <c r="G56" s="832"/>
      <c r="H56" s="442">
        <v>16774.88</v>
      </c>
      <c r="I56" s="441"/>
      <c r="J56" s="441"/>
      <c r="K56" s="441"/>
      <c r="L56" s="441"/>
      <c r="M56" s="442">
        <v>3.81</v>
      </c>
      <c r="N56" s="442">
        <v>0.64</v>
      </c>
    </row>
    <row r="57" spans="1:14" ht="15" x14ac:dyDescent="0.2">
      <c r="A57" s="836" t="s">
        <v>982</v>
      </c>
      <c r="B57" s="832"/>
      <c r="C57" s="832"/>
      <c r="D57" s="832"/>
      <c r="E57" s="832"/>
      <c r="F57" s="832"/>
      <c r="G57" s="832"/>
      <c r="H57" s="441"/>
      <c r="I57" s="441"/>
      <c r="J57" s="441"/>
      <c r="K57" s="441"/>
      <c r="L57" s="441"/>
      <c r="M57" s="441"/>
      <c r="N57" s="441"/>
    </row>
    <row r="58" spans="1:14" ht="15" x14ac:dyDescent="0.2">
      <c r="A58" s="836" t="s">
        <v>983</v>
      </c>
      <c r="B58" s="832"/>
      <c r="C58" s="832"/>
      <c r="D58" s="832"/>
      <c r="E58" s="832"/>
      <c r="F58" s="832"/>
      <c r="G58" s="832"/>
      <c r="H58" s="442">
        <v>13067</v>
      </c>
      <c r="I58" s="441"/>
      <c r="J58" s="441"/>
      <c r="K58" s="441"/>
      <c r="L58" s="441"/>
      <c r="M58" s="441"/>
      <c r="N58" s="441"/>
    </row>
    <row r="59" spans="1:14" ht="15" x14ac:dyDescent="0.2">
      <c r="A59" s="836" t="s">
        <v>984</v>
      </c>
      <c r="B59" s="832"/>
      <c r="C59" s="832"/>
      <c r="D59" s="832"/>
      <c r="E59" s="832"/>
      <c r="F59" s="832"/>
      <c r="G59" s="832"/>
      <c r="H59" s="442">
        <v>833.83</v>
      </c>
      <c r="I59" s="441"/>
      <c r="J59" s="441"/>
      <c r="K59" s="441"/>
      <c r="L59" s="441"/>
      <c r="M59" s="441"/>
      <c r="N59" s="441"/>
    </row>
    <row r="60" spans="1:14" ht="15" x14ac:dyDescent="0.2">
      <c r="A60" s="836" t="s">
        <v>985</v>
      </c>
      <c r="B60" s="832"/>
      <c r="C60" s="832"/>
      <c r="D60" s="832"/>
      <c r="E60" s="832"/>
      <c r="F60" s="832"/>
      <c r="G60" s="832"/>
      <c r="H60" s="442">
        <v>1205.06</v>
      </c>
      <c r="I60" s="441"/>
      <c r="J60" s="441"/>
      <c r="K60" s="441"/>
      <c r="L60" s="441"/>
      <c r="M60" s="441"/>
      <c r="N60" s="441"/>
    </row>
    <row r="61" spans="1:14" ht="15" x14ac:dyDescent="0.2">
      <c r="A61" s="836" t="s">
        <v>986</v>
      </c>
      <c r="B61" s="832"/>
      <c r="C61" s="832"/>
      <c r="D61" s="832"/>
      <c r="E61" s="832"/>
      <c r="F61" s="832"/>
      <c r="G61" s="832"/>
      <c r="H61" s="442">
        <v>1155.8699999999999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987</v>
      </c>
      <c r="B62" s="832"/>
      <c r="C62" s="832"/>
      <c r="D62" s="832"/>
      <c r="E62" s="832"/>
      <c r="F62" s="832"/>
      <c r="G62" s="832"/>
      <c r="H62" s="442">
        <v>777.76</v>
      </c>
      <c r="I62" s="441"/>
      <c r="J62" s="441"/>
      <c r="K62" s="441"/>
      <c r="L62" s="441"/>
      <c r="M62" s="441"/>
      <c r="N62" s="441"/>
    </row>
    <row r="63" spans="1:14" ht="15" x14ac:dyDescent="0.2">
      <c r="A63" s="836" t="s">
        <v>993</v>
      </c>
      <c r="B63" s="832"/>
      <c r="C63" s="832"/>
      <c r="D63" s="832"/>
      <c r="E63" s="832"/>
      <c r="F63" s="832"/>
      <c r="G63" s="832"/>
      <c r="H63" s="442">
        <v>3019.48</v>
      </c>
      <c r="I63" s="441"/>
      <c r="J63" s="441"/>
      <c r="K63" s="441"/>
      <c r="L63" s="441"/>
      <c r="M63" s="441"/>
      <c r="N63" s="441"/>
    </row>
    <row r="64" spans="1:14" ht="15" x14ac:dyDescent="0.2">
      <c r="A64" s="831" t="s">
        <v>994</v>
      </c>
      <c r="B64" s="832"/>
      <c r="C64" s="832"/>
      <c r="D64" s="832"/>
      <c r="E64" s="832"/>
      <c r="F64" s="832"/>
      <c r="G64" s="832"/>
      <c r="H64" s="439">
        <v>19794.36</v>
      </c>
      <c r="I64" s="441"/>
      <c r="J64" s="441"/>
      <c r="K64" s="441"/>
      <c r="L64" s="441"/>
      <c r="M64" s="439">
        <v>3.81</v>
      </c>
      <c r="N64" s="439">
        <v>0.64</v>
      </c>
    </row>
  </sheetData>
  <mergeCells count="42">
    <mergeCell ref="A62:G62"/>
    <mergeCell ref="A63:G63"/>
    <mergeCell ref="A64:G64"/>
    <mergeCell ref="K1:N1"/>
    <mergeCell ref="K2:N2"/>
    <mergeCell ref="K7:N7"/>
    <mergeCell ref="A56:G56"/>
    <mergeCell ref="A57:G57"/>
    <mergeCell ref="A58:G58"/>
    <mergeCell ref="A59:G59"/>
    <mergeCell ref="A60:G60"/>
    <mergeCell ref="A61:G61"/>
    <mergeCell ref="A50:G50"/>
    <mergeCell ref="A51:G51"/>
    <mergeCell ref="A52:G52"/>
    <mergeCell ref="A53:G53"/>
    <mergeCell ref="A54:G54"/>
    <mergeCell ref="A55:G55"/>
    <mergeCell ref="A28:N28"/>
    <mergeCell ref="A32:G32"/>
    <mergeCell ref="A33:N33"/>
    <mergeCell ref="A47:G47"/>
    <mergeCell ref="A48:N48"/>
    <mergeCell ref="A49:G49"/>
    <mergeCell ref="G24:L24"/>
    <mergeCell ref="M24:M26"/>
    <mergeCell ref="N24:N26"/>
    <mergeCell ref="E25:E26"/>
    <mergeCell ref="F25:F26"/>
    <mergeCell ref="G25:G26"/>
    <mergeCell ref="H25:H26"/>
    <mergeCell ref="I25:K25"/>
    <mergeCell ref="F16:G16"/>
    <mergeCell ref="F17:G17"/>
    <mergeCell ref="F18:G18"/>
    <mergeCell ref="F19:G19"/>
    <mergeCell ref="F20:G20"/>
    <mergeCell ref="A24:A26"/>
    <mergeCell ref="B24:B26"/>
    <mergeCell ref="C24:C26"/>
    <mergeCell ref="D24:D26"/>
    <mergeCell ref="E24:F24"/>
  </mergeCells>
  <pageMargins left="0.16" right="0.16" top="0.55000000000000004" bottom="0.37" header="0.12" footer="0.15"/>
  <pageSetup paperSize="9" scale="92" fitToHeight="11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N67"/>
  <sheetViews>
    <sheetView workbookViewId="0">
      <selection activeCell="P28" sqref="P28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x14ac:dyDescent="0.2">
      <c r="C6" s="404"/>
      <c r="E6" s="398"/>
      <c r="F6" s="406"/>
      <c r="G6" s="406"/>
      <c r="K6" s="446"/>
    </row>
    <row r="7" spans="1:14" ht="15" x14ac:dyDescent="0.2">
      <c r="D7" s="400"/>
      <c r="F7" s="533"/>
      <c r="K7" s="847" t="s">
        <v>1000</v>
      </c>
      <c r="L7" s="847"/>
      <c r="M7" s="847"/>
      <c r="N7" s="847"/>
    </row>
    <row r="8" spans="1:14" x14ac:dyDescent="0.2">
      <c r="D8" s="400"/>
    </row>
    <row r="9" spans="1:14" ht="15.75" x14ac:dyDescent="0.2">
      <c r="D9" s="400"/>
      <c r="F9" s="412" t="s">
        <v>1391</v>
      </c>
      <c r="G9" s="413"/>
    </row>
    <row r="10" spans="1:14" ht="14.25" x14ac:dyDescent="0.2">
      <c r="D10" s="400"/>
      <c r="F10" s="406" t="s">
        <v>879</v>
      </c>
      <c r="G10" s="399"/>
    </row>
    <row r="11" spans="1:14" x14ac:dyDescent="0.2">
      <c r="C11" s="404"/>
      <c r="D11" s="400"/>
      <c r="E11" s="400"/>
    </row>
    <row r="12" spans="1:14" ht="14.25" x14ac:dyDescent="0.2">
      <c r="C12" s="414" t="s">
        <v>880</v>
      </c>
      <c r="D12" s="415" t="s">
        <v>1374</v>
      </c>
      <c r="E12" s="407"/>
      <c r="F12" s="416"/>
      <c r="I12" s="408"/>
    </row>
    <row r="13" spans="1:14" ht="14.25" x14ac:dyDescent="0.2">
      <c r="C13" s="404"/>
      <c r="D13" s="409"/>
      <c r="F13" s="410" t="s">
        <v>881</v>
      </c>
      <c r="G13" s="417"/>
      <c r="H13" s="409"/>
    </row>
    <row r="14" spans="1:14" x14ac:dyDescent="0.2">
      <c r="A14" s="418"/>
      <c r="B14" s="419"/>
      <c r="C14" s="404"/>
      <c r="D14" s="400"/>
      <c r="E14" s="400"/>
    </row>
    <row r="15" spans="1:14" ht="14.25" x14ac:dyDescent="0.2">
      <c r="C15" s="420" t="s">
        <v>882</v>
      </c>
      <c r="D15" s="414"/>
      <c r="E15" s="400"/>
      <c r="F15" s="421"/>
      <c r="G15" s="422"/>
    </row>
    <row r="16" spans="1:14" s="425" customFormat="1" ht="15" x14ac:dyDescent="0.2">
      <c r="A16" s="423"/>
      <c r="B16" s="424"/>
      <c r="C16" s="420" t="s">
        <v>883</v>
      </c>
      <c r="D16" s="414"/>
      <c r="E16" s="421"/>
      <c r="F16" s="825" t="s">
        <v>1375</v>
      </c>
      <c r="G16" s="826"/>
      <c r="H16" s="415" t="s">
        <v>885</v>
      </c>
      <c r="I16" s="421"/>
      <c r="J16" s="421"/>
      <c r="K16" s="421"/>
      <c r="L16" s="421"/>
      <c r="M16" s="421"/>
      <c r="N16" s="421"/>
    </row>
    <row r="17" spans="1:14" s="425" customFormat="1" ht="15" outlineLevel="1" x14ac:dyDescent="0.2">
      <c r="A17" s="423"/>
      <c r="B17" s="424"/>
      <c r="C17" s="420" t="s">
        <v>886</v>
      </c>
      <c r="D17" s="414"/>
      <c r="E17" s="421"/>
      <c r="F17" s="825" t="s">
        <v>1376</v>
      </c>
      <c r="G17" s="826"/>
      <c r="H17" s="415" t="s">
        <v>885</v>
      </c>
      <c r="I17" s="421"/>
      <c r="J17" s="421"/>
      <c r="K17" s="421"/>
      <c r="L17" s="421"/>
      <c r="M17" s="421"/>
      <c r="N17" s="421"/>
    </row>
    <row r="18" spans="1:14" s="425" customFormat="1" ht="15" outlineLevel="1" x14ac:dyDescent="0.2">
      <c r="A18" s="423"/>
      <c r="B18" s="424"/>
      <c r="C18" s="420" t="s">
        <v>888</v>
      </c>
      <c r="D18" s="414"/>
      <c r="E18" s="421"/>
      <c r="F18" s="825" t="s">
        <v>1377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outlineLevel="1" x14ac:dyDescent="0.2">
      <c r="A19" s="423"/>
      <c r="B19" s="424"/>
      <c r="C19" s="420" t="s">
        <v>1378</v>
      </c>
      <c r="D19" s="414"/>
      <c r="E19" s="421"/>
      <c r="F19" s="825" t="s">
        <v>1379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x14ac:dyDescent="0.2">
      <c r="A20" s="423"/>
      <c r="B20" s="424"/>
      <c r="C20" s="420" t="s">
        <v>890</v>
      </c>
      <c r="D20" s="414"/>
      <c r="E20" s="421"/>
      <c r="F20" s="825" t="s">
        <v>1380</v>
      </c>
      <c r="G20" s="826"/>
      <c r="H20" s="415" t="s">
        <v>885</v>
      </c>
      <c r="I20" s="421"/>
      <c r="J20" s="421"/>
      <c r="K20" s="421"/>
      <c r="L20" s="421"/>
      <c r="M20" s="421"/>
      <c r="N20" s="421"/>
    </row>
    <row r="21" spans="1:14" s="425" customFormat="1" ht="15" outlineLevel="1" x14ac:dyDescent="0.2">
      <c r="A21" s="423"/>
      <c r="B21" s="424"/>
      <c r="C21" s="420" t="s">
        <v>892</v>
      </c>
      <c r="D21" s="414"/>
      <c r="E21" s="421"/>
      <c r="F21" s="825" t="s">
        <v>1381</v>
      </c>
      <c r="G21" s="826"/>
      <c r="H21" s="415" t="s">
        <v>894</v>
      </c>
      <c r="I21" s="421"/>
      <c r="J21" s="421"/>
      <c r="K21" s="421"/>
      <c r="L21" s="421"/>
      <c r="M21" s="421"/>
      <c r="N21" s="421"/>
    </row>
    <row r="22" spans="1:14" ht="14.25" x14ac:dyDescent="0.2">
      <c r="C22" s="420" t="s">
        <v>897</v>
      </c>
      <c r="D22" s="400"/>
      <c r="E22" s="400"/>
    </row>
    <row r="25" spans="1:14" ht="12.75" customHeight="1" x14ac:dyDescent="0.2">
      <c r="A25" s="827" t="s">
        <v>898</v>
      </c>
      <c r="B25" s="827" t="s">
        <v>899</v>
      </c>
      <c r="C25" s="829" t="s">
        <v>628</v>
      </c>
      <c r="D25" s="829" t="s">
        <v>659</v>
      </c>
      <c r="E25" s="829" t="s">
        <v>900</v>
      </c>
      <c r="F25" s="829"/>
      <c r="G25" s="829" t="s">
        <v>901</v>
      </c>
      <c r="H25" s="829"/>
      <c r="I25" s="829"/>
      <c r="J25" s="829"/>
      <c r="K25" s="829"/>
      <c r="L25" s="829"/>
      <c r="M25" s="829" t="s">
        <v>902</v>
      </c>
      <c r="N25" s="829" t="s">
        <v>903</v>
      </c>
    </row>
    <row r="26" spans="1:14" ht="13.7" customHeight="1" x14ac:dyDescent="0.2">
      <c r="A26" s="827"/>
      <c r="B26" s="827"/>
      <c r="C26" s="829"/>
      <c r="D26" s="829"/>
      <c r="E26" s="829" t="s">
        <v>904</v>
      </c>
      <c r="F26" s="829" t="s">
        <v>905</v>
      </c>
      <c r="G26" s="829" t="s">
        <v>904</v>
      </c>
      <c r="H26" s="829" t="s">
        <v>906</v>
      </c>
      <c r="I26" s="829" t="s">
        <v>907</v>
      </c>
      <c r="J26" s="829"/>
      <c r="K26" s="829"/>
      <c r="L26" s="426"/>
      <c r="M26" s="829"/>
      <c r="N26" s="829"/>
    </row>
    <row r="27" spans="1:14" ht="12.75" customHeight="1" x14ac:dyDescent="0.2">
      <c r="A27" s="827"/>
      <c r="B27" s="828"/>
      <c r="C27" s="830"/>
      <c r="D27" s="829"/>
      <c r="E27" s="829"/>
      <c r="F27" s="829"/>
      <c r="G27" s="829"/>
      <c r="H27" s="829"/>
      <c r="I27" s="427" t="s">
        <v>908</v>
      </c>
      <c r="J27" s="427" t="s">
        <v>909</v>
      </c>
      <c r="K27" s="427" t="s">
        <v>910</v>
      </c>
      <c r="L27" s="427" t="s">
        <v>911</v>
      </c>
      <c r="M27" s="829"/>
      <c r="N27" s="829"/>
    </row>
    <row r="28" spans="1:14" x14ac:dyDescent="0.2">
      <c r="A28" s="428">
        <v>1</v>
      </c>
      <c r="B28" s="429">
        <v>2</v>
      </c>
      <c r="C28" s="430">
        <v>3</v>
      </c>
      <c r="D28" s="431">
        <v>4</v>
      </c>
      <c r="E28" s="432">
        <v>5</v>
      </c>
      <c r="F28" s="432">
        <v>6</v>
      </c>
      <c r="G28" s="431">
        <v>7</v>
      </c>
      <c r="H28" s="430">
        <v>8</v>
      </c>
      <c r="I28" s="433">
        <v>9</v>
      </c>
      <c r="J28" s="433">
        <v>10</v>
      </c>
      <c r="K28" s="433">
        <v>11</v>
      </c>
      <c r="L28" s="433">
        <v>12</v>
      </c>
      <c r="M28" s="433">
        <v>13</v>
      </c>
      <c r="N28" s="433">
        <v>14</v>
      </c>
    </row>
    <row r="29" spans="1:14" ht="20.25" customHeight="1" x14ac:dyDescent="0.2">
      <c r="A29" s="833" t="s">
        <v>1382</v>
      </c>
      <c r="B29" s="832"/>
      <c r="C29" s="832"/>
      <c r="D29" s="832"/>
      <c r="E29" s="832"/>
      <c r="F29" s="832"/>
      <c r="G29" s="832"/>
      <c r="H29" s="832"/>
      <c r="I29" s="832"/>
      <c r="J29" s="832"/>
      <c r="K29" s="832"/>
      <c r="L29" s="832"/>
      <c r="M29" s="832"/>
      <c r="N29" s="832"/>
    </row>
    <row r="30" spans="1:14" ht="63" x14ac:dyDescent="0.2">
      <c r="A30" s="434" t="s">
        <v>30</v>
      </c>
      <c r="B30" s="435" t="s">
        <v>1383</v>
      </c>
      <c r="C30" s="436" t="s">
        <v>1384</v>
      </c>
      <c r="D30" s="437" t="s">
        <v>915</v>
      </c>
      <c r="E30" s="438"/>
      <c r="F30" s="440">
        <v>1</v>
      </c>
      <c r="G30" s="440">
        <v>207.99</v>
      </c>
      <c r="H30" s="440">
        <v>207.99</v>
      </c>
      <c r="I30" s="440">
        <v>190.64</v>
      </c>
      <c r="J30" s="440">
        <v>17.350000000000001</v>
      </c>
      <c r="K30" s="440">
        <v>5.99</v>
      </c>
      <c r="L30" s="441"/>
      <c r="M30" s="440">
        <v>0.77</v>
      </c>
      <c r="N30" s="440">
        <v>0.02</v>
      </c>
    </row>
    <row r="31" spans="1:14" ht="63" x14ac:dyDescent="0.2">
      <c r="A31" s="434" t="s">
        <v>20</v>
      </c>
      <c r="B31" s="435" t="s">
        <v>1346</v>
      </c>
      <c r="C31" s="436" t="s">
        <v>1347</v>
      </c>
      <c r="D31" s="437" t="s">
        <v>915</v>
      </c>
      <c r="E31" s="438"/>
      <c r="F31" s="440">
        <v>1</v>
      </c>
      <c r="G31" s="440">
        <v>1079.43</v>
      </c>
      <c r="H31" s="440">
        <v>1079.43</v>
      </c>
      <c r="I31" s="440">
        <v>645.44000000000005</v>
      </c>
      <c r="J31" s="440">
        <v>433.99</v>
      </c>
      <c r="K31" s="440">
        <v>139.59</v>
      </c>
      <c r="L31" s="441"/>
      <c r="M31" s="440">
        <v>2.61</v>
      </c>
      <c r="N31" s="440">
        <v>0.36</v>
      </c>
    </row>
    <row r="32" spans="1:14" ht="72" x14ac:dyDescent="0.2">
      <c r="A32" s="434" t="s">
        <v>951</v>
      </c>
      <c r="B32" s="435" t="s">
        <v>1348</v>
      </c>
      <c r="C32" s="436" t="s">
        <v>940</v>
      </c>
      <c r="D32" s="437" t="s">
        <v>941</v>
      </c>
      <c r="E32" s="438"/>
      <c r="F32" s="439" t="s">
        <v>1349</v>
      </c>
      <c r="G32" s="440">
        <v>57383.26</v>
      </c>
      <c r="H32" s="440">
        <v>229.53</v>
      </c>
      <c r="I32" s="440">
        <v>61.99</v>
      </c>
      <c r="J32" s="440">
        <v>86.1</v>
      </c>
      <c r="K32" s="440">
        <v>30.2</v>
      </c>
      <c r="L32" s="440">
        <v>81.44</v>
      </c>
      <c r="M32" s="440">
        <v>0.26</v>
      </c>
      <c r="N32" s="440">
        <v>0.15</v>
      </c>
    </row>
    <row r="33" spans="1:14" ht="15" x14ac:dyDescent="0.2">
      <c r="A33" s="831" t="s">
        <v>1385</v>
      </c>
      <c r="B33" s="832"/>
      <c r="C33" s="832"/>
      <c r="D33" s="832"/>
      <c r="E33" s="832"/>
      <c r="F33" s="832"/>
      <c r="G33" s="832"/>
      <c r="H33" s="439">
        <v>3881.99</v>
      </c>
      <c r="I33" s="441"/>
      <c r="J33" s="441"/>
      <c r="K33" s="441"/>
      <c r="L33" s="441"/>
      <c r="M33" s="439">
        <v>4.37</v>
      </c>
      <c r="N33" s="439">
        <v>0.64</v>
      </c>
    </row>
    <row r="34" spans="1:14" ht="20.25" customHeight="1" x14ac:dyDescent="0.2">
      <c r="A34" s="833" t="s">
        <v>1351</v>
      </c>
      <c r="B34" s="832"/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</row>
    <row r="35" spans="1:14" ht="24" x14ac:dyDescent="0.2">
      <c r="A35" s="534" t="s">
        <v>1386</v>
      </c>
      <c r="B35" s="435" t="s">
        <v>1352</v>
      </c>
      <c r="C35" s="436" t="s">
        <v>1387</v>
      </c>
      <c r="D35" s="437" t="s">
        <v>1354</v>
      </c>
      <c r="E35" s="438"/>
      <c r="F35" s="440">
        <v>1</v>
      </c>
      <c r="G35" s="440">
        <v>15850</v>
      </c>
      <c r="H35" s="440">
        <v>15850</v>
      </c>
      <c r="I35" s="441"/>
      <c r="J35" s="441"/>
      <c r="K35" s="441"/>
      <c r="L35" s="441"/>
      <c r="M35" s="441"/>
      <c r="N35" s="441"/>
    </row>
    <row r="36" spans="1:14" x14ac:dyDescent="0.2">
      <c r="A36" s="434" t="s">
        <v>22</v>
      </c>
      <c r="B36" s="435" t="s">
        <v>957</v>
      </c>
      <c r="C36" s="436" t="s">
        <v>1388</v>
      </c>
      <c r="D36" s="437" t="s">
        <v>959</v>
      </c>
      <c r="E36" s="438"/>
      <c r="F36" s="440">
        <v>4</v>
      </c>
      <c r="G36" s="440">
        <v>57</v>
      </c>
      <c r="H36" s="440">
        <v>228</v>
      </c>
      <c r="I36" s="441"/>
      <c r="J36" s="441"/>
      <c r="K36" s="441"/>
      <c r="L36" s="440">
        <v>228</v>
      </c>
      <c r="M36" s="441"/>
      <c r="N36" s="441"/>
    </row>
    <row r="37" spans="1:14" x14ac:dyDescent="0.2">
      <c r="A37" s="434" t="s">
        <v>29</v>
      </c>
      <c r="B37" s="435" t="s">
        <v>957</v>
      </c>
      <c r="C37" s="436" t="s">
        <v>1356</v>
      </c>
      <c r="D37" s="437" t="s">
        <v>1354</v>
      </c>
      <c r="E37" s="438"/>
      <c r="F37" s="440">
        <v>1</v>
      </c>
      <c r="G37" s="440">
        <v>2470</v>
      </c>
      <c r="H37" s="440">
        <v>2470</v>
      </c>
      <c r="I37" s="441"/>
      <c r="J37" s="441"/>
      <c r="K37" s="441"/>
      <c r="L37" s="440">
        <v>2470</v>
      </c>
      <c r="M37" s="441"/>
      <c r="N37" s="441"/>
    </row>
    <row r="38" spans="1:14" x14ac:dyDescent="0.2">
      <c r="A38" s="434" t="s">
        <v>956</v>
      </c>
      <c r="B38" s="435" t="s">
        <v>957</v>
      </c>
      <c r="C38" s="436" t="s">
        <v>1357</v>
      </c>
      <c r="D38" s="437" t="s">
        <v>959</v>
      </c>
      <c r="E38" s="438"/>
      <c r="F38" s="440">
        <v>3</v>
      </c>
      <c r="G38" s="440">
        <v>45.5</v>
      </c>
      <c r="H38" s="440">
        <v>136.5</v>
      </c>
      <c r="I38" s="441"/>
      <c r="J38" s="441"/>
      <c r="K38" s="441"/>
      <c r="L38" s="440">
        <v>136.5</v>
      </c>
      <c r="M38" s="441"/>
      <c r="N38" s="441"/>
    </row>
    <row r="39" spans="1:14" x14ac:dyDescent="0.2">
      <c r="A39" s="434" t="s">
        <v>23</v>
      </c>
      <c r="B39" s="435" t="s">
        <v>957</v>
      </c>
      <c r="C39" s="436" t="s">
        <v>1358</v>
      </c>
      <c r="D39" s="437" t="s">
        <v>1354</v>
      </c>
      <c r="E39" s="438"/>
      <c r="F39" s="440">
        <v>4</v>
      </c>
      <c r="G39" s="440">
        <v>19</v>
      </c>
      <c r="H39" s="440">
        <v>76</v>
      </c>
      <c r="I39" s="441"/>
      <c r="J39" s="441"/>
      <c r="K39" s="441"/>
      <c r="L39" s="440">
        <v>76</v>
      </c>
      <c r="M39" s="441"/>
      <c r="N39" s="441"/>
    </row>
    <row r="40" spans="1:14" x14ac:dyDescent="0.2">
      <c r="A40" s="434" t="s">
        <v>24</v>
      </c>
      <c r="B40" s="435" t="s">
        <v>957</v>
      </c>
      <c r="C40" s="436" t="s">
        <v>1359</v>
      </c>
      <c r="D40" s="437" t="s">
        <v>915</v>
      </c>
      <c r="E40" s="438"/>
      <c r="F40" s="440">
        <v>16</v>
      </c>
      <c r="G40" s="440">
        <v>0.9</v>
      </c>
      <c r="H40" s="440">
        <v>14.4</v>
      </c>
      <c r="I40" s="441"/>
      <c r="J40" s="441"/>
      <c r="K40" s="441"/>
      <c r="L40" s="440">
        <v>14.4</v>
      </c>
      <c r="M40" s="441"/>
      <c r="N40" s="441"/>
    </row>
    <row r="41" spans="1:14" x14ac:dyDescent="0.2">
      <c r="A41" s="434" t="s">
        <v>960</v>
      </c>
      <c r="B41" s="435" t="s">
        <v>957</v>
      </c>
      <c r="C41" s="436" t="s">
        <v>1360</v>
      </c>
      <c r="D41" s="437" t="s">
        <v>1354</v>
      </c>
      <c r="E41" s="438"/>
      <c r="F41" s="440">
        <v>16</v>
      </c>
      <c r="G41" s="440">
        <v>0.9</v>
      </c>
      <c r="H41" s="440">
        <v>14.4</v>
      </c>
      <c r="I41" s="441"/>
      <c r="J41" s="441"/>
      <c r="K41" s="441"/>
      <c r="L41" s="440">
        <v>14.4</v>
      </c>
      <c r="M41" s="441"/>
      <c r="N41" s="441"/>
    </row>
    <row r="42" spans="1:14" x14ac:dyDescent="0.2">
      <c r="A42" s="434" t="s">
        <v>25</v>
      </c>
      <c r="B42" s="435" t="s">
        <v>957</v>
      </c>
      <c r="C42" s="436" t="s">
        <v>1361</v>
      </c>
      <c r="D42" s="437" t="s">
        <v>915</v>
      </c>
      <c r="E42" s="438"/>
      <c r="F42" s="440">
        <v>12</v>
      </c>
      <c r="G42" s="440">
        <v>0.9</v>
      </c>
      <c r="H42" s="440">
        <v>10.8</v>
      </c>
      <c r="I42" s="441"/>
      <c r="J42" s="441"/>
      <c r="K42" s="441"/>
      <c r="L42" s="440">
        <v>10.8</v>
      </c>
      <c r="M42" s="441"/>
      <c r="N42" s="441"/>
    </row>
    <row r="43" spans="1:14" x14ac:dyDescent="0.2">
      <c r="A43" s="434" t="s">
        <v>28</v>
      </c>
      <c r="B43" s="435" t="s">
        <v>957</v>
      </c>
      <c r="C43" s="436" t="s">
        <v>1362</v>
      </c>
      <c r="D43" s="437" t="s">
        <v>1363</v>
      </c>
      <c r="E43" s="438"/>
      <c r="F43" s="440">
        <v>0.01</v>
      </c>
      <c r="G43" s="440">
        <v>211.86</v>
      </c>
      <c r="H43" s="440">
        <v>2.12</v>
      </c>
      <c r="I43" s="441"/>
      <c r="J43" s="441"/>
      <c r="K43" s="441"/>
      <c r="L43" s="440">
        <v>2.12</v>
      </c>
      <c r="M43" s="441"/>
      <c r="N43" s="441"/>
    </row>
    <row r="44" spans="1:14" ht="19.5" x14ac:dyDescent="0.2">
      <c r="A44" s="434" t="s">
        <v>31</v>
      </c>
      <c r="B44" s="435" t="s">
        <v>957</v>
      </c>
      <c r="C44" s="436" t="s">
        <v>1364</v>
      </c>
      <c r="D44" s="437" t="s">
        <v>1365</v>
      </c>
      <c r="E44" s="438"/>
      <c r="F44" s="439" t="s">
        <v>1366</v>
      </c>
      <c r="G44" s="440">
        <v>1.67</v>
      </c>
      <c r="H44" s="440">
        <v>0.02</v>
      </c>
      <c r="I44" s="441"/>
      <c r="J44" s="441"/>
      <c r="K44" s="441"/>
      <c r="L44" s="440">
        <v>0.02</v>
      </c>
      <c r="M44" s="441"/>
      <c r="N44" s="441"/>
    </row>
    <row r="45" spans="1:14" x14ac:dyDescent="0.2">
      <c r="A45" s="434" t="s">
        <v>26</v>
      </c>
      <c r="B45" s="435" t="s">
        <v>957</v>
      </c>
      <c r="C45" s="436" t="s">
        <v>1367</v>
      </c>
      <c r="D45" s="437" t="s">
        <v>1354</v>
      </c>
      <c r="E45" s="438"/>
      <c r="F45" s="440">
        <v>15</v>
      </c>
      <c r="G45" s="440">
        <v>2</v>
      </c>
      <c r="H45" s="440">
        <v>30</v>
      </c>
      <c r="I45" s="441"/>
      <c r="J45" s="441"/>
      <c r="K45" s="441"/>
      <c r="L45" s="440">
        <v>30</v>
      </c>
      <c r="M45" s="441"/>
      <c r="N45" s="441"/>
    </row>
    <row r="46" spans="1:14" x14ac:dyDescent="0.2">
      <c r="A46" s="434" t="s">
        <v>27</v>
      </c>
      <c r="B46" s="435" t="s">
        <v>957</v>
      </c>
      <c r="C46" s="436" t="s">
        <v>1368</v>
      </c>
      <c r="D46" s="437" t="s">
        <v>915</v>
      </c>
      <c r="E46" s="438"/>
      <c r="F46" s="440">
        <v>4</v>
      </c>
      <c r="G46" s="440">
        <v>154</v>
      </c>
      <c r="H46" s="440">
        <v>616</v>
      </c>
      <c r="I46" s="441"/>
      <c r="J46" s="441"/>
      <c r="K46" s="441"/>
      <c r="L46" s="440">
        <v>616</v>
      </c>
      <c r="M46" s="441"/>
      <c r="N46" s="441"/>
    </row>
    <row r="47" spans="1:14" ht="19.5" x14ac:dyDescent="0.2">
      <c r="A47" s="434" t="s">
        <v>943</v>
      </c>
      <c r="B47" s="435" t="s">
        <v>957</v>
      </c>
      <c r="C47" s="436" t="s">
        <v>1369</v>
      </c>
      <c r="D47" s="437" t="s">
        <v>1370</v>
      </c>
      <c r="E47" s="438"/>
      <c r="F47" s="439" t="s">
        <v>1371</v>
      </c>
      <c r="G47" s="440">
        <v>0.52</v>
      </c>
      <c r="H47" s="440">
        <v>0.04</v>
      </c>
      <c r="I47" s="441"/>
      <c r="J47" s="441"/>
      <c r="K47" s="441"/>
      <c r="L47" s="440">
        <v>0.04</v>
      </c>
      <c r="M47" s="441"/>
      <c r="N47" s="441"/>
    </row>
    <row r="48" spans="1:14" ht="15" x14ac:dyDescent="0.2">
      <c r="A48" s="831" t="s">
        <v>1372</v>
      </c>
      <c r="B48" s="832"/>
      <c r="C48" s="832"/>
      <c r="D48" s="832"/>
      <c r="E48" s="832"/>
      <c r="F48" s="832"/>
      <c r="G48" s="832"/>
      <c r="H48" s="439">
        <v>19916.05</v>
      </c>
      <c r="I48" s="441"/>
      <c r="J48" s="441"/>
      <c r="K48" s="441"/>
      <c r="L48" s="441"/>
      <c r="M48" s="441"/>
      <c r="N48" s="441"/>
    </row>
    <row r="49" spans="1:14" ht="15" x14ac:dyDescent="0.2">
      <c r="A49" s="834" t="s">
        <v>973</v>
      </c>
      <c r="B49" s="835"/>
      <c r="C49" s="835"/>
      <c r="D49" s="835"/>
      <c r="E49" s="835"/>
      <c r="F49" s="835"/>
      <c r="G49" s="835"/>
      <c r="H49" s="835"/>
      <c r="I49" s="835"/>
      <c r="J49" s="835"/>
      <c r="K49" s="835"/>
      <c r="L49" s="835"/>
      <c r="M49" s="835"/>
      <c r="N49" s="835"/>
    </row>
    <row r="50" spans="1:14" ht="15" x14ac:dyDescent="0.2">
      <c r="A50" s="836" t="s">
        <v>974</v>
      </c>
      <c r="B50" s="832"/>
      <c r="C50" s="832"/>
      <c r="D50" s="832"/>
      <c r="E50" s="832"/>
      <c r="F50" s="832"/>
      <c r="G50" s="832"/>
      <c r="H50" s="442">
        <v>20965.23</v>
      </c>
      <c r="I50" s="442">
        <v>898.07</v>
      </c>
      <c r="J50" s="442">
        <v>537.44000000000005</v>
      </c>
      <c r="K50" s="442">
        <v>175.78</v>
      </c>
      <c r="L50" s="442">
        <v>3679.72</v>
      </c>
      <c r="M50" s="442">
        <v>3.64</v>
      </c>
      <c r="N50" s="442">
        <v>0.53</v>
      </c>
    </row>
    <row r="51" spans="1:14" ht="15" x14ac:dyDescent="0.2">
      <c r="A51" s="836" t="s">
        <v>975</v>
      </c>
      <c r="B51" s="832"/>
      <c r="C51" s="832"/>
      <c r="D51" s="832"/>
      <c r="E51" s="832"/>
      <c r="F51" s="832"/>
      <c r="G51" s="832"/>
      <c r="H51" s="442">
        <v>21730.7</v>
      </c>
      <c r="I51" s="442">
        <v>1077.69</v>
      </c>
      <c r="J51" s="442">
        <v>644.92999999999995</v>
      </c>
      <c r="K51" s="442">
        <v>210.94</v>
      </c>
      <c r="L51" s="442">
        <v>4158.08</v>
      </c>
      <c r="M51" s="442">
        <v>4.37</v>
      </c>
      <c r="N51" s="442">
        <v>0.64</v>
      </c>
    </row>
    <row r="52" spans="1:14" ht="15" x14ac:dyDescent="0.2">
      <c r="A52" s="836" t="s">
        <v>976</v>
      </c>
      <c r="B52" s="832"/>
      <c r="C52" s="832"/>
      <c r="D52" s="832"/>
      <c r="E52" s="832"/>
      <c r="F52" s="832"/>
      <c r="G52" s="832"/>
      <c r="H52" s="442">
        <v>1235.26</v>
      </c>
      <c r="I52" s="441"/>
      <c r="J52" s="441"/>
      <c r="K52" s="441"/>
      <c r="L52" s="441"/>
      <c r="M52" s="441"/>
      <c r="N52" s="441"/>
    </row>
    <row r="53" spans="1:14" ht="15" x14ac:dyDescent="0.2">
      <c r="A53" s="836" t="s">
        <v>977</v>
      </c>
      <c r="B53" s="832"/>
      <c r="C53" s="832"/>
      <c r="D53" s="832"/>
      <c r="E53" s="832"/>
      <c r="F53" s="832"/>
      <c r="G53" s="832"/>
      <c r="H53" s="442">
        <v>832.08</v>
      </c>
      <c r="I53" s="441"/>
      <c r="J53" s="441"/>
      <c r="K53" s="441"/>
      <c r="L53" s="441"/>
      <c r="M53" s="441"/>
      <c r="N53" s="441"/>
    </row>
    <row r="54" spans="1:14" ht="15" x14ac:dyDescent="0.2">
      <c r="A54" s="831" t="s">
        <v>978</v>
      </c>
      <c r="B54" s="832"/>
      <c r="C54" s="832"/>
      <c r="D54" s="832"/>
      <c r="E54" s="832"/>
      <c r="F54" s="832"/>
      <c r="G54" s="832"/>
      <c r="H54" s="441"/>
      <c r="I54" s="441"/>
      <c r="J54" s="441"/>
      <c r="K54" s="441"/>
      <c r="L54" s="441"/>
      <c r="M54" s="441"/>
      <c r="N54" s="441"/>
    </row>
    <row r="55" spans="1:14" ht="15" x14ac:dyDescent="0.2">
      <c r="A55" s="836" t="s">
        <v>979</v>
      </c>
      <c r="B55" s="832"/>
      <c r="C55" s="832"/>
      <c r="D55" s="832"/>
      <c r="E55" s="832"/>
      <c r="F55" s="832"/>
      <c r="G55" s="832"/>
      <c r="H55" s="442">
        <v>452.28</v>
      </c>
      <c r="I55" s="441"/>
      <c r="J55" s="441"/>
      <c r="K55" s="441"/>
      <c r="L55" s="441"/>
      <c r="M55" s="442">
        <v>0.31</v>
      </c>
      <c r="N55" s="442">
        <v>0.18</v>
      </c>
    </row>
    <row r="56" spans="1:14" ht="15" x14ac:dyDescent="0.2">
      <c r="A56" s="836" t="s">
        <v>980</v>
      </c>
      <c r="B56" s="832"/>
      <c r="C56" s="832"/>
      <c r="D56" s="832"/>
      <c r="E56" s="832"/>
      <c r="F56" s="832"/>
      <c r="G56" s="832"/>
      <c r="H56" s="442">
        <v>7495.76</v>
      </c>
      <c r="I56" s="441"/>
      <c r="J56" s="441"/>
      <c r="K56" s="441"/>
      <c r="L56" s="441"/>
      <c r="M56" s="442">
        <v>4.0599999999999996</v>
      </c>
      <c r="N56" s="442">
        <v>0.46</v>
      </c>
    </row>
    <row r="57" spans="1:14" ht="15" x14ac:dyDescent="0.2">
      <c r="A57" s="836" t="s">
        <v>1389</v>
      </c>
      <c r="B57" s="832"/>
      <c r="C57" s="832"/>
      <c r="D57" s="832"/>
      <c r="E57" s="832"/>
      <c r="F57" s="832"/>
      <c r="G57" s="832"/>
      <c r="H57" s="442">
        <v>15850</v>
      </c>
      <c r="I57" s="441"/>
      <c r="J57" s="441"/>
      <c r="K57" s="441"/>
      <c r="L57" s="441"/>
      <c r="M57" s="441"/>
      <c r="N57" s="441"/>
    </row>
    <row r="58" spans="1:14" ht="15" x14ac:dyDescent="0.2">
      <c r="A58" s="836" t="s">
        <v>981</v>
      </c>
      <c r="B58" s="832"/>
      <c r="C58" s="832"/>
      <c r="D58" s="832"/>
      <c r="E58" s="832"/>
      <c r="F58" s="832"/>
      <c r="G58" s="832"/>
      <c r="H58" s="442">
        <v>23798.04</v>
      </c>
      <c r="I58" s="441"/>
      <c r="J58" s="441"/>
      <c r="K58" s="441"/>
      <c r="L58" s="441"/>
      <c r="M58" s="442">
        <v>4.37</v>
      </c>
      <c r="N58" s="442">
        <v>0.64</v>
      </c>
    </row>
    <row r="59" spans="1:14" ht="15" x14ac:dyDescent="0.2">
      <c r="A59" s="836" t="s">
        <v>982</v>
      </c>
      <c r="B59" s="832"/>
      <c r="C59" s="832"/>
      <c r="D59" s="832"/>
      <c r="E59" s="832"/>
      <c r="F59" s="832"/>
      <c r="G59" s="832"/>
      <c r="H59" s="441"/>
      <c r="I59" s="441"/>
      <c r="J59" s="441"/>
      <c r="K59" s="441"/>
      <c r="L59" s="441"/>
      <c r="M59" s="441"/>
      <c r="N59" s="441"/>
    </row>
    <row r="60" spans="1:14" ht="15" x14ac:dyDescent="0.2">
      <c r="A60" s="836" t="s">
        <v>983</v>
      </c>
      <c r="B60" s="832"/>
      <c r="C60" s="832"/>
      <c r="D60" s="832"/>
      <c r="E60" s="832"/>
      <c r="F60" s="832"/>
      <c r="G60" s="832"/>
      <c r="H60" s="442">
        <v>4158.08</v>
      </c>
      <c r="I60" s="441"/>
      <c r="J60" s="441"/>
      <c r="K60" s="441"/>
      <c r="L60" s="441"/>
      <c r="M60" s="441"/>
      <c r="N60" s="441"/>
    </row>
    <row r="61" spans="1:14" ht="15" x14ac:dyDescent="0.2">
      <c r="A61" s="836" t="s">
        <v>984</v>
      </c>
      <c r="B61" s="832"/>
      <c r="C61" s="832"/>
      <c r="D61" s="832"/>
      <c r="E61" s="832"/>
      <c r="F61" s="832"/>
      <c r="G61" s="832"/>
      <c r="H61" s="442">
        <v>644.92999999999995</v>
      </c>
      <c r="I61" s="441"/>
      <c r="J61" s="441"/>
      <c r="K61" s="441"/>
      <c r="L61" s="441"/>
      <c r="M61" s="441"/>
      <c r="N61" s="441"/>
    </row>
    <row r="62" spans="1:14" ht="15" x14ac:dyDescent="0.2">
      <c r="A62" s="836" t="s">
        <v>985</v>
      </c>
      <c r="B62" s="832"/>
      <c r="C62" s="832"/>
      <c r="D62" s="832"/>
      <c r="E62" s="832"/>
      <c r="F62" s="832"/>
      <c r="G62" s="832"/>
      <c r="H62" s="442">
        <v>1288.6300000000001</v>
      </c>
      <c r="I62" s="441"/>
      <c r="J62" s="441"/>
      <c r="K62" s="441"/>
      <c r="L62" s="441"/>
      <c r="M62" s="441"/>
      <c r="N62" s="441"/>
    </row>
    <row r="63" spans="1:14" ht="15" x14ac:dyDescent="0.2">
      <c r="A63" s="836" t="s">
        <v>1390</v>
      </c>
      <c r="B63" s="832"/>
      <c r="C63" s="832"/>
      <c r="D63" s="832"/>
      <c r="E63" s="832"/>
      <c r="F63" s="832"/>
      <c r="G63" s="832"/>
      <c r="H63" s="442">
        <v>15850</v>
      </c>
      <c r="I63" s="441"/>
      <c r="J63" s="441"/>
      <c r="K63" s="441"/>
      <c r="L63" s="441"/>
      <c r="M63" s="441"/>
      <c r="N63" s="441"/>
    </row>
    <row r="64" spans="1:14" ht="15" x14ac:dyDescent="0.2">
      <c r="A64" s="836" t="s">
        <v>986</v>
      </c>
      <c r="B64" s="832"/>
      <c r="C64" s="832"/>
      <c r="D64" s="832"/>
      <c r="E64" s="832"/>
      <c r="F64" s="832"/>
      <c r="G64" s="832"/>
      <c r="H64" s="442">
        <v>1235.26</v>
      </c>
      <c r="I64" s="441"/>
      <c r="J64" s="441"/>
      <c r="K64" s="441"/>
      <c r="L64" s="441"/>
      <c r="M64" s="441"/>
      <c r="N64" s="441"/>
    </row>
    <row r="65" spans="1:14" ht="15" x14ac:dyDescent="0.2">
      <c r="A65" s="836" t="s">
        <v>987</v>
      </c>
      <c r="B65" s="832"/>
      <c r="C65" s="832"/>
      <c r="D65" s="832"/>
      <c r="E65" s="832"/>
      <c r="F65" s="832"/>
      <c r="G65" s="832"/>
      <c r="H65" s="442">
        <v>832.08</v>
      </c>
      <c r="I65" s="441"/>
      <c r="J65" s="441"/>
      <c r="K65" s="441"/>
      <c r="L65" s="441"/>
      <c r="M65" s="441"/>
      <c r="N65" s="441"/>
    </row>
    <row r="66" spans="1:14" ht="15" x14ac:dyDescent="0.2">
      <c r="A66" s="836" t="s">
        <v>993</v>
      </c>
      <c r="B66" s="832"/>
      <c r="C66" s="832"/>
      <c r="D66" s="832"/>
      <c r="E66" s="832"/>
      <c r="F66" s="832"/>
      <c r="G66" s="832"/>
      <c r="H66" s="442">
        <v>4283.6499999999996</v>
      </c>
      <c r="I66" s="441"/>
      <c r="J66" s="441"/>
      <c r="K66" s="441"/>
      <c r="L66" s="441"/>
      <c r="M66" s="441"/>
      <c r="N66" s="441"/>
    </row>
    <row r="67" spans="1:14" ht="15" x14ac:dyDescent="0.2">
      <c r="A67" s="831" t="s">
        <v>994</v>
      </c>
      <c r="B67" s="832"/>
      <c r="C67" s="832"/>
      <c r="D67" s="832"/>
      <c r="E67" s="832"/>
      <c r="F67" s="832"/>
      <c r="G67" s="832"/>
      <c r="H67" s="439">
        <v>28081.69</v>
      </c>
      <c r="I67" s="441"/>
      <c r="J67" s="441"/>
      <c r="K67" s="441"/>
      <c r="L67" s="441"/>
      <c r="M67" s="439">
        <v>4.37</v>
      </c>
      <c r="N67" s="439">
        <v>0.64</v>
      </c>
    </row>
  </sheetData>
  <mergeCells count="45">
    <mergeCell ref="A63:G63"/>
    <mergeCell ref="A64:G64"/>
    <mergeCell ref="A65:G65"/>
    <mergeCell ref="A66:G66"/>
    <mergeCell ref="A67:G67"/>
    <mergeCell ref="K1:N1"/>
    <mergeCell ref="K2:N2"/>
    <mergeCell ref="K7:N7"/>
    <mergeCell ref="A57:G57"/>
    <mergeCell ref="A58:G58"/>
    <mergeCell ref="A29:N29"/>
    <mergeCell ref="A33:G33"/>
    <mergeCell ref="A34:N34"/>
    <mergeCell ref="A48:G48"/>
    <mergeCell ref="A49:N49"/>
    <mergeCell ref="A50:G50"/>
    <mergeCell ref="M25:M27"/>
    <mergeCell ref="N25:N27"/>
    <mergeCell ref="E26:E27"/>
    <mergeCell ref="F26:F27"/>
    <mergeCell ref="G26:G27"/>
    <mergeCell ref="A59:G59"/>
    <mergeCell ref="A60:G60"/>
    <mergeCell ref="A61:G61"/>
    <mergeCell ref="A62:G62"/>
    <mergeCell ref="A51:G51"/>
    <mergeCell ref="A52:G52"/>
    <mergeCell ref="A53:G53"/>
    <mergeCell ref="A54:G54"/>
    <mergeCell ref="A55:G55"/>
    <mergeCell ref="A56:G56"/>
    <mergeCell ref="H26:H27"/>
    <mergeCell ref="I26:K26"/>
    <mergeCell ref="A25:A27"/>
    <mergeCell ref="B25:B27"/>
    <mergeCell ref="C25:C27"/>
    <mergeCell ref="D25:D27"/>
    <mergeCell ref="E25:F25"/>
    <mergeCell ref="G25:L25"/>
    <mergeCell ref="F21:G21"/>
    <mergeCell ref="F16:G16"/>
    <mergeCell ref="F17:G17"/>
    <mergeCell ref="F18:G18"/>
    <mergeCell ref="F19:G19"/>
    <mergeCell ref="F20:G20"/>
  </mergeCells>
  <pageMargins left="0.16" right="0.2" top="0.54" bottom="0.34" header="0.14000000000000001" footer="0.15"/>
  <pageSetup paperSize="9" scale="92" fitToHeight="2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N73"/>
  <sheetViews>
    <sheetView workbookViewId="0">
      <selection activeCell="I11" sqref="I11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x14ac:dyDescent="0.2">
      <c r="C6" s="404"/>
      <c r="E6" s="398"/>
      <c r="F6" s="406"/>
      <c r="G6" s="406"/>
      <c r="K6" s="446"/>
    </row>
    <row r="7" spans="1:14" ht="15" x14ac:dyDescent="0.2">
      <c r="D7" s="400"/>
      <c r="F7" s="533"/>
      <c r="K7" s="847" t="s">
        <v>1000</v>
      </c>
      <c r="L7" s="847"/>
      <c r="M7" s="847"/>
      <c r="N7" s="847"/>
    </row>
    <row r="8" spans="1:14" x14ac:dyDescent="0.2">
      <c r="D8" s="400"/>
    </row>
    <row r="9" spans="1:14" ht="15.75" x14ac:dyDescent="0.2">
      <c r="D9" s="400"/>
      <c r="F9" s="412" t="s">
        <v>1430</v>
      </c>
      <c r="G9" s="413"/>
    </row>
    <row r="10" spans="1:14" ht="14.25" x14ac:dyDescent="0.2">
      <c r="D10" s="400"/>
      <c r="F10" s="406" t="s">
        <v>879</v>
      </c>
      <c r="G10" s="399"/>
    </row>
    <row r="11" spans="1:14" x14ac:dyDescent="0.2">
      <c r="C11" s="404"/>
      <c r="D11" s="400"/>
      <c r="E11" s="400"/>
    </row>
    <row r="12" spans="1:14" ht="14.25" x14ac:dyDescent="0.2">
      <c r="C12" s="414" t="s">
        <v>880</v>
      </c>
      <c r="D12" s="415" t="s">
        <v>1392</v>
      </c>
      <c r="E12" s="407"/>
      <c r="F12" s="416"/>
      <c r="I12" s="408"/>
    </row>
    <row r="13" spans="1:14" ht="14.25" x14ac:dyDescent="0.2">
      <c r="C13" s="404"/>
      <c r="D13" s="409"/>
      <c r="F13" s="410" t="s">
        <v>881</v>
      </c>
      <c r="G13" s="417"/>
      <c r="H13" s="409"/>
    </row>
    <row r="14" spans="1:14" x14ac:dyDescent="0.2">
      <c r="A14" s="418"/>
      <c r="B14" s="419"/>
      <c r="C14" s="404"/>
      <c r="D14" s="400"/>
      <c r="E14" s="400"/>
    </row>
    <row r="15" spans="1:14" ht="14.25" x14ac:dyDescent="0.2">
      <c r="C15" s="420" t="s">
        <v>882</v>
      </c>
      <c r="D15" s="414"/>
      <c r="E15" s="400"/>
      <c r="F15" s="421"/>
      <c r="G15" s="422"/>
    </row>
    <row r="16" spans="1:14" s="425" customFormat="1" ht="15" x14ac:dyDescent="0.2">
      <c r="A16" s="423"/>
      <c r="B16" s="424"/>
      <c r="C16" s="420" t="s">
        <v>1393</v>
      </c>
      <c r="D16" s="414"/>
      <c r="E16" s="421"/>
      <c r="F16" s="825" t="s">
        <v>1394</v>
      </c>
      <c r="G16" s="826"/>
      <c r="H16" s="415" t="s">
        <v>885</v>
      </c>
      <c r="I16" s="421"/>
      <c r="J16" s="421"/>
      <c r="K16" s="421"/>
      <c r="L16" s="421"/>
      <c r="M16" s="421"/>
      <c r="N16" s="421"/>
    </row>
    <row r="17" spans="1:14" s="425" customFormat="1" ht="15" x14ac:dyDescent="0.2">
      <c r="A17" s="423"/>
      <c r="B17" s="424"/>
      <c r="C17" s="420" t="s">
        <v>890</v>
      </c>
      <c r="D17" s="414"/>
      <c r="E17" s="421"/>
      <c r="F17" s="825" t="s">
        <v>1395</v>
      </c>
      <c r="G17" s="826"/>
      <c r="H17" s="415" t="s">
        <v>885</v>
      </c>
      <c r="I17" s="421"/>
      <c r="J17" s="421"/>
      <c r="K17" s="421"/>
      <c r="L17" s="421"/>
      <c r="M17" s="421"/>
      <c r="N17" s="421"/>
    </row>
    <row r="18" spans="1:14" s="425" customFormat="1" ht="15" outlineLevel="1" x14ac:dyDescent="0.2">
      <c r="A18" s="423"/>
      <c r="B18" s="424"/>
      <c r="C18" s="420" t="s">
        <v>892</v>
      </c>
      <c r="D18" s="414"/>
      <c r="E18" s="421"/>
      <c r="F18" s="825" t="s">
        <v>1396</v>
      </c>
      <c r="G18" s="826"/>
      <c r="H18" s="415" t="s">
        <v>894</v>
      </c>
      <c r="I18" s="421"/>
      <c r="J18" s="421"/>
      <c r="K18" s="421"/>
      <c r="L18" s="421"/>
      <c r="M18" s="421"/>
      <c r="N18" s="421"/>
    </row>
    <row r="19" spans="1:14" ht="14.25" x14ac:dyDescent="0.2">
      <c r="C19" s="420" t="s">
        <v>897</v>
      </c>
      <c r="D19" s="400"/>
      <c r="E19" s="400"/>
    </row>
    <row r="22" spans="1:14" ht="12.75" customHeight="1" x14ac:dyDescent="0.2">
      <c r="A22" s="827" t="s">
        <v>898</v>
      </c>
      <c r="B22" s="827" t="s">
        <v>899</v>
      </c>
      <c r="C22" s="829" t="s">
        <v>628</v>
      </c>
      <c r="D22" s="829" t="s">
        <v>659</v>
      </c>
      <c r="E22" s="829" t="s">
        <v>900</v>
      </c>
      <c r="F22" s="829"/>
      <c r="G22" s="829" t="s">
        <v>901</v>
      </c>
      <c r="H22" s="829"/>
      <c r="I22" s="829"/>
      <c r="J22" s="829"/>
      <c r="K22" s="829"/>
      <c r="L22" s="829"/>
      <c r="M22" s="829" t="s">
        <v>902</v>
      </c>
      <c r="N22" s="829" t="s">
        <v>903</v>
      </c>
    </row>
    <row r="23" spans="1:14" ht="13.7" customHeight="1" x14ac:dyDescent="0.2">
      <c r="A23" s="827"/>
      <c r="B23" s="827"/>
      <c r="C23" s="829"/>
      <c r="D23" s="829"/>
      <c r="E23" s="829" t="s">
        <v>904</v>
      </c>
      <c r="F23" s="829" t="s">
        <v>905</v>
      </c>
      <c r="G23" s="829" t="s">
        <v>904</v>
      </c>
      <c r="H23" s="829" t="s">
        <v>906</v>
      </c>
      <c r="I23" s="829" t="s">
        <v>907</v>
      </c>
      <c r="J23" s="829"/>
      <c r="K23" s="829"/>
      <c r="L23" s="426"/>
      <c r="M23" s="829"/>
      <c r="N23" s="829"/>
    </row>
    <row r="24" spans="1:14" ht="12.75" customHeight="1" x14ac:dyDescent="0.2">
      <c r="A24" s="827"/>
      <c r="B24" s="828"/>
      <c r="C24" s="830"/>
      <c r="D24" s="829"/>
      <c r="E24" s="829"/>
      <c r="F24" s="829"/>
      <c r="G24" s="829"/>
      <c r="H24" s="829"/>
      <c r="I24" s="427" t="s">
        <v>908</v>
      </c>
      <c r="J24" s="427" t="s">
        <v>909</v>
      </c>
      <c r="K24" s="427" t="s">
        <v>910</v>
      </c>
      <c r="L24" s="427" t="s">
        <v>911</v>
      </c>
      <c r="M24" s="829"/>
      <c r="N24" s="829"/>
    </row>
    <row r="25" spans="1:14" x14ac:dyDescent="0.2">
      <c r="A25" s="428">
        <v>1</v>
      </c>
      <c r="B25" s="429">
        <v>2</v>
      </c>
      <c r="C25" s="430">
        <v>3</v>
      </c>
      <c r="D25" s="431">
        <v>4</v>
      </c>
      <c r="E25" s="432">
        <v>5</v>
      </c>
      <c r="F25" s="432">
        <v>6</v>
      </c>
      <c r="G25" s="431">
        <v>7</v>
      </c>
      <c r="H25" s="430">
        <v>8</v>
      </c>
      <c r="I25" s="433">
        <v>9</v>
      </c>
      <c r="J25" s="433">
        <v>10</v>
      </c>
      <c r="K25" s="433">
        <v>11</v>
      </c>
      <c r="L25" s="433">
        <v>12</v>
      </c>
      <c r="M25" s="433">
        <v>13</v>
      </c>
      <c r="N25" s="433">
        <v>14</v>
      </c>
    </row>
    <row r="26" spans="1:14" ht="20.25" customHeight="1" x14ac:dyDescent="0.2">
      <c r="A26" s="833" t="s">
        <v>1343</v>
      </c>
      <c r="B26" s="832"/>
      <c r="C26" s="832"/>
      <c r="D26" s="832"/>
      <c r="E26" s="832"/>
      <c r="F26" s="832"/>
      <c r="G26" s="832"/>
      <c r="H26" s="832"/>
      <c r="I26" s="832"/>
      <c r="J26" s="832"/>
      <c r="K26" s="832"/>
      <c r="L26" s="832"/>
      <c r="M26" s="832"/>
      <c r="N26" s="832"/>
    </row>
    <row r="27" spans="1:14" ht="63" x14ac:dyDescent="0.2">
      <c r="A27" s="434" t="s">
        <v>19</v>
      </c>
      <c r="B27" s="435" t="s">
        <v>1383</v>
      </c>
      <c r="C27" s="436" t="s">
        <v>1397</v>
      </c>
      <c r="D27" s="437" t="s">
        <v>915</v>
      </c>
      <c r="E27" s="438"/>
      <c r="F27" s="440">
        <v>1</v>
      </c>
      <c r="G27" s="440">
        <v>190.66</v>
      </c>
      <c r="H27" s="440">
        <v>190.66</v>
      </c>
      <c r="I27" s="440">
        <v>173.31</v>
      </c>
      <c r="J27" s="440">
        <v>17.350000000000001</v>
      </c>
      <c r="K27" s="440">
        <v>5.99</v>
      </c>
      <c r="L27" s="441"/>
      <c r="M27" s="440">
        <v>0.7</v>
      </c>
      <c r="N27" s="440">
        <v>0.02</v>
      </c>
    </row>
    <row r="28" spans="1:14" ht="63" x14ac:dyDescent="0.2">
      <c r="A28" s="434" t="s">
        <v>20</v>
      </c>
      <c r="B28" s="435" t="s">
        <v>1398</v>
      </c>
      <c r="C28" s="436" t="s">
        <v>1399</v>
      </c>
      <c r="D28" s="437" t="s">
        <v>915</v>
      </c>
      <c r="E28" s="438"/>
      <c r="F28" s="440">
        <v>3</v>
      </c>
      <c r="G28" s="440">
        <v>665.57</v>
      </c>
      <c r="H28" s="440">
        <v>1996.71</v>
      </c>
      <c r="I28" s="440">
        <v>1752.6</v>
      </c>
      <c r="J28" s="440">
        <v>244.11</v>
      </c>
      <c r="K28" s="440">
        <v>88.5</v>
      </c>
      <c r="L28" s="441"/>
      <c r="M28" s="440">
        <v>7.29</v>
      </c>
      <c r="N28" s="440">
        <v>0.3</v>
      </c>
    </row>
    <row r="29" spans="1:14" ht="63" x14ac:dyDescent="0.2">
      <c r="A29" s="434" t="s">
        <v>1014</v>
      </c>
      <c r="B29" s="435" t="s">
        <v>1400</v>
      </c>
      <c r="C29" s="436" t="s">
        <v>1401</v>
      </c>
      <c r="D29" s="437" t="s">
        <v>1365</v>
      </c>
      <c r="E29" s="438"/>
      <c r="F29" s="439" t="s">
        <v>1402</v>
      </c>
      <c r="G29" s="440">
        <v>4080.66</v>
      </c>
      <c r="H29" s="440">
        <v>122.42</v>
      </c>
      <c r="I29" s="440">
        <v>112.01</v>
      </c>
      <c r="J29" s="440">
        <v>10.41</v>
      </c>
      <c r="K29" s="440">
        <v>3.6</v>
      </c>
      <c r="L29" s="441"/>
      <c r="M29" s="440">
        <v>0.47</v>
      </c>
      <c r="N29" s="440">
        <v>0.16</v>
      </c>
    </row>
    <row r="30" spans="1:14" ht="63" x14ac:dyDescent="0.2">
      <c r="A30" s="434" t="s">
        <v>21</v>
      </c>
      <c r="B30" s="435" t="s">
        <v>1403</v>
      </c>
      <c r="C30" s="436" t="s">
        <v>1404</v>
      </c>
      <c r="D30" s="437" t="s">
        <v>1405</v>
      </c>
      <c r="E30" s="438"/>
      <c r="F30" s="439" t="s">
        <v>1406</v>
      </c>
      <c r="G30" s="440">
        <v>3635</v>
      </c>
      <c r="H30" s="440">
        <v>581.6</v>
      </c>
      <c r="I30" s="440">
        <v>581.6</v>
      </c>
      <c r="J30" s="441"/>
      <c r="K30" s="441"/>
      <c r="L30" s="441"/>
      <c r="M30" s="440">
        <v>2.42</v>
      </c>
      <c r="N30" s="441"/>
    </row>
    <row r="31" spans="1:14" ht="63" x14ac:dyDescent="0.2">
      <c r="A31" s="434" t="s">
        <v>22</v>
      </c>
      <c r="B31" s="435" t="s">
        <v>1346</v>
      </c>
      <c r="C31" s="436" t="s">
        <v>1347</v>
      </c>
      <c r="D31" s="437" t="s">
        <v>915</v>
      </c>
      <c r="E31" s="438"/>
      <c r="F31" s="440">
        <v>1</v>
      </c>
      <c r="G31" s="440">
        <v>1020.75</v>
      </c>
      <c r="H31" s="440">
        <v>1020.75</v>
      </c>
      <c r="I31" s="440">
        <v>586.76</v>
      </c>
      <c r="J31" s="440">
        <v>433.99</v>
      </c>
      <c r="K31" s="440">
        <v>139.59</v>
      </c>
      <c r="L31" s="441"/>
      <c r="M31" s="440">
        <v>2.37</v>
      </c>
      <c r="N31" s="440">
        <v>0.36</v>
      </c>
    </row>
    <row r="32" spans="1:14" ht="15" x14ac:dyDescent="0.2">
      <c r="A32" s="831" t="s">
        <v>1350</v>
      </c>
      <c r="B32" s="832"/>
      <c r="C32" s="832"/>
      <c r="D32" s="832"/>
      <c r="E32" s="832"/>
      <c r="F32" s="832"/>
      <c r="G32" s="832"/>
      <c r="H32" s="439">
        <v>12720.35</v>
      </c>
      <c r="I32" s="441"/>
      <c r="J32" s="441"/>
      <c r="K32" s="441"/>
      <c r="L32" s="441"/>
      <c r="M32" s="439">
        <v>17.89</v>
      </c>
      <c r="N32" s="439">
        <v>1.1299999999999999</v>
      </c>
    </row>
    <row r="33" spans="1:14" ht="20.25" customHeight="1" x14ac:dyDescent="0.2">
      <c r="A33" s="833" t="s">
        <v>1351</v>
      </c>
      <c r="B33" s="832"/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</row>
    <row r="34" spans="1:14" ht="24" x14ac:dyDescent="0.2">
      <c r="A34" s="434" t="s">
        <v>23</v>
      </c>
      <c r="B34" s="435" t="s">
        <v>957</v>
      </c>
      <c r="C34" s="436" t="s">
        <v>1407</v>
      </c>
      <c r="D34" s="437" t="s">
        <v>1354</v>
      </c>
      <c r="E34" s="438"/>
      <c r="F34" s="440">
        <v>1</v>
      </c>
      <c r="G34" s="440">
        <v>13200</v>
      </c>
      <c r="H34" s="440">
        <v>13200</v>
      </c>
      <c r="I34" s="441"/>
      <c r="J34" s="441"/>
      <c r="K34" s="441"/>
      <c r="L34" s="440">
        <v>13200</v>
      </c>
      <c r="M34" s="441"/>
      <c r="N34" s="441"/>
    </row>
    <row r="35" spans="1:14" ht="24" x14ac:dyDescent="0.2">
      <c r="A35" s="434" t="s">
        <v>29</v>
      </c>
      <c r="B35" s="435" t="s">
        <v>957</v>
      </c>
      <c r="C35" s="436" t="s">
        <v>1408</v>
      </c>
      <c r="D35" s="437" t="s">
        <v>1354</v>
      </c>
      <c r="E35" s="438"/>
      <c r="F35" s="440">
        <v>3</v>
      </c>
      <c r="G35" s="440">
        <v>611</v>
      </c>
      <c r="H35" s="440">
        <v>1833</v>
      </c>
      <c r="I35" s="441"/>
      <c r="J35" s="441"/>
      <c r="K35" s="441"/>
      <c r="L35" s="440">
        <v>1833</v>
      </c>
      <c r="M35" s="441"/>
      <c r="N35" s="441"/>
    </row>
    <row r="36" spans="1:14" x14ac:dyDescent="0.2">
      <c r="A36" s="434" t="s">
        <v>24</v>
      </c>
      <c r="B36" s="435" t="s">
        <v>957</v>
      </c>
      <c r="C36" s="436" t="s">
        <v>1409</v>
      </c>
      <c r="D36" s="437" t="s">
        <v>959</v>
      </c>
      <c r="E36" s="438"/>
      <c r="F36" s="440">
        <v>10</v>
      </c>
      <c r="G36" s="440">
        <v>210</v>
      </c>
      <c r="H36" s="440">
        <v>2100</v>
      </c>
      <c r="I36" s="441"/>
      <c r="J36" s="441"/>
      <c r="K36" s="441"/>
      <c r="L36" s="440">
        <v>2100</v>
      </c>
      <c r="M36" s="441"/>
      <c r="N36" s="441"/>
    </row>
    <row r="37" spans="1:14" x14ac:dyDescent="0.2">
      <c r="A37" s="434" t="s">
        <v>30</v>
      </c>
      <c r="B37" s="435" t="s">
        <v>957</v>
      </c>
      <c r="C37" s="436" t="s">
        <v>1410</v>
      </c>
      <c r="D37" s="437" t="s">
        <v>959</v>
      </c>
      <c r="E37" s="438"/>
      <c r="F37" s="440">
        <v>4</v>
      </c>
      <c r="G37" s="440">
        <v>19.77</v>
      </c>
      <c r="H37" s="440">
        <v>79.08</v>
      </c>
      <c r="I37" s="441"/>
      <c r="J37" s="441"/>
      <c r="K37" s="441"/>
      <c r="L37" s="440">
        <v>79.08</v>
      </c>
      <c r="M37" s="441"/>
      <c r="N37" s="441"/>
    </row>
    <row r="38" spans="1:14" x14ac:dyDescent="0.2">
      <c r="A38" s="434" t="s">
        <v>25</v>
      </c>
      <c r="B38" s="435" t="s">
        <v>957</v>
      </c>
      <c r="C38" s="436" t="s">
        <v>1411</v>
      </c>
      <c r="D38" s="437" t="s">
        <v>1354</v>
      </c>
      <c r="E38" s="438"/>
      <c r="F38" s="440">
        <v>14</v>
      </c>
      <c r="G38" s="440">
        <v>9.5</v>
      </c>
      <c r="H38" s="440">
        <v>133</v>
      </c>
      <c r="I38" s="441"/>
      <c r="J38" s="441"/>
      <c r="K38" s="441"/>
      <c r="L38" s="440">
        <v>133</v>
      </c>
      <c r="M38" s="441"/>
      <c r="N38" s="441"/>
    </row>
    <row r="39" spans="1:14" x14ac:dyDescent="0.2">
      <c r="A39" s="434" t="s">
        <v>26</v>
      </c>
      <c r="B39" s="435" t="s">
        <v>957</v>
      </c>
      <c r="C39" s="436" t="s">
        <v>1412</v>
      </c>
      <c r="D39" s="437" t="s">
        <v>1354</v>
      </c>
      <c r="E39" s="438"/>
      <c r="F39" s="440">
        <v>2</v>
      </c>
      <c r="G39" s="440">
        <v>9.5</v>
      </c>
      <c r="H39" s="440">
        <v>19</v>
      </c>
      <c r="I39" s="441"/>
      <c r="J39" s="441"/>
      <c r="K39" s="441"/>
      <c r="L39" s="440">
        <v>19</v>
      </c>
      <c r="M39" s="441"/>
      <c r="N39" s="441"/>
    </row>
    <row r="40" spans="1:14" x14ac:dyDescent="0.2">
      <c r="A40" s="434" t="s">
        <v>27</v>
      </c>
      <c r="B40" s="435" t="s">
        <v>957</v>
      </c>
      <c r="C40" s="436" t="s">
        <v>1413</v>
      </c>
      <c r="D40" s="437" t="s">
        <v>1354</v>
      </c>
      <c r="E40" s="438"/>
      <c r="F40" s="440">
        <v>4</v>
      </c>
      <c r="G40" s="440">
        <v>6.44</v>
      </c>
      <c r="H40" s="440">
        <v>25.76</v>
      </c>
      <c r="I40" s="441"/>
      <c r="J40" s="441"/>
      <c r="K40" s="441"/>
      <c r="L40" s="440">
        <v>25.76</v>
      </c>
      <c r="M40" s="441"/>
      <c r="N40" s="441"/>
    </row>
    <row r="41" spans="1:14" x14ac:dyDescent="0.2">
      <c r="A41" s="434" t="s">
        <v>28</v>
      </c>
      <c r="B41" s="435" t="s">
        <v>957</v>
      </c>
      <c r="C41" s="436" t="s">
        <v>1414</v>
      </c>
      <c r="D41" s="437" t="s">
        <v>1354</v>
      </c>
      <c r="E41" s="438"/>
      <c r="F41" s="440">
        <v>9</v>
      </c>
      <c r="G41" s="440">
        <v>5</v>
      </c>
      <c r="H41" s="440">
        <v>45</v>
      </c>
      <c r="I41" s="441"/>
      <c r="J41" s="441"/>
      <c r="K41" s="441"/>
      <c r="L41" s="440">
        <v>45</v>
      </c>
      <c r="M41" s="441"/>
      <c r="N41" s="441"/>
    </row>
    <row r="42" spans="1:14" x14ac:dyDescent="0.2">
      <c r="A42" s="434" t="s">
        <v>31</v>
      </c>
      <c r="B42" s="435" t="s">
        <v>957</v>
      </c>
      <c r="C42" s="436" t="s">
        <v>1415</v>
      </c>
      <c r="D42" s="437" t="s">
        <v>1354</v>
      </c>
      <c r="E42" s="438"/>
      <c r="F42" s="440">
        <v>2</v>
      </c>
      <c r="G42" s="440">
        <v>2.54</v>
      </c>
      <c r="H42" s="440">
        <v>5.08</v>
      </c>
      <c r="I42" s="441"/>
      <c r="J42" s="441"/>
      <c r="K42" s="441"/>
      <c r="L42" s="440">
        <v>5.08</v>
      </c>
      <c r="M42" s="441"/>
      <c r="N42" s="441"/>
    </row>
    <row r="43" spans="1:14" x14ac:dyDescent="0.2">
      <c r="A43" s="434" t="s">
        <v>1038</v>
      </c>
      <c r="B43" s="435" t="s">
        <v>957</v>
      </c>
      <c r="C43" s="436" t="s">
        <v>1416</v>
      </c>
      <c r="D43" s="437" t="s">
        <v>1354</v>
      </c>
      <c r="E43" s="438"/>
      <c r="F43" s="440">
        <v>4</v>
      </c>
      <c r="G43" s="440">
        <v>3.38</v>
      </c>
      <c r="H43" s="440">
        <v>13.52</v>
      </c>
      <c r="I43" s="441"/>
      <c r="J43" s="441"/>
      <c r="K43" s="441"/>
      <c r="L43" s="440">
        <v>13.52</v>
      </c>
      <c r="M43" s="441"/>
      <c r="N43" s="441"/>
    </row>
    <row r="44" spans="1:14" x14ac:dyDescent="0.2">
      <c r="A44" s="434" t="s">
        <v>1039</v>
      </c>
      <c r="B44" s="435" t="s">
        <v>957</v>
      </c>
      <c r="C44" s="436" t="s">
        <v>1359</v>
      </c>
      <c r="D44" s="437" t="s">
        <v>1354</v>
      </c>
      <c r="E44" s="438"/>
      <c r="F44" s="440">
        <v>21</v>
      </c>
      <c r="G44" s="440">
        <v>1.7</v>
      </c>
      <c r="H44" s="440">
        <v>35.700000000000003</v>
      </c>
      <c r="I44" s="441"/>
      <c r="J44" s="441"/>
      <c r="K44" s="441"/>
      <c r="L44" s="440">
        <v>35.700000000000003</v>
      </c>
      <c r="M44" s="441"/>
      <c r="N44" s="441"/>
    </row>
    <row r="45" spans="1:14" x14ac:dyDescent="0.2">
      <c r="A45" s="434" t="s">
        <v>943</v>
      </c>
      <c r="B45" s="435" t="s">
        <v>957</v>
      </c>
      <c r="C45" s="436" t="s">
        <v>1417</v>
      </c>
      <c r="D45" s="437" t="s">
        <v>1354</v>
      </c>
      <c r="E45" s="438"/>
      <c r="F45" s="440">
        <v>2</v>
      </c>
      <c r="G45" s="440">
        <v>1.7</v>
      </c>
      <c r="H45" s="440">
        <v>3.4</v>
      </c>
      <c r="I45" s="441"/>
      <c r="J45" s="441"/>
      <c r="K45" s="441"/>
      <c r="L45" s="440">
        <v>3.4</v>
      </c>
      <c r="M45" s="441"/>
      <c r="N45" s="441"/>
    </row>
    <row r="46" spans="1:14" x14ac:dyDescent="0.2">
      <c r="A46" s="434" t="s">
        <v>948</v>
      </c>
      <c r="B46" s="435" t="s">
        <v>957</v>
      </c>
      <c r="C46" s="436" t="s">
        <v>1418</v>
      </c>
      <c r="D46" s="437" t="s">
        <v>1354</v>
      </c>
      <c r="E46" s="438"/>
      <c r="F46" s="440">
        <v>8</v>
      </c>
      <c r="G46" s="440">
        <v>2.17</v>
      </c>
      <c r="H46" s="440">
        <v>17.36</v>
      </c>
      <c r="I46" s="441"/>
      <c r="J46" s="441"/>
      <c r="K46" s="441"/>
      <c r="L46" s="440">
        <v>17.36</v>
      </c>
      <c r="M46" s="441"/>
      <c r="N46" s="441"/>
    </row>
    <row r="47" spans="1:14" x14ac:dyDescent="0.2">
      <c r="A47" s="434" t="s">
        <v>1040</v>
      </c>
      <c r="B47" s="435" t="s">
        <v>957</v>
      </c>
      <c r="C47" s="436" t="s">
        <v>1419</v>
      </c>
      <c r="D47" s="437" t="s">
        <v>1354</v>
      </c>
      <c r="E47" s="438"/>
      <c r="F47" s="440">
        <v>21</v>
      </c>
      <c r="G47" s="440">
        <v>2.12</v>
      </c>
      <c r="H47" s="440">
        <v>44.52</v>
      </c>
      <c r="I47" s="441"/>
      <c r="J47" s="441"/>
      <c r="K47" s="441"/>
      <c r="L47" s="440">
        <v>44.52</v>
      </c>
      <c r="M47" s="441"/>
      <c r="N47" s="441"/>
    </row>
    <row r="48" spans="1:14" x14ac:dyDescent="0.2">
      <c r="A48" s="434" t="s">
        <v>1009</v>
      </c>
      <c r="B48" s="435" t="s">
        <v>957</v>
      </c>
      <c r="C48" s="436" t="s">
        <v>1420</v>
      </c>
      <c r="D48" s="437" t="s">
        <v>1354</v>
      </c>
      <c r="E48" s="438"/>
      <c r="F48" s="440">
        <v>4</v>
      </c>
      <c r="G48" s="440">
        <v>2.0499999999999998</v>
      </c>
      <c r="H48" s="440">
        <v>8.1999999999999993</v>
      </c>
      <c r="I48" s="441"/>
      <c r="J48" s="441"/>
      <c r="K48" s="441"/>
      <c r="L48" s="440">
        <v>8.1999999999999993</v>
      </c>
      <c r="M48" s="441"/>
      <c r="N48" s="441"/>
    </row>
    <row r="49" spans="1:14" x14ac:dyDescent="0.2">
      <c r="A49" s="434" t="s">
        <v>951</v>
      </c>
      <c r="B49" s="435" t="s">
        <v>957</v>
      </c>
      <c r="C49" s="436" t="s">
        <v>1421</v>
      </c>
      <c r="D49" s="437" t="s">
        <v>1354</v>
      </c>
      <c r="E49" s="438"/>
      <c r="F49" s="440">
        <v>15</v>
      </c>
      <c r="G49" s="440">
        <v>0.42</v>
      </c>
      <c r="H49" s="440">
        <v>6.3</v>
      </c>
      <c r="I49" s="441"/>
      <c r="J49" s="441"/>
      <c r="K49" s="441"/>
      <c r="L49" s="440">
        <v>6.3</v>
      </c>
      <c r="M49" s="441"/>
      <c r="N49" s="441"/>
    </row>
    <row r="50" spans="1:14" x14ac:dyDescent="0.2">
      <c r="A50" s="434" t="s">
        <v>956</v>
      </c>
      <c r="B50" s="435" t="s">
        <v>957</v>
      </c>
      <c r="C50" s="436" t="s">
        <v>1422</v>
      </c>
      <c r="D50" s="437" t="s">
        <v>1354</v>
      </c>
      <c r="E50" s="438"/>
      <c r="F50" s="440">
        <v>1</v>
      </c>
      <c r="G50" s="440">
        <v>13.12</v>
      </c>
      <c r="H50" s="440">
        <v>13.12</v>
      </c>
      <c r="I50" s="441"/>
      <c r="J50" s="441"/>
      <c r="K50" s="441"/>
      <c r="L50" s="440">
        <v>13.12</v>
      </c>
      <c r="M50" s="441"/>
      <c r="N50" s="441"/>
    </row>
    <row r="51" spans="1:14" x14ac:dyDescent="0.2">
      <c r="A51" s="434" t="s">
        <v>960</v>
      </c>
      <c r="B51" s="435" t="s">
        <v>957</v>
      </c>
      <c r="C51" s="436" t="s">
        <v>1423</v>
      </c>
      <c r="D51" s="437" t="s">
        <v>1354</v>
      </c>
      <c r="E51" s="438"/>
      <c r="F51" s="440">
        <v>4</v>
      </c>
      <c r="G51" s="440">
        <v>0.22</v>
      </c>
      <c r="H51" s="440">
        <v>0.88</v>
      </c>
      <c r="I51" s="441"/>
      <c r="J51" s="441"/>
      <c r="K51" s="441"/>
      <c r="L51" s="440">
        <v>0.88</v>
      </c>
      <c r="M51" s="441"/>
      <c r="N51" s="441"/>
    </row>
    <row r="52" spans="1:14" x14ac:dyDescent="0.2">
      <c r="A52" s="434" t="s">
        <v>962</v>
      </c>
      <c r="B52" s="435" t="s">
        <v>957</v>
      </c>
      <c r="C52" s="436" t="s">
        <v>1362</v>
      </c>
      <c r="D52" s="437" t="s">
        <v>1363</v>
      </c>
      <c r="E52" s="438"/>
      <c r="F52" s="440">
        <v>0.01</v>
      </c>
      <c r="G52" s="440">
        <v>201.27</v>
      </c>
      <c r="H52" s="440">
        <v>2.0099999999999998</v>
      </c>
      <c r="I52" s="441"/>
      <c r="J52" s="441"/>
      <c r="K52" s="441"/>
      <c r="L52" s="440">
        <v>2.0099999999999998</v>
      </c>
      <c r="M52" s="441"/>
      <c r="N52" s="441"/>
    </row>
    <row r="53" spans="1:14" ht="19.5" x14ac:dyDescent="0.2">
      <c r="A53" s="434" t="s">
        <v>964</v>
      </c>
      <c r="B53" s="435" t="s">
        <v>957</v>
      </c>
      <c r="C53" s="436" t="s">
        <v>1424</v>
      </c>
      <c r="D53" s="437" t="s">
        <v>1365</v>
      </c>
      <c r="E53" s="438"/>
      <c r="F53" s="439" t="s">
        <v>1366</v>
      </c>
      <c r="G53" s="440">
        <v>1.67</v>
      </c>
      <c r="H53" s="440">
        <v>0.02</v>
      </c>
      <c r="I53" s="441"/>
      <c r="J53" s="441"/>
      <c r="K53" s="441"/>
      <c r="L53" s="440">
        <v>0.02</v>
      </c>
      <c r="M53" s="441"/>
      <c r="N53" s="441"/>
    </row>
    <row r="54" spans="1:14" x14ac:dyDescent="0.2">
      <c r="A54" s="434" t="s">
        <v>966</v>
      </c>
      <c r="B54" s="435" t="s">
        <v>957</v>
      </c>
      <c r="C54" s="436" t="s">
        <v>1425</v>
      </c>
      <c r="D54" s="437" t="s">
        <v>1354</v>
      </c>
      <c r="E54" s="438"/>
      <c r="F54" s="440">
        <v>15</v>
      </c>
      <c r="G54" s="440">
        <v>4.63</v>
      </c>
      <c r="H54" s="440">
        <v>69.45</v>
      </c>
      <c r="I54" s="441"/>
      <c r="J54" s="441"/>
      <c r="K54" s="441"/>
      <c r="L54" s="440">
        <v>69.45</v>
      </c>
      <c r="M54" s="441"/>
      <c r="N54" s="441"/>
    </row>
    <row r="55" spans="1:14" x14ac:dyDescent="0.2">
      <c r="A55" s="434" t="s">
        <v>969</v>
      </c>
      <c r="B55" s="435" t="s">
        <v>957</v>
      </c>
      <c r="C55" s="436" t="s">
        <v>1426</v>
      </c>
      <c r="D55" s="437" t="s">
        <v>1354</v>
      </c>
      <c r="E55" s="438"/>
      <c r="F55" s="440">
        <v>1</v>
      </c>
      <c r="G55" s="440">
        <v>2470</v>
      </c>
      <c r="H55" s="440">
        <v>2470</v>
      </c>
      <c r="I55" s="441"/>
      <c r="J55" s="441"/>
      <c r="K55" s="441"/>
      <c r="L55" s="440">
        <v>2470</v>
      </c>
      <c r="M55" s="441"/>
      <c r="N55" s="441"/>
    </row>
    <row r="56" spans="1:14" ht="15" x14ac:dyDescent="0.2">
      <c r="A56" s="831" t="s">
        <v>1372</v>
      </c>
      <c r="B56" s="832"/>
      <c r="C56" s="832"/>
      <c r="D56" s="832"/>
      <c r="E56" s="832"/>
      <c r="F56" s="832"/>
      <c r="G56" s="832"/>
      <c r="H56" s="439">
        <v>22740.57</v>
      </c>
      <c r="I56" s="441"/>
      <c r="J56" s="441"/>
      <c r="K56" s="441"/>
      <c r="L56" s="441"/>
      <c r="M56" s="441"/>
      <c r="N56" s="441"/>
    </row>
    <row r="57" spans="1:14" ht="15" x14ac:dyDescent="0.2">
      <c r="A57" s="834" t="s">
        <v>973</v>
      </c>
      <c r="B57" s="835"/>
      <c r="C57" s="835"/>
      <c r="D57" s="835"/>
      <c r="E57" s="835"/>
      <c r="F57" s="835"/>
      <c r="G57" s="835"/>
      <c r="H57" s="835"/>
      <c r="I57" s="835"/>
      <c r="J57" s="835"/>
      <c r="K57" s="835"/>
      <c r="L57" s="835"/>
      <c r="M57" s="835"/>
      <c r="N57" s="835"/>
    </row>
    <row r="58" spans="1:14" ht="15" x14ac:dyDescent="0.2">
      <c r="A58" s="836" t="s">
        <v>974</v>
      </c>
      <c r="B58" s="832"/>
      <c r="C58" s="832"/>
      <c r="D58" s="832"/>
      <c r="E58" s="832"/>
      <c r="F58" s="832"/>
      <c r="G58" s="832"/>
      <c r="H58" s="442">
        <v>24036.54</v>
      </c>
      <c r="I58" s="442">
        <v>3206.28</v>
      </c>
      <c r="J58" s="442">
        <v>705.86</v>
      </c>
      <c r="K58" s="442">
        <v>237.68</v>
      </c>
      <c r="L58" s="442">
        <v>20124.400000000001</v>
      </c>
      <c r="M58" s="442">
        <v>13.25</v>
      </c>
      <c r="N58" s="442">
        <v>0.84</v>
      </c>
    </row>
    <row r="59" spans="1:14" ht="28.15" customHeight="1" x14ac:dyDescent="0.2">
      <c r="A59" s="836" t="s">
        <v>1427</v>
      </c>
      <c r="B59" s="832"/>
      <c r="C59" s="832"/>
      <c r="D59" s="832"/>
      <c r="E59" s="832"/>
      <c r="F59" s="832"/>
      <c r="G59" s="832"/>
      <c r="H59" s="442">
        <v>28021.96</v>
      </c>
      <c r="I59" s="442">
        <v>4328.4799999999996</v>
      </c>
      <c r="J59" s="442">
        <v>952.91</v>
      </c>
      <c r="K59" s="442">
        <v>320.87</v>
      </c>
      <c r="L59" s="442">
        <v>22740.57</v>
      </c>
      <c r="M59" s="442">
        <v>17.89</v>
      </c>
      <c r="N59" s="442">
        <v>1.1299999999999999</v>
      </c>
    </row>
    <row r="60" spans="1:14" ht="15" x14ac:dyDescent="0.2">
      <c r="A60" s="836" t="s">
        <v>976</v>
      </c>
      <c r="B60" s="832"/>
      <c r="C60" s="832"/>
      <c r="D60" s="832"/>
      <c r="E60" s="832"/>
      <c r="F60" s="832"/>
      <c r="G60" s="832"/>
      <c r="H60" s="442">
        <v>4416.88</v>
      </c>
      <c r="I60" s="441"/>
      <c r="J60" s="441"/>
      <c r="K60" s="441"/>
      <c r="L60" s="441"/>
      <c r="M60" s="441"/>
      <c r="N60" s="441"/>
    </row>
    <row r="61" spans="1:14" ht="15" x14ac:dyDescent="0.2">
      <c r="A61" s="836" t="s">
        <v>977</v>
      </c>
      <c r="B61" s="832"/>
      <c r="C61" s="832"/>
      <c r="D61" s="832"/>
      <c r="E61" s="832"/>
      <c r="F61" s="832"/>
      <c r="G61" s="832"/>
      <c r="H61" s="442">
        <v>3022.08</v>
      </c>
      <c r="I61" s="441"/>
      <c r="J61" s="441"/>
      <c r="K61" s="441"/>
      <c r="L61" s="441"/>
      <c r="M61" s="441"/>
      <c r="N61" s="441"/>
    </row>
    <row r="62" spans="1:14" ht="15" x14ac:dyDescent="0.2">
      <c r="A62" s="831" t="s">
        <v>978</v>
      </c>
      <c r="B62" s="832"/>
      <c r="C62" s="832"/>
      <c r="D62" s="832"/>
      <c r="E62" s="832"/>
      <c r="F62" s="832"/>
      <c r="G62" s="832"/>
      <c r="H62" s="441"/>
      <c r="I62" s="441"/>
      <c r="J62" s="441"/>
      <c r="K62" s="441"/>
      <c r="L62" s="441"/>
      <c r="M62" s="441"/>
      <c r="N62" s="441"/>
    </row>
    <row r="63" spans="1:14" ht="15" x14ac:dyDescent="0.2">
      <c r="A63" s="836" t="s">
        <v>1428</v>
      </c>
      <c r="B63" s="832"/>
      <c r="C63" s="832"/>
      <c r="D63" s="832"/>
      <c r="E63" s="832"/>
      <c r="F63" s="832"/>
      <c r="G63" s="832"/>
      <c r="H63" s="442">
        <v>12720.35</v>
      </c>
      <c r="I63" s="441"/>
      <c r="J63" s="441"/>
      <c r="K63" s="441"/>
      <c r="L63" s="441"/>
      <c r="M63" s="442">
        <v>17.89</v>
      </c>
      <c r="N63" s="442">
        <v>1.1299999999999999</v>
      </c>
    </row>
    <row r="64" spans="1:14" ht="15" x14ac:dyDescent="0.2">
      <c r="A64" s="836" t="s">
        <v>1429</v>
      </c>
      <c r="B64" s="832"/>
      <c r="C64" s="832"/>
      <c r="D64" s="832"/>
      <c r="E64" s="832"/>
      <c r="F64" s="832"/>
      <c r="G64" s="832"/>
      <c r="H64" s="442">
        <v>22740.57</v>
      </c>
      <c r="I64" s="441"/>
      <c r="J64" s="441"/>
      <c r="K64" s="441"/>
      <c r="L64" s="441"/>
      <c r="M64" s="441"/>
      <c r="N64" s="441"/>
    </row>
    <row r="65" spans="1:14" ht="15" x14ac:dyDescent="0.2">
      <c r="A65" s="836" t="s">
        <v>981</v>
      </c>
      <c r="B65" s="832"/>
      <c r="C65" s="832"/>
      <c r="D65" s="832"/>
      <c r="E65" s="832"/>
      <c r="F65" s="832"/>
      <c r="G65" s="832"/>
      <c r="H65" s="442">
        <v>35460.92</v>
      </c>
      <c r="I65" s="441"/>
      <c r="J65" s="441"/>
      <c r="K65" s="441"/>
      <c r="L65" s="441"/>
      <c r="M65" s="442">
        <v>17.89</v>
      </c>
      <c r="N65" s="442">
        <v>1.1299999999999999</v>
      </c>
    </row>
    <row r="66" spans="1:14" x14ac:dyDescent="0.2">
      <c r="A66" s="836" t="s">
        <v>982</v>
      </c>
      <c r="B66" s="836"/>
      <c r="C66" s="871"/>
      <c r="D66" s="872"/>
      <c r="E66" s="873"/>
      <c r="F66" s="874"/>
      <c r="G66" s="874"/>
      <c r="H66" s="441"/>
      <c r="I66" s="441"/>
      <c r="J66" s="441"/>
      <c r="K66" s="441"/>
      <c r="L66" s="441"/>
      <c r="M66" s="441"/>
      <c r="N66" s="441"/>
    </row>
    <row r="67" spans="1:14" ht="15" x14ac:dyDescent="0.2">
      <c r="A67" s="836" t="s">
        <v>983</v>
      </c>
      <c r="B67" s="832"/>
      <c r="C67" s="832"/>
      <c r="D67" s="832"/>
      <c r="E67" s="832"/>
      <c r="F67" s="832"/>
      <c r="G67" s="832"/>
      <c r="H67" s="442">
        <v>22740.57</v>
      </c>
      <c r="I67" s="441"/>
      <c r="J67" s="441"/>
      <c r="K67" s="441"/>
      <c r="L67" s="441"/>
      <c r="M67" s="441"/>
      <c r="N67" s="441"/>
    </row>
    <row r="68" spans="1:14" ht="15" x14ac:dyDescent="0.2">
      <c r="A68" s="836" t="s">
        <v>984</v>
      </c>
      <c r="B68" s="832"/>
      <c r="C68" s="832"/>
      <c r="D68" s="832"/>
      <c r="E68" s="832"/>
      <c r="F68" s="832"/>
      <c r="G68" s="832"/>
      <c r="H68" s="442">
        <v>952.91</v>
      </c>
      <c r="I68" s="441"/>
      <c r="J68" s="441"/>
      <c r="K68" s="441"/>
      <c r="L68" s="441"/>
      <c r="M68" s="441"/>
      <c r="N68" s="441"/>
    </row>
    <row r="69" spans="1:14" ht="15" x14ac:dyDescent="0.2">
      <c r="A69" s="836" t="s">
        <v>985</v>
      </c>
      <c r="B69" s="832"/>
      <c r="C69" s="832"/>
      <c r="D69" s="832"/>
      <c r="E69" s="832"/>
      <c r="F69" s="832"/>
      <c r="G69" s="832"/>
      <c r="H69" s="442">
        <v>4649.3500000000004</v>
      </c>
      <c r="I69" s="441"/>
      <c r="J69" s="441"/>
      <c r="K69" s="441"/>
      <c r="L69" s="441"/>
      <c r="M69" s="441"/>
      <c r="N69" s="441"/>
    </row>
    <row r="70" spans="1:14" ht="15" x14ac:dyDescent="0.2">
      <c r="A70" s="836" t="s">
        <v>986</v>
      </c>
      <c r="B70" s="832"/>
      <c r="C70" s="832"/>
      <c r="D70" s="832"/>
      <c r="E70" s="832"/>
      <c r="F70" s="832"/>
      <c r="G70" s="832"/>
      <c r="H70" s="442">
        <v>4416.88</v>
      </c>
      <c r="I70" s="441"/>
      <c r="J70" s="441"/>
      <c r="K70" s="441"/>
      <c r="L70" s="441"/>
      <c r="M70" s="441"/>
      <c r="N70" s="441"/>
    </row>
    <row r="71" spans="1:14" ht="15" x14ac:dyDescent="0.2">
      <c r="A71" s="836" t="s">
        <v>987</v>
      </c>
      <c r="B71" s="832"/>
      <c r="C71" s="832"/>
      <c r="D71" s="832"/>
      <c r="E71" s="832"/>
      <c r="F71" s="832"/>
      <c r="G71" s="832"/>
      <c r="H71" s="442">
        <v>3022.08</v>
      </c>
      <c r="I71" s="441"/>
      <c r="J71" s="441"/>
      <c r="K71" s="441"/>
      <c r="L71" s="441"/>
      <c r="M71" s="441"/>
      <c r="N71" s="441"/>
    </row>
    <row r="72" spans="1:14" ht="15" x14ac:dyDescent="0.2">
      <c r="A72" s="836" t="s">
        <v>993</v>
      </c>
      <c r="B72" s="832"/>
      <c r="C72" s="832"/>
      <c r="D72" s="832"/>
      <c r="E72" s="832"/>
      <c r="F72" s="832"/>
      <c r="G72" s="832"/>
      <c r="H72" s="442">
        <v>6382.97</v>
      </c>
      <c r="I72" s="441"/>
      <c r="J72" s="441"/>
      <c r="K72" s="441"/>
      <c r="L72" s="441"/>
      <c r="M72" s="441"/>
      <c r="N72" s="441"/>
    </row>
    <row r="73" spans="1:14" ht="15" x14ac:dyDescent="0.2">
      <c r="A73" s="831" t="s">
        <v>994</v>
      </c>
      <c r="B73" s="832"/>
      <c r="C73" s="832"/>
      <c r="D73" s="832"/>
      <c r="E73" s="832"/>
      <c r="F73" s="832"/>
      <c r="G73" s="832"/>
      <c r="H73" s="439">
        <v>41843.89</v>
      </c>
      <c r="I73" s="441"/>
      <c r="J73" s="441"/>
      <c r="K73" s="441"/>
      <c r="L73" s="441"/>
      <c r="M73" s="439">
        <v>17.89</v>
      </c>
      <c r="N73" s="439">
        <v>1.1299999999999999</v>
      </c>
    </row>
  </sheetData>
  <mergeCells count="40">
    <mergeCell ref="A71:G71"/>
    <mergeCell ref="A72:G72"/>
    <mergeCell ref="A73:G73"/>
    <mergeCell ref="K1:N1"/>
    <mergeCell ref="K2:N2"/>
    <mergeCell ref="K7:N7"/>
    <mergeCell ref="A65:G65"/>
    <mergeCell ref="A66:G66"/>
    <mergeCell ref="A67:G67"/>
    <mergeCell ref="A68:G68"/>
    <mergeCell ref="A69:G69"/>
    <mergeCell ref="A70:G70"/>
    <mergeCell ref="A59:G59"/>
    <mergeCell ref="A60:G60"/>
    <mergeCell ref="A61:G61"/>
    <mergeCell ref="A62:G62"/>
    <mergeCell ref="A63:G63"/>
    <mergeCell ref="A64:G64"/>
    <mergeCell ref="A26:N26"/>
    <mergeCell ref="A32:G32"/>
    <mergeCell ref="A33:N33"/>
    <mergeCell ref="A56:G56"/>
    <mergeCell ref="A57:N57"/>
    <mergeCell ref="A58:G58"/>
    <mergeCell ref="M22:M24"/>
    <mergeCell ref="N22:N24"/>
    <mergeCell ref="E23:E24"/>
    <mergeCell ref="F23:F24"/>
    <mergeCell ref="G23:G24"/>
    <mergeCell ref="H23:H24"/>
    <mergeCell ref="I23:K23"/>
    <mergeCell ref="F16:G16"/>
    <mergeCell ref="F17:G17"/>
    <mergeCell ref="F18:G18"/>
    <mergeCell ref="A22:A24"/>
    <mergeCell ref="B22:B24"/>
    <mergeCell ref="C22:C24"/>
    <mergeCell ref="D22:D24"/>
    <mergeCell ref="E22:F22"/>
    <mergeCell ref="G22:L22"/>
  </mergeCells>
  <pageMargins left="0.17" right="0.16" top="0.74803149606299213" bottom="0.74803149606299213" header="0.31496062992125984" footer="0.31496062992125984"/>
  <pageSetup paperSize="9" scale="92" fitToHeight="14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N57"/>
  <sheetViews>
    <sheetView workbookViewId="0">
      <selection activeCell="O12" sqref="O12"/>
    </sheetView>
  </sheetViews>
  <sheetFormatPr defaultColWidth="9.140625" defaultRowHeight="12.75" outlineLevelRow="2" x14ac:dyDescent="0.2"/>
  <cols>
    <col min="1" max="1" width="3.5703125" style="403" customWidth="1"/>
    <col min="2" max="2" width="12.7109375" style="396" customWidth="1"/>
    <col min="3" max="3" width="34.42578125" style="397" customWidth="1"/>
    <col min="4" max="4" width="9.85546875" style="398" customWidth="1"/>
    <col min="5" max="5" width="14.7109375" style="399" customWidth="1"/>
    <col min="6" max="6" width="14.7109375" style="400" customWidth="1"/>
    <col min="7" max="14" width="8.28515625" style="400" customWidth="1"/>
    <col min="15" max="16384" width="9.140625" style="401"/>
  </cols>
  <sheetData>
    <row r="1" spans="1:14" ht="15.75" outlineLevel="2" x14ac:dyDescent="0.2">
      <c r="A1" s="395"/>
      <c r="K1" s="845" t="s">
        <v>876</v>
      </c>
      <c r="L1" s="845"/>
      <c r="M1" s="845"/>
      <c r="N1" s="845"/>
    </row>
    <row r="2" spans="1:14" ht="15" outlineLevel="1" x14ac:dyDescent="0.2">
      <c r="A2" s="402"/>
      <c r="K2" s="846" t="s">
        <v>998</v>
      </c>
      <c r="L2" s="846"/>
      <c r="M2" s="846"/>
      <c r="N2" s="846"/>
    </row>
    <row r="3" spans="1:14" ht="15" outlineLevel="1" x14ac:dyDescent="0.2">
      <c r="A3" s="402"/>
      <c r="K3" s="446"/>
    </row>
    <row r="4" spans="1:14" ht="15" outlineLevel="1" x14ac:dyDescent="0.2">
      <c r="A4" s="402"/>
      <c r="K4" s="401"/>
      <c r="N4" s="447" t="s">
        <v>999</v>
      </c>
    </row>
    <row r="5" spans="1:14" ht="15" outlineLevel="1" x14ac:dyDescent="0.2">
      <c r="A5" s="396"/>
      <c r="K5" s="446"/>
    </row>
    <row r="6" spans="1:14" ht="15" x14ac:dyDescent="0.2">
      <c r="C6" s="404"/>
      <c r="E6" s="398"/>
      <c r="F6" s="406"/>
      <c r="G6" s="406"/>
      <c r="K6" s="446"/>
    </row>
    <row r="7" spans="1:14" ht="15" x14ac:dyDescent="0.2">
      <c r="D7" s="400"/>
      <c r="F7" s="533"/>
      <c r="K7" s="847" t="s">
        <v>1000</v>
      </c>
      <c r="L7" s="847"/>
      <c r="M7" s="847"/>
      <c r="N7" s="847"/>
    </row>
    <row r="8" spans="1:14" x14ac:dyDescent="0.2">
      <c r="D8" s="400"/>
    </row>
    <row r="9" spans="1:14" ht="15.75" x14ac:dyDescent="0.2">
      <c r="D9" s="400"/>
      <c r="F9" s="412" t="s">
        <v>1448</v>
      </c>
      <c r="G9" s="413"/>
    </row>
    <row r="10" spans="1:14" ht="14.25" x14ac:dyDescent="0.2">
      <c r="D10" s="400"/>
      <c r="F10" s="406" t="s">
        <v>879</v>
      </c>
      <c r="G10" s="399"/>
    </row>
    <row r="11" spans="1:14" x14ac:dyDescent="0.2">
      <c r="C11" s="404"/>
      <c r="D11" s="400"/>
      <c r="E11" s="400"/>
    </row>
    <row r="12" spans="1:14" ht="14.25" x14ac:dyDescent="0.2">
      <c r="C12" s="414" t="s">
        <v>880</v>
      </c>
      <c r="D12" s="415" t="s">
        <v>1431</v>
      </c>
      <c r="E12" s="407"/>
      <c r="F12" s="416"/>
      <c r="I12" s="408"/>
    </row>
    <row r="13" spans="1:14" ht="14.25" x14ac:dyDescent="0.2">
      <c r="C13" s="404"/>
      <c r="D13" s="409"/>
      <c r="F13" s="410" t="s">
        <v>881</v>
      </c>
      <c r="G13" s="417"/>
      <c r="H13" s="409"/>
    </row>
    <row r="14" spans="1:14" x14ac:dyDescent="0.2">
      <c r="A14" s="418"/>
      <c r="B14" s="419"/>
      <c r="C14" s="404"/>
      <c r="D14" s="400"/>
      <c r="E14" s="400"/>
    </row>
    <row r="15" spans="1:14" ht="14.25" x14ac:dyDescent="0.2">
      <c r="C15" s="420" t="s">
        <v>882</v>
      </c>
      <c r="D15" s="414"/>
      <c r="E15" s="400"/>
      <c r="F15" s="421"/>
      <c r="G15" s="422"/>
    </row>
    <row r="16" spans="1:14" s="425" customFormat="1" ht="15" x14ac:dyDescent="0.2">
      <c r="A16" s="423"/>
      <c r="B16" s="424"/>
      <c r="C16" s="420" t="s">
        <v>883</v>
      </c>
      <c r="D16" s="414"/>
      <c r="E16" s="421"/>
      <c r="F16" s="825" t="s">
        <v>1432</v>
      </c>
      <c r="G16" s="826"/>
      <c r="H16" s="415" t="s">
        <v>885</v>
      </c>
      <c r="I16" s="421"/>
      <c r="J16" s="421"/>
      <c r="K16" s="421"/>
      <c r="L16" s="421"/>
      <c r="M16" s="421"/>
      <c r="N16" s="421"/>
    </row>
    <row r="17" spans="1:14" s="425" customFormat="1" ht="15" outlineLevel="1" x14ac:dyDescent="0.2">
      <c r="A17" s="423"/>
      <c r="B17" s="424"/>
      <c r="C17" s="420" t="s">
        <v>888</v>
      </c>
      <c r="D17" s="414"/>
      <c r="E17" s="421"/>
      <c r="F17" s="825" t="s">
        <v>1433</v>
      </c>
      <c r="G17" s="826"/>
      <c r="H17" s="415" t="s">
        <v>885</v>
      </c>
      <c r="I17" s="421"/>
      <c r="J17" s="421"/>
      <c r="K17" s="421"/>
      <c r="L17" s="421"/>
      <c r="M17" s="421"/>
      <c r="N17" s="421"/>
    </row>
    <row r="18" spans="1:14" s="425" customFormat="1" ht="15" outlineLevel="1" x14ac:dyDescent="0.2">
      <c r="A18" s="423"/>
      <c r="B18" s="424"/>
      <c r="C18" s="420" t="s">
        <v>1434</v>
      </c>
      <c r="D18" s="414"/>
      <c r="E18" s="421"/>
      <c r="F18" s="825" t="s">
        <v>1435</v>
      </c>
      <c r="G18" s="826"/>
      <c r="H18" s="415" t="s">
        <v>885</v>
      </c>
      <c r="I18" s="421"/>
      <c r="J18" s="421"/>
      <c r="K18" s="421"/>
      <c r="L18" s="421"/>
      <c r="M18" s="421"/>
      <c r="N18" s="421"/>
    </row>
    <row r="19" spans="1:14" s="425" customFormat="1" ht="15" x14ac:dyDescent="0.2">
      <c r="A19" s="423"/>
      <c r="B19" s="424"/>
      <c r="C19" s="420" t="s">
        <v>890</v>
      </c>
      <c r="D19" s="414"/>
      <c r="E19" s="421"/>
      <c r="F19" s="825" t="s">
        <v>1436</v>
      </c>
      <c r="G19" s="826"/>
      <c r="H19" s="415" t="s">
        <v>885</v>
      </c>
      <c r="I19" s="421"/>
      <c r="J19" s="421"/>
      <c r="K19" s="421"/>
      <c r="L19" s="421"/>
      <c r="M19" s="421"/>
      <c r="N19" s="421"/>
    </row>
    <row r="20" spans="1:14" s="425" customFormat="1" ht="15" outlineLevel="1" x14ac:dyDescent="0.2">
      <c r="A20" s="423"/>
      <c r="B20" s="424"/>
      <c r="C20" s="420" t="s">
        <v>892</v>
      </c>
      <c r="D20" s="414"/>
      <c r="E20" s="421"/>
      <c r="F20" s="825" t="s">
        <v>1437</v>
      </c>
      <c r="G20" s="826"/>
      <c r="H20" s="415" t="s">
        <v>894</v>
      </c>
      <c r="I20" s="421"/>
      <c r="J20" s="421"/>
      <c r="K20" s="421"/>
      <c r="L20" s="421"/>
      <c r="M20" s="421"/>
      <c r="N20" s="421"/>
    </row>
    <row r="21" spans="1:14" ht="14.25" x14ac:dyDescent="0.2">
      <c r="C21" s="420" t="s">
        <v>897</v>
      </c>
      <c r="D21" s="400"/>
      <c r="E21" s="400"/>
    </row>
    <row r="24" spans="1:14" ht="12.75" customHeight="1" x14ac:dyDescent="0.2">
      <c r="A24" s="827" t="s">
        <v>898</v>
      </c>
      <c r="B24" s="827" t="s">
        <v>899</v>
      </c>
      <c r="C24" s="829" t="s">
        <v>628</v>
      </c>
      <c r="D24" s="829" t="s">
        <v>659</v>
      </c>
      <c r="E24" s="829" t="s">
        <v>900</v>
      </c>
      <c r="F24" s="829"/>
      <c r="G24" s="829" t="s">
        <v>901</v>
      </c>
      <c r="H24" s="829"/>
      <c r="I24" s="829"/>
      <c r="J24" s="829"/>
      <c r="K24" s="829"/>
      <c r="L24" s="829"/>
      <c r="M24" s="829" t="s">
        <v>902</v>
      </c>
      <c r="N24" s="829" t="s">
        <v>903</v>
      </c>
    </row>
    <row r="25" spans="1:14" ht="13.7" customHeight="1" x14ac:dyDescent="0.2">
      <c r="A25" s="827"/>
      <c r="B25" s="827"/>
      <c r="C25" s="829"/>
      <c r="D25" s="829"/>
      <c r="E25" s="829" t="s">
        <v>904</v>
      </c>
      <c r="F25" s="829" t="s">
        <v>905</v>
      </c>
      <c r="G25" s="829" t="s">
        <v>904</v>
      </c>
      <c r="H25" s="829" t="s">
        <v>906</v>
      </c>
      <c r="I25" s="829" t="s">
        <v>907</v>
      </c>
      <c r="J25" s="829"/>
      <c r="K25" s="829"/>
      <c r="L25" s="426"/>
      <c r="M25" s="829"/>
      <c r="N25" s="829"/>
    </row>
    <row r="26" spans="1:14" ht="12.75" customHeight="1" x14ac:dyDescent="0.2">
      <c r="A26" s="827"/>
      <c r="B26" s="828"/>
      <c r="C26" s="830"/>
      <c r="D26" s="829"/>
      <c r="E26" s="829"/>
      <c r="F26" s="829"/>
      <c r="G26" s="829"/>
      <c r="H26" s="829"/>
      <c r="I26" s="427" t="s">
        <v>908</v>
      </c>
      <c r="J26" s="427" t="s">
        <v>909</v>
      </c>
      <c r="K26" s="427" t="s">
        <v>910</v>
      </c>
      <c r="L26" s="427" t="s">
        <v>911</v>
      </c>
      <c r="M26" s="829"/>
      <c r="N26" s="829"/>
    </row>
    <row r="27" spans="1:14" x14ac:dyDescent="0.2">
      <c r="A27" s="428">
        <v>1</v>
      </c>
      <c r="B27" s="429">
        <v>2</v>
      </c>
      <c r="C27" s="430">
        <v>3</v>
      </c>
      <c r="D27" s="431">
        <v>4</v>
      </c>
      <c r="E27" s="432">
        <v>5</v>
      </c>
      <c r="F27" s="432">
        <v>6</v>
      </c>
      <c r="G27" s="431">
        <v>7</v>
      </c>
      <c r="H27" s="430">
        <v>8</v>
      </c>
      <c r="I27" s="433">
        <v>9</v>
      </c>
      <c r="J27" s="433">
        <v>10</v>
      </c>
      <c r="K27" s="433">
        <v>11</v>
      </c>
      <c r="L27" s="433">
        <v>12</v>
      </c>
      <c r="M27" s="433">
        <v>13</v>
      </c>
      <c r="N27" s="433">
        <v>14</v>
      </c>
    </row>
    <row r="28" spans="1:14" ht="20.25" customHeight="1" x14ac:dyDescent="0.2">
      <c r="A28" s="833" t="s">
        <v>1438</v>
      </c>
      <c r="B28" s="832"/>
      <c r="C28" s="832"/>
      <c r="D28" s="832"/>
      <c r="E28" s="832"/>
      <c r="F28" s="832"/>
      <c r="G28" s="832"/>
      <c r="H28" s="832"/>
      <c r="I28" s="832"/>
      <c r="J28" s="832"/>
      <c r="K28" s="832"/>
      <c r="L28" s="832"/>
      <c r="M28" s="832"/>
      <c r="N28" s="832"/>
    </row>
    <row r="29" spans="1:14" ht="63" x14ac:dyDescent="0.2">
      <c r="A29" s="434" t="s">
        <v>19</v>
      </c>
      <c r="B29" s="435" t="s">
        <v>1346</v>
      </c>
      <c r="C29" s="436" t="s">
        <v>1347</v>
      </c>
      <c r="D29" s="437" t="s">
        <v>915</v>
      </c>
      <c r="E29" s="438"/>
      <c r="F29" s="440">
        <v>1</v>
      </c>
      <c r="G29" s="440">
        <v>863.33</v>
      </c>
      <c r="H29" s="440">
        <v>863.33</v>
      </c>
      <c r="I29" s="440">
        <v>586.76</v>
      </c>
      <c r="J29" s="440">
        <v>276.57</v>
      </c>
      <c r="K29" s="440">
        <v>94.84</v>
      </c>
      <c r="L29" s="441"/>
      <c r="M29" s="440">
        <v>2.37</v>
      </c>
      <c r="N29" s="440">
        <v>0.36</v>
      </c>
    </row>
    <row r="30" spans="1:14" ht="63" x14ac:dyDescent="0.2">
      <c r="A30" s="434" t="s">
        <v>20</v>
      </c>
      <c r="B30" s="435" t="s">
        <v>1439</v>
      </c>
      <c r="C30" s="436" t="s">
        <v>1440</v>
      </c>
      <c r="D30" s="437" t="s">
        <v>1441</v>
      </c>
      <c r="E30" s="438"/>
      <c r="F30" s="440">
        <v>1</v>
      </c>
      <c r="G30" s="440">
        <v>1411.2</v>
      </c>
      <c r="H30" s="440">
        <v>1411.2</v>
      </c>
      <c r="I30" s="440">
        <v>1411.2</v>
      </c>
      <c r="J30" s="441"/>
      <c r="K30" s="441"/>
      <c r="L30" s="441"/>
      <c r="M30" s="440">
        <v>4.0199999999999996</v>
      </c>
      <c r="N30" s="441"/>
    </row>
    <row r="31" spans="1:14" ht="63" x14ac:dyDescent="0.2">
      <c r="A31" s="434" t="s">
        <v>21</v>
      </c>
      <c r="B31" s="435" t="s">
        <v>1403</v>
      </c>
      <c r="C31" s="436" t="s">
        <v>1404</v>
      </c>
      <c r="D31" s="437" t="s">
        <v>1405</v>
      </c>
      <c r="E31" s="438"/>
      <c r="F31" s="439" t="s">
        <v>1442</v>
      </c>
      <c r="G31" s="440">
        <v>3635</v>
      </c>
      <c r="H31" s="440">
        <v>290.8</v>
      </c>
      <c r="I31" s="440">
        <v>290.8</v>
      </c>
      <c r="J31" s="441"/>
      <c r="K31" s="441"/>
      <c r="L31" s="441"/>
      <c r="M31" s="440">
        <v>1.21</v>
      </c>
      <c r="N31" s="441"/>
    </row>
    <row r="32" spans="1:14" ht="15" x14ac:dyDescent="0.2">
      <c r="A32" s="831" t="s">
        <v>1443</v>
      </c>
      <c r="B32" s="832"/>
      <c r="C32" s="832"/>
      <c r="D32" s="832"/>
      <c r="E32" s="832"/>
      <c r="F32" s="832"/>
      <c r="G32" s="832"/>
      <c r="H32" s="439">
        <v>7563.96</v>
      </c>
      <c r="I32" s="441"/>
      <c r="J32" s="441"/>
      <c r="K32" s="441"/>
      <c r="L32" s="441"/>
      <c r="M32" s="439">
        <v>10.26</v>
      </c>
      <c r="N32" s="439">
        <v>0.49</v>
      </c>
    </row>
    <row r="33" spans="1:14" ht="20.25" customHeight="1" x14ac:dyDescent="0.2">
      <c r="A33" s="833" t="s">
        <v>1444</v>
      </c>
      <c r="B33" s="832"/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</row>
    <row r="34" spans="1:14" ht="19.7" customHeight="1" x14ac:dyDescent="0.2">
      <c r="A34" s="434" t="s">
        <v>22</v>
      </c>
      <c r="B34" s="435" t="s">
        <v>957</v>
      </c>
      <c r="C34" s="436" t="s">
        <v>1212</v>
      </c>
      <c r="D34" s="437" t="s">
        <v>1354</v>
      </c>
      <c r="E34" s="438"/>
      <c r="F34" s="440">
        <v>1</v>
      </c>
      <c r="G34" s="440">
        <v>73850</v>
      </c>
      <c r="H34" s="440">
        <v>73850</v>
      </c>
      <c r="I34" s="441"/>
      <c r="J34" s="441"/>
      <c r="K34" s="441"/>
      <c r="L34" s="440">
        <v>73850</v>
      </c>
      <c r="M34" s="441"/>
      <c r="N34" s="441"/>
    </row>
    <row r="35" spans="1:14" ht="19.7" customHeight="1" x14ac:dyDescent="0.2">
      <c r="A35" s="434" t="s">
        <v>23</v>
      </c>
      <c r="B35" s="435" t="s">
        <v>957</v>
      </c>
      <c r="C35" s="436" t="s">
        <v>1414</v>
      </c>
      <c r="D35" s="437" t="s">
        <v>1354</v>
      </c>
      <c r="E35" s="438"/>
      <c r="F35" s="440">
        <v>4</v>
      </c>
      <c r="G35" s="440">
        <v>10.67</v>
      </c>
      <c r="H35" s="440">
        <v>42.68</v>
      </c>
      <c r="I35" s="441"/>
      <c r="J35" s="441"/>
      <c r="K35" s="441"/>
      <c r="L35" s="440">
        <v>42.68</v>
      </c>
      <c r="M35" s="441"/>
      <c r="N35" s="441"/>
    </row>
    <row r="36" spans="1:14" ht="19.7" customHeight="1" x14ac:dyDescent="0.2">
      <c r="A36" s="434" t="s">
        <v>29</v>
      </c>
      <c r="B36" s="435" t="s">
        <v>957</v>
      </c>
      <c r="C36" s="436" t="s">
        <v>1359</v>
      </c>
      <c r="D36" s="437" t="s">
        <v>1354</v>
      </c>
      <c r="E36" s="438"/>
      <c r="F36" s="440">
        <v>4</v>
      </c>
      <c r="G36" s="440">
        <v>3</v>
      </c>
      <c r="H36" s="440">
        <v>12</v>
      </c>
      <c r="I36" s="441"/>
      <c r="J36" s="441"/>
      <c r="K36" s="441"/>
      <c r="L36" s="440">
        <v>12</v>
      </c>
      <c r="M36" s="441"/>
      <c r="N36" s="441"/>
    </row>
    <row r="37" spans="1:14" ht="19.7" customHeight="1" x14ac:dyDescent="0.2">
      <c r="A37" s="434" t="s">
        <v>24</v>
      </c>
      <c r="B37" s="435" t="s">
        <v>957</v>
      </c>
      <c r="C37" s="436" t="s">
        <v>1419</v>
      </c>
      <c r="D37" s="437" t="s">
        <v>1354</v>
      </c>
      <c r="E37" s="438"/>
      <c r="F37" s="440">
        <v>8</v>
      </c>
      <c r="G37" s="440">
        <v>2.91</v>
      </c>
      <c r="H37" s="440">
        <v>23.28</v>
      </c>
      <c r="I37" s="441"/>
      <c r="J37" s="441"/>
      <c r="K37" s="441"/>
      <c r="L37" s="440">
        <v>23.28</v>
      </c>
      <c r="M37" s="441"/>
      <c r="N37" s="441"/>
    </row>
    <row r="38" spans="1:14" ht="19.7" customHeight="1" x14ac:dyDescent="0.2">
      <c r="A38" s="434" t="s">
        <v>30</v>
      </c>
      <c r="B38" s="435" t="s">
        <v>957</v>
      </c>
      <c r="C38" s="436" t="s">
        <v>1362</v>
      </c>
      <c r="D38" s="437" t="s">
        <v>1363</v>
      </c>
      <c r="E38" s="438"/>
      <c r="F38" s="440">
        <v>0.01</v>
      </c>
      <c r="G38" s="440">
        <v>201.27</v>
      </c>
      <c r="H38" s="440">
        <v>2.0099999999999998</v>
      </c>
      <c r="I38" s="441"/>
      <c r="J38" s="441"/>
      <c r="K38" s="441"/>
      <c r="L38" s="440">
        <v>2.0099999999999998</v>
      </c>
      <c r="M38" s="441"/>
      <c r="N38" s="441"/>
    </row>
    <row r="39" spans="1:14" ht="19.7" customHeight="1" x14ac:dyDescent="0.2">
      <c r="A39" s="434" t="s">
        <v>25</v>
      </c>
      <c r="B39" s="435" t="s">
        <v>957</v>
      </c>
      <c r="C39" s="436" t="s">
        <v>1424</v>
      </c>
      <c r="D39" s="437" t="s">
        <v>1365</v>
      </c>
      <c r="E39" s="438"/>
      <c r="F39" s="439" t="s">
        <v>1366</v>
      </c>
      <c r="G39" s="440">
        <v>1.67</v>
      </c>
      <c r="H39" s="440">
        <v>0.02</v>
      </c>
      <c r="I39" s="441"/>
      <c r="J39" s="441"/>
      <c r="K39" s="441"/>
      <c r="L39" s="440">
        <v>0.02</v>
      </c>
      <c r="M39" s="441"/>
      <c r="N39" s="441"/>
    </row>
    <row r="40" spans="1:14" ht="15" x14ac:dyDescent="0.2">
      <c r="A40" s="831" t="s">
        <v>1445</v>
      </c>
      <c r="B40" s="832"/>
      <c r="C40" s="832"/>
      <c r="D40" s="832"/>
      <c r="E40" s="832"/>
      <c r="F40" s="832"/>
      <c r="G40" s="832"/>
      <c r="H40" s="439">
        <v>75408.59</v>
      </c>
      <c r="I40" s="441"/>
      <c r="J40" s="441"/>
      <c r="K40" s="441"/>
      <c r="L40" s="441"/>
      <c r="M40" s="441"/>
      <c r="N40" s="441"/>
    </row>
    <row r="41" spans="1:14" ht="15" x14ac:dyDescent="0.2">
      <c r="A41" s="834" t="s">
        <v>973</v>
      </c>
      <c r="B41" s="835"/>
      <c r="C41" s="835"/>
      <c r="D41" s="835"/>
      <c r="E41" s="835"/>
      <c r="F41" s="835"/>
      <c r="G41" s="835"/>
      <c r="H41" s="835"/>
      <c r="I41" s="835"/>
      <c r="J41" s="835"/>
      <c r="K41" s="835"/>
      <c r="L41" s="835"/>
      <c r="M41" s="835"/>
      <c r="N41" s="835"/>
    </row>
    <row r="42" spans="1:14" ht="15" x14ac:dyDescent="0.2">
      <c r="A42" s="836" t="s">
        <v>974</v>
      </c>
      <c r="B42" s="832"/>
      <c r="C42" s="832"/>
      <c r="D42" s="832"/>
      <c r="E42" s="832"/>
      <c r="F42" s="832"/>
      <c r="G42" s="832"/>
      <c r="H42" s="442">
        <v>76495.320000000007</v>
      </c>
      <c r="I42" s="442">
        <v>2288.7600000000002</v>
      </c>
      <c r="J42" s="442">
        <v>276.57</v>
      </c>
      <c r="K42" s="442">
        <v>94.84</v>
      </c>
      <c r="L42" s="442">
        <v>73929.990000000005</v>
      </c>
      <c r="M42" s="442">
        <v>7.6</v>
      </c>
      <c r="N42" s="442">
        <v>0.36</v>
      </c>
    </row>
    <row r="43" spans="1:14" ht="28.15" customHeight="1" x14ac:dyDescent="0.2">
      <c r="A43" s="836" t="s">
        <v>1446</v>
      </c>
      <c r="B43" s="832"/>
      <c r="C43" s="832"/>
      <c r="D43" s="832"/>
      <c r="E43" s="832"/>
      <c r="F43" s="832"/>
      <c r="G43" s="832"/>
      <c r="H43" s="442">
        <v>78871.789999999994</v>
      </c>
      <c r="I43" s="442">
        <v>3089.83</v>
      </c>
      <c r="J43" s="442">
        <v>373.37</v>
      </c>
      <c r="K43" s="442">
        <v>128.03</v>
      </c>
      <c r="L43" s="442">
        <v>75408.59</v>
      </c>
      <c r="M43" s="442">
        <v>10.26</v>
      </c>
      <c r="N43" s="442">
        <v>0.49</v>
      </c>
    </row>
    <row r="44" spans="1:14" ht="15" x14ac:dyDescent="0.2">
      <c r="A44" s="836" t="s">
        <v>976</v>
      </c>
      <c r="B44" s="832"/>
      <c r="C44" s="832"/>
      <c r="D44" s="832"/>
      <c r="E44" s="832"/>
      <c r="F44" s="832"/>
      <c r="G44" s="832"/>
      <c r="H44" s="442">
        <v>2485.4299999999998</v>
      </c>
      <c r="I44" s="441"/>
      <c r="J44" s="441"/>
      <c r="K44" s="441"/>
      <c r="L44" s="441"/>
      <c r="M44" s="441"/>
      <c r="N44" s="441"/>
    </row>
    <row r="45" spans="1:14" ht="15" x14ac:dyDescent="0.2">
      <c r="A45" s="836" t="s">
        <v>977</v>
      </c>
      <c r="B45" s="832"/>
      <c r="C45" s="832"/>
      <c r="D45" s="832"/>
      <c r="E45" s="832"/>
      <c r="F45" s="832"/>
      <c r="G45" s="832"/>
      <c r="H45" s="442">
        <v>1615.33</v>
      </c>
      <c r="I45" s="441"/>
      <c r="J45" s="441"/>
      <c r="K45" s="441"/>
      <c r="L45" s="441"/>
      <c r="M45" s="441"/>
      <c r="N45" s="441"/>
    </row>
    <row r="46" spans="1:14" ht="15" x14ac:dyDescent="0.2">
      <c r="A46" s="831" t="s">
        <v>978</v>
      </c>
      <c r="B46" s="832"/>
      <c r="C46" s="832"/>
      <c r="D46" s="832"/>
      <c r="E46" s="832"/>
      <c r="F46" s="832"/>
      <c r="G46" s="832"/>
      <c r="H46" s="441"/>
      <c r="I46" s="441"/>
      <c r="J46" s="441"/>
      <c r="K46" s="441"/>
      <c r="L46" s="441"/>
      <c r="M46" s="441"/>
      <c r="N46" s="441"/>
    </row>
    <row r="47" spans="1:14" ht="15" x14ac:dyDescent="0.2">
      <c r="A47" s="836" t="s">
        <v>980</v>
      </c>
      <c r="B47" s="832"/>
      <c r="C47" s="832"/>
      <c r="D47" s="832"/>
      <c r="E47" s="832"/>
      <c r="F47" s="832"/>
      <c r="G47" s="832"/>
      <c r="H47" s="442">
        <v>79067.05</v>
      </c>
      <c r="I47" s="441"/>
      <c r="J47" s="441"/>
      <c r="K47" s="441"/>
      <c r="L47" s="441"/>
      <c r="M47" s="442">
        <v>4.83</v>
      </c>
      <c r="N47" s="442">
        <v>0.49</v>
      </c>
    </row>
    <row r="48" spans="1:14" ht="15" x14ac:dyDescent="0.2">
      <c r="A48" s="836" t="s">
        <v>1447</v>
      </c>
      <c r="B48" s="832"/>
      <c r="C48" s="832"/>
      <c r="D48" s="832"/>
      <c r="E48" s="832"/>
      <c r="F48" s="832"/>
      <c r="G48" s="832"/>
      <c r="H48" s="442">
        <v>3905.5</v>
      </c>
      <c r="I48" s="441"/>
      <c r="J48" s="441"/>
      <c r="K48" s="441"/>
      <c r="L48" s="441"/>
      <c r="M48" s="442">
        <v>5.43</v>
      </c>
      <c r="N48" s="441"/>
    </row>
    <row r="49" spans="1:14" ht="15" x14ac:dyDescent="0.2">
      <c r="A49" s="836" t="s">
        <v>981</v>
      </c>
      <c r="B49" s="832"/>
      <c r="C49" s="832"/>
      <c r="D49" s="832"/>
      <c r="E49" s="832"/>
      <c r="F49" s="832"/>
      <c r="G49" s="832"/>
      <c r="H49" s="442">
        <v>82972.55</v>
      </c>
      <c r="I49" s="441"/>
      <c r="J49" s="441"/>
      <c r="K49" s="441"/>
      <c r="L49" s="441"/>
      <c r="M49" s="442">
        <v>10.26</v>
      </c>
      <c r="N49" s="442">
        <v>0.49</v>
      </c>
    </row>
    <row r="50" spans="1:14" ht="15" x14ac:dyDescent="0.2">
      <c r="A50" s="836" t="s">
        <v>982</v>
      </c>
      <c r="B50" s="832"/>
      <c r="C50" s="832"/>
      <c r="D50" s="832"/>
      <c r="E50" s="832"/>
      <c r="F50" s="832"/>
      <c r="G50" s="832"/>
      <c r="H50" s="441"/>
      <c r="I50" s="441"/>
      <c r="J50" s="441"/>
      <c r="K50" s="441"/>
      <c r="L50" s="441"/>
      <c r="M50" s="441"/>
      <c r="N50" s="441"/>
    </row>
    <row r="51" spans="1:14" ht="15" x14ac:dyDescent="0.2">
      <c r="A51" s="836" t="s">
        <v>983</v>
      </c>
      <c r="B51" s="832"/>
      <c r="C51" s="832"/>
      <c r="D51" s="832"/>
      <c r="E51" s="832"/>
      <c r="F51" s="832"/>
      <c r="G51" s="832"/>
      <c r="H51" s="442">
        <v>75408.59</v>
      </c>
      <c r="I51" s="441"/>
      <c r="J51" s="441"/>
      <c r="K51" s="441"/>
      <c r="L51" s="441"/>
      <c r="M51" s="441"/>
      <c r="N51" s="441"/>
    </row>
    <row r="52" spans="1:14" ht="15" x14ac:dyDescent="0.2">
      <c r="A52" s="836" t="s">
        <v>984</v>
      </c>
      <c r="B52" s="832"/>
      <c r="C52" s="832"/>
      <c r="D52" s="832"/>
      <c r="E52" s="832"/>
      <c r="F52" s="832"/>
      <c r="G52" s="832"/>
      <c r="H52" s="442">
        <v>373.37</v>
      </c>
      <c r="I52" s="441"/>
      <c r="J52" s="441"/>
      <c r="K52" s="441"/>
      <c r="L52" s="441"/>
      <c r="M52" s="441"/>
      <c r="N52" s="441"/>
    </row>
    <row r="53" spans="1:14" ht="15" x14ac:dyDescent="0.2">
      <c r="A53" s="836" t="s">
        <v>985</v>
      </c>
      <c r="B53" s="832"/>
      <c r="C53" s="832"/>
      <c r="D53" s="832"/>
      <c r="E53" s="832"/>
      <c r="F53" s="832"/>
      <c r="G53" s="832"/>
      <c r="H53" s="442">
        <v>3217.86</v>
      </c>
      <c r="I53" s="441"/>
      <c r="J53" s="441"/>
      <c r="K53" s="441"/>
      <c r="L53" s="441"/>
      <c r="M53" s="441"/>
      <c r="N53" s="441"/>
    </row>
    <row r="54" spans="1:14" ht="15" x14ac:dyDescent="0.2">
      <c r="A54" s="836" t="s">
        <v>986</v>
      </c>
      <c r="B54" s="832"/>
      <c r="C54" s="832"/>
      <c r="D54" s="832"/>
      <c r="E54" s="832"/>
      <c r="F54" s="832"/>
      <c r="G54" s="832"/>
      <c r="H54" s="442">
        <v>2485.4299999999998</v>
      </c>
      <c r="I54" s="441"/>
      <c r="J54" s="441"/>
      <c r="K54" s="441"/>
      <c r="L54" s="441"/>
      <c r="M54" s="441"/>
      <c r="N54" s="441"/>
    </row>
    <row r="55" spans="1:14" ht="15" x14ac:dyDescent="0.2">
      <c r="A55" s="836" t="s">
        <v>987</v>
      </c>
      <c r="B55" s="832"/>
      <c r="C55" s="832"/>
      <c r="D55" s="832"/>
      <c r="E55" s="832"/>
      <c r="F55" s="832"/>
      <c r="G55" s="832"/>
      <c r="H55" s="442">
        <v>1615.33</v>
      </c>
      <c r="I55" s="441"/>
      <c r="J55" s="441"/>
      <c r="K55" s="441"/>
      <c r="L55" s="441"/>
      <c r="M55" s="441"/>
      <c r="N55" s="441"/>
    </row>
    <row r="56" spans="1:14" ht="15" x14ac:dyDescent="0.2">
      <c r="A56" s="836" t="s">
        <v>993</v>
      </c>
      <c r="B56" s="832"/>
      <c r="C56" s="832"/>
      <c r="D56" s="832"/>
      <c r="E56" s="832"/>
      <c r="F56" s="832"/>
      <c r="G56" s="832"/>
      <c r="H56" s="442">
        <v>14935.06</v>
      </c>
      <c r="I56" s="441"/>
      <c r="J56" s="441"/>
      <c r="K56" s="441"/>
      <c r="L56" s="441"/>
      <c r="M56" s="441"/>
      <c r="N56" s="441"/>
    </row>
    <row r="57" spans="1:14" ht="15" x14ac:dyDescent="0.2">
      <c r="A57" s="831" t="s">
        <v>994</v>
      </c>
      <c r="B57" s="832"/>
      <c r="C57" s="832"/>
      <c r="D57" s="832"/>
      <c r="E57" s="832"/>
      <c r="F57" s="832"/>
      <c r="G57" s="832"/>
      <c r="H57" s="439">
        <v>97907.61</v>
      </c>
      <c r="I57" s="441"/>
      <c r="J57" s="441"/>
      <c r="K57" s="441"/>
      <c r="L57" s="441"/>
      <c r="M57" s="439">
        <v>10.26</v>
      </c>
      <c r="N57" s="439">
        <v>0.49</v>
      </c>
    </row>
  </sheetData>
  <mergeCells count="42">
    <mergeCell ref="A55:G55"/>
    <mergeCell ref="A56:G56"/>
    <mergeCell ref="A57:G57"/>
    <mergeCell ref="K1:N1"/>
    <mergeCell ref="K2:N2"/>
    <mergeCell ref="K7:N7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A28:N28"/>
    <mergeCell ref="A32:G32"/>
    <mergeCell ref="A33:N33"/>
    <mergeCell ref="A40:G40"/>
    <mergeCell ref="A41:N41"/>
    <mergeCell ref="A42:G42"/>
    <mergeCell ref="G24:L24"/>
    <mergeCell ref="M24:M26"/>
    <mergeCell ref="N24:N26"/>
    <mergeCell ref="E25:E26"/>
    <mergeCell ref="F25:F26"/>
    <mergeCell ref="G25:G26"/>
    <mergeCell ref="H25:H26"/>
    <mergeCell ref="I25:K25"/>
    <mergeCell ref="F16:G16"/>
    <mergeCell ref="F17:G17"/>
    <mergeCell ref="F18:G18"/>
    <mergeCell ref="F19:G19"/>
    <mergeCell ref="F20:G20"/>
    <mergeCell ref="A24:A26"/>
    <mergeCell ref="B24:B26"/>
    <mergeCell ref="C24:C26"/>
    <mergeCell ref="D24:D26"/>
    <mergeCell ref="E24:F24"/>
  </mergeCells>
  <pageMargins left="0.22" right="0.16" top="0.74803149606299213" bottom="0.74803149606299213" header="0.31496062992125984" footer="0.31496062992125984"/>
  <pageSetup paperSize="9" scale="92" fitToHeight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BW90"/>
  <sheetViews>
    <sheetView view="pageBreakPreview" topLeftCell="A10" zoomScale="60" zoomScaleNormal="66" workbookViewId="0">
      <pane xSplit="2" ySplit="5" topLeftCell="C15" activePane="bottomRight" state="frozen"/>
      <selection activeCell="A10" sqref="A10"/>
      <selection pane="topRight" activeCell="C10" sqref="C10"/>
      <selection pane="bottomLeft" activeCell="A15" sqref="A15"/>
      <selection pane="bottomRight" activeCell="B23" sqref="B23"/>
    </sheetView>
  </sheetViews>
  <sheetFormatPr defaultColWidth="9.140625" defaultRowHeight="15.75" x14ac:dyDescent="0.25"/>
  <cols>
    <col min="1" max="1" width="12.140625" style="2" customWidth="1"/>
    <col min="2" max="2" width="82.140625" style="2" customWidth="1"/>
    <col min="3" max="3" width="17.28515625" style="2" customWidth="1"/>
    <col min="4" max="4" width="12.42578125" style="2" customWidth="1"/>
    <col min="5" max="5" width="10.5703125" style="2" customWidth="1"/>
    <col min="6" max="6" width="10" style="2" customWidth="1"/>
    <col min="7" max="7" width="9.7109375" style="2" customWidth="1"/>
    <col min="8" max="8" width="9.28515625" style="2" customWidth="1"/>
    <col min="9" max="9" width="10.140625" style="2" customWidth="1"/>
    <col min="10" max="10" width="17.28515625" style="2" bestFit="1" customWidth="1"/>
    <col min="11" max="11" width="13" style="2" customWidth="1"/>
    <col min="12" max="12" width="13.85546875" style="2" customWidth="1"/>
    <col min="13" max="13" width="14.85546875" style="2" bestFit="1" customWidth="1"/>
    <col min="14" max="14" width="9.28515625" style="2" customWidth="1"/>
    <col min="15" max="15" width="15.85546875" style="2" customWidth="1"/>
    <col min="16" max="16" width="18.5703125" style="2" customWidth="1"/>
    <col min="17" max="18" width="19.140625" style="2" customWidth="1"/>
    <col min="19" max="19" width="18.28515625" style="2" customWidth="1"/>
    <col min="20" max="20" width="11.5703125" style="2" customWidth="1"/>
    <col min="21" max="21" width="11" style="2" customWidth="1"/>
    <col min="22" max="22" width="10" style="2" customWidth="1"/>
    <col min="23" max="23" width="9.85546875" style="2" customWidth="1"/>
    <col min="24" max="24" width="10.140625" style="2" customWidth="1"/>
    <col min="25" max="25" width="8.7109375" style="2" customWidth="1"/>
    <col min="26" max="26" width="6.7109375" style="2" customWidth="1"/>
    <col min="27" max="27" width="9.140625" style="2" customWidth="1"/>
    <col min="28" max="28" width="12.42578125" style="2" customWidth="1"/>
    <col min="29" max="29" width="7" style="2" customWidth="1"/>
    <col min="30" max="30" width="8" style="2" customWidth="1"/>
    <col min="31" max="31" width="6.7109375" style="2" customWidth="1"/>
    <col min="32" max="32" width="11.85546875" style="2" customWidth="1"/>
    <col min="33" max="33" width="13.42578125" style="2" customWidth="1"/>
    <col min="34" max="34" width="8" style="2" customWidth="1"/>
    <col min="35" max="35" width="9" style="2" customWidth="1"/>
    <col min="36" max="36" width="7.42578125" style="2" customWidth="1"/>
    <col min="37" max="37" width="10.140625" style="2" customWidth="1"/>
    <col min="38" max="38" width="12.28515625" style="2" customWidth="1"/>
    <col min="39" max="39" width="6.85546875" style="2" customWidth="1"/>
    <col min="40" max="40" width="9.5703125" style="2" customWidth="1"/>
    <col min="41" max="41" width="6.42578125" style="2" customWidth="1"/>
    <col min="42" max="42" width="9.85546875" style="2" customWidth="1"/>
    <col min="43" max="43" width="11.7109375" style="2" customWidth="1"/>
    <col min="44" max="44" width="7.7109375" style="2" customWidth="1"/>
    <col min="45" max="45" width="10.28515625" style="2" customWidth="1"/>
    <col min="46" max="46" width="7" style="2" customWidth="1"/>
    <col min="47" max="47" width="10.140625" style="2" customWidth="1"/>
    <col min="48" max="48" width="11.85546875" style="2" customWidth="1"/>
    <col min="49" max="49" width="11" style="2" customWidth="1"/>
    <col min="50" max="50" width="15.7109375" style="2" customWidth="1"/>
    <col min="51" max="51" width="8.28515625" style="2" customWidth="1"/>
    <col min="52" max="52" width="10.5703125" style="2" customWidth="1"/>
    <col min="53" max="53" width="11.140625" style="2" customWidth="1"/>
    <col min="54" max="54" width="14.28515625" style="2" customWidth="1"/>
    <col min="55" max="55" width="11.85546875" style="2" bestFit="1" customWidth="1"/>
    <col min="56" max="56" width="8.28515625" style="2" customWidth="1"/>
    <col min="57" max="57" width="10" style="2" customWidth="1"/>
    <col min="58" max="58" width="11.140625" style="2" customWidth="1"/>
    <col min="59" max="61" width="8.28515625" style="2" customWidth="1"/>
    <col min="62" max="62" width="9.85546875" style="2" customWidth="1"/>
    <col min="63" max="63" width="11.7109375" style="2" customWidth="1"/>
    <col min="64" max="64" width="8.28515625" style="2" customWidth="1"/>
    <col min="65" max="65" width="9.42578125" style="2" customWidth="1"/>
    <col min="66" max="66" width="8.85546875" style="2" customWidth="1"/>
    <col min="67" max="67" width="10.85546875" style="2" customWidth="1"/>
    <col min="68" max="68" width="12.85546875" style="2" customWidth="1"/>
    <col min="69" max="69" width="11.28515625" style="2" customWidth="1"/>
    <col min="70" max="70" width="13.5703125" style="2" customWidth="1"/>
    <col min="71" max="71" width="10.28515625" style="2" customWidth="1"/>
    <col min="72" max="72" width="10.7109375" style="2" customWidth="1"/>
    <col min="73" max="73" width="11.85546875" style="2" customWidth="1"/>
    <col min="74" max="74" width="10.5703125" style="2" customWidth="1"/>
    <col min="75" max="75" width="17.140625" style="2" customWidth="1"/>
    <col min="76" max="16384" width="9.140625" style="2"/>
  </cols>
  <sheetData>
    <row r="1" spans="1:75" ht="18.75" x14ac:dyDescent="0.25">
      <c r="A1" s="703" t="s">
        <v>50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3"/>
    </row>
    <row r="2" spans="1:75" ht="18.75" x14ac:dyDescent="0.3">
      <c r="A2" s="706"/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8.75" x14ac:dyDescent="0.25">
      <c r="A3" s="707" t="s">
        <v>218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x14ac:dyDescent="0.25">
      <c r="A4" s="708" t="s">
        <v>51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8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75" ht="18.75" x14ac:dyDescent="0.3">
      <c r="A5" s="704"/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BW5" s="3"/>
    </row>
    <row r="6" spans="1:75" ht="18.75" x14ac:dyDescent="0.3">
      <c r="A6" s="669" t="s">
        <v>1571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ht="18.75" x14ac:dyDescent="0.25">
      <c r="A7" s="703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3"/>
      <c r="Z7" s="703"/>
      <c r="AA7" s="703"/>
      <c r="AB7" s="703"/>
      <c r="AC7" s="703"/>
      <c r="AD7" s="703"/>
      <c r="AE7" s="703"/>
      <c r="AF7" s="703"/>
      <c r="AG7" s="703"/>
      <c r="AH7" s="703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8.75" x14ac:dyDescent="0.3">
      <c r="A8" s="669" t="s">
        <v>1582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75" x14ac:dyDescent="0.25">
      <c r="A9" s="704" t="s">
        <v>52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</row>
    <row r="10" spans="1:75" x14ac:dyDescent="0.25">
      <c r="BV10" s="10"/>
    </row>
    <row r="11" spans="1:75" ht="92.25" customHeight="1" x14ac:dyDescent="0.25">
      <c r="A11" s="690" t="s">
        <v>53</v>
      </c>
      <c r="B11" s="690" t="s">
        <v>54</v>
      </c>
      <c r="C11" s="690" t="s">
        <v>55</v>
      </c>
      <c r="D11" s="705" t="s">
        <v>56</v>
      </c>
      <c r="E11" s="705" t="s">
        <v>57</v>
      </c>
      <c r="F11" s="690" t="s">
        <v>58</v>
      </c>
      <c r="G11" s="690"/>
      <c r="H11" s="690" t="s">
        <v>59</v>
      </c>
      <c r="I11" s="690"/>
      <c r="J11" s="690"/>
      <c r="K11" s="690"/>
      <c r="L11" s="690"/>
      <c r="M11" s="690"/>
      <c r="N11" s="697" t="s">
        <v>60</v>
      </c>
      <c r="O11" s="691" t="s">
        <v>61</v>
      </c>
      <c r="P11" s="690" t="s">
        <v>62</v>
      </c>
      <c r="Q11" s="690"/>
      <c r="R11" s="690"/>
      <c r="S11" s="690"/>
      <c r="T11" s="690" t="s">
        <v>63</v>
      </c>
      <c r="U11" s="690"/>
      <c r="V11" s="700" t="s">
        <v>64</v>
      </c>
      <c r="W11" s="701"/>
      <c r="X11" s="702"/>
      <c r="Y11" s="690" t="s">
        <v>215</v>
      </c>
      <c r="Z11" s="690"/>
      <c r="AA11" s="690"/>
      <c r="AB11" s="690"/>
      <c r="AC11" s="690"/>
      <c r="AD11" s="690"/>
      <c r="AE11" s="690"/>
      <c r="AF11" s="690"/>
      <c r="AG11" s="690"/>
      <c r="AH11" s="690"/>
      <c r="AI11" s="690" t="s">
        <v>65</v>
      </c>
      <c r="AJ11" s="690"/>
      <c r="AK11" s="690"/>
      <c r="AL11" s="690"/>
      <c r="AM11" s="690"/>
      <c r="AN11" s="690"/>
      <c r="AO11" s="690"/>
      <c r="AP11" s="690"/>
      <c r="AQ11" s="690"/>
      <c r="AR11" s="690"/>
      <c r="AS11" s="690"/>
      <c r="AT11" s="690"/>
      <c r="AU11" s="690"/>
      <c r="AV11" s="690"/>
      <c r="AW11" s="690"/>
      <c r="AX11" s="690"/>
      <c r="AY11" s="690"/>
      <c r="AZ11" s="690"/>
      <c r="BA11" s="690"/>
      <c r="BB11" s="690"/>
      <c r="BC11" s="690"/>
      <c r="BD11" s="690"/>
      <c r="BE11" s="690"/>
      <c r="BF11" s="690"/>
      <c r="BG11" s="690"/>
      <c r="BH11" s="690"/>
      <c r="BI11" s="690"/>
      <c r="BJ11" s="690"/>
      <c r="BK11" s="690"/>
      <c r="BL11" s="690"/>
      <c r="BM11" s="690"/>
      <c r="BN11" s="690"/>
      <c r="BO11" s="690"/>
      <c r="BP11" s="690"/>
      <c r="BQ11" s="690"/>
      <c r="BR11" s="690"/>
      <c r="BS11" s="690"/>
      <c r="BT11" s="690"/>
      <c r="BU11" s="690"/>
      <c r="BV11" s="690"/>
      <c r="BW11" s="691" t="s">
        <v>66</v>
      </c>
    </row>
    <row r="12" spans="1:75" ht="88.5" customHeight="1" x14ac:dyDescent="0.25">
      <c r="A12" s="690"/>
      <c r="B12" s="690"/>
      <c r="C12" s="690"/>
      <c r="D12" s="705"/>
      <c r="E12" s="705"/>
      <c r="F12" s="690"/>
      <c r="G12" s="690"/>
      <c r="H12" s="684" t="s">
        <v>67</v>
      </c>
      <c r="I12" s="685"/>
      <c r="J12" s="686"/>
      <c r="K12" s="694" t="s">
        <v>68</v>
      </c>
      <c r="L12" s="695"/>
      <c r="M12" s="696"/>
      <c r="N12" s="698"/>
      <c r="O12" s="692"/>
      <c r="P12" s="690" t="s">
        <v>67</v>
      </c>
      <c r="Q12" s="690"/>
      <c r="R12" s="690" t="s">
        <v>68</v>
      </c>
      <c r="S12" s="690"/>
      <c r="T12" s="690"/>
      <c r="U12" s="690"/>
      <c r="V12" s="694"/>
      <c r="W12" s="695"/>
      <c r="X12" s="696"/>
      <c r="Y12" s="690" t="s">
        <v>69</v>
      </c>
      <c r="Z12" s="690"/>
      <c r="AA12" s="690"/>
      <c r="AB12" s="690"/>
      <c r="AC12" s="690"/>
      <c r="AD12" s="690" t="s">
        <v>70</v>
      </c>
      <c r="AE12" s="690"/>
      <c r="AF12" s="690"/>
      <c r="AG12" s="690"/>
      <c r="AH12" s="690"/>
      <c r="AI12" s="684" t="s">
        <v>72</v>
      </c>
      <c r="AJ12" s="685"/>
      <c r="AK12" s="685"/>
      <c r="AL12" s="685"/>
      <c r="AM12" s="686"/>
      <c r="AN12" s="684" t="s">
        <v>71</v>
      </c>
      <c r="AO12" s="685"/>
      <c r="AP12" s="685"/>
      <c r="AQ12" s="685"/>
      <c r="AR12" s="686"/>
      <c r="AS12" s="684" t="s">
        <v>216</v>
      </c>
      <c r="AT12" s="685"/>
      <c r="AU12" s="685"/>
      <c r="AV12" s="685"/>
      <c r="AW12" s="686"/>
      <c r="AX12" s="684" t="s">
        <v>73</v>
      </c>
      <c r="AY12" s="685"/>
      <c r="AZ12" s="685"/>
      <c r="BA12" s="685"/>
      <c r="BB12" s="686"/>
      <c r="BC12" s="684" t="s">
        <v>217</v>
      </c>
      <c r="BD12" s="685"/>
      <c r="BE12" s="685"/>
      <c r="BF12" s="685"/>
      <c r="BG12" s="686"/>
      <c r="BH12" s="684" t="s">
        <v>74</v>
      </c>
      <c r="BI12" s="685"/>
      <c r="BJ12" s="685"/>
      <c r="BK12" s="685"/>
      <c r="BL12" s="686"/>
      <c r="BM12" s="684" t="s">
        <v>75</v>
      </c>
      <c r="BN12" s="685"/>
      <c r="BO12" s="685"/>
      <c r="BP12" s="685"/>
      <c r="BQ12" s="686"/>
      <c r="BR12" s="687" t="s">
        <v>76</v>
      </c>
      <c r="BS12" s="688"/>
      <c r="BT12" s="688"/>
      <c r="BU12" s="688"/>
      <c r="BV12" s="689"/>
      <c r="BW12" s="692"/>
    </row>
    <row r="13" spans="1:75" ht="269.25" customHeight="1" x14ac:dyDescent="0.25">
      <c r="A13" s="690"/>
      <c r="B13" s="690"/>
      <c r="C13" s="690"/>
      <c r="D13" s="705"/>
      <c r="E13" s="705"/>
      <c r="F13" s="11" t="s">
        <v>77</v>
      </c>
      <c r="G13" s="12" t="s">
        <v>68</v>
      </c>
      <c r="H13" s="13" t="s">
        <v>78</v>
      </c>
      <c r="I13" s="13" t="s">
        <v>79</v>
      </c>
      <c r="J13" s="13" t="s">
        <v>80</v>
      </c>
      <c r="K13" s="13" t="s">
        <v>78</v>
      </c>
      <c r="L13" s="13" t="s">
        <v>79</v>
      </c>
      <c r="M13" s="13" t="s">
        <v>80</v>
      </c>
      <c r="N13" s="699"/>
      <c r="O13" s="693"/>
      <c r="P13" s="13" t="s">
        <v>81</v>
      </c>
      <c r="Q13" s="13" t="s">
        <v>82</v>
      </c>
      <c r="R13" s="13" t="s">
        <v>83</v>
      </c>
      <c r="S13" s="13" t="s">
        <v>82</v>
      </c>
      <c r="T13" s="14" t="s">
        <v>67</v>
      </c>
      <c r="U13" s="14" t="s">
        <v>68</v>
      </c>
      <c r="V13" s="13" t="s">
        <v>84</v>
      </c>
      <c r="W13" s="13" t="s">
        <v>214</v>
      </c>
      <c r="X13" s="13" t="s">
        <v>85</v>
      </c>
      <c r="Y13" s="13" t="s">
        <v>86</v>
      </c>
      <c r="Z13" s="13" t="s">
        <v>87</v>
      </c>
      <c r="AA13" s="13" t="s">
        <v>88</v>
      </c>
      <c r="AB13" s="14" t="s">
        <v>89</v>
      </c>
      <c r="AC13" s="14" t="s">
        <v>90</v>
      </c>
      <c r="AD13" s="13" t="s">
        <v>86</v>
      </c>
      <c r="AE13" s="13" t="s">
        <v>87</v>
      </c>
      <c r="AF13" s="13" t="s">
        <v>88</v>
      </c>
      <c r="AG13" s="14" t="s">
        <v>89</v>
      </c>
      <c r="AH13" s="14" t="s">
        <v>90</v>
      </c>
      <c r="AI13" s="13" t="s">
        <v>86</v>
      </c>
      <c r="AJ13" s="13" t="s">
        <v>87</v>
      </c>
      <c r="AK13" s="13" t="s">
        <v>88</v>
      </c>
      <c r="AL13" s="14" t="s">
        <v>89</v>
      </c>
      <c r="AM13" s="14" t="s">
        <v>90</v>
      </c>
      <c r="AN13" s="13" t="s">
        <v>86</v>
      </c>
      <c r="AO13" s="13" t="s">
        <v>87</v>
      </c>
      <c r="AP13" s="13" t="s">
        <v>88</v>
      </c>
      <c r="AQ13" s="14" t="s">
        <v>89</v>
      </c>
      <c r="AR13" s="14" t="s">
        <v>90</v>
      </c>
      <c r="AS13" s="13" t="s">
        <v>86</v>
      </c>
      <c r="AT13" s="13" t="s">
        <v>87</v>
      </c>
      <c r="AU13" s="13" t="s">
        <v>88</v>
      </c>
      <c r="AV13" s="14" t="s">
        <v>89</v>
      </c>
      <c r="AW13" s="14" t="s">
        <v>90</v>
      </c>
      <c r="AX13" s="13" t="s">
        <v>86</v>
      </c>
      <c r="AY13" s="13" t="s">
        <v>87</v>
      </c>
      <c r="AZ13" s="13" t="s">
        <v>88</v>
      </c>
      <c r="BA13" s="14" t="s">
        <v>89</v>
      </c>
      <c r="BB13" s="14" t="s">
        <v>90</v>
      </c>
      <c r="BC13" s="13" t="s">
        <v>86</v>
      </c>
      <c r="BD13" s="13" t="s">
        <v>87</v>
      </c>
      <c r="BE13" s="13" t="s">
        <v>88</v>
      </c>
      <c r="BF13" s="14" t="s">
        <v>89</v>
      </c>
      <c r="BG13" s="14" t="s">
        <v>90</v>
      </c>
      <c r="BH13" s="13" t="s">
        <v>86</v>
      </c>
      <c r="BI13" s="13" t="s">
        <v>87</v>
      </c>
      <c r="BJ13" s="13" t="s">
        <v>88</v>
      </c>
      <c r="BK13" s="635" t="s">
        <v>89</v>
      </c>
      <c r="BL13" s="14" t="s">
        <v>90</v>
      </c>
      <c r="BM13" s="13" t="s">
        <v>86</v>
      </c>
      <c r="BN13" s="13" t="s">
        <v>87</v>
      </c>
      <c r="BO13" s="13" t="s">
        <v>88</v>
      </c>
      <c r="BP13" s="14" t="s">
        <v>89</v>
      </c>
      <c r="BQ13" s="14" t="s">
        <v>90</v>
      </c>
      <c r="BR13" s="13" t="s">
        <v>86</v>
      </c>
      <c r="BS13" s="13" t="s">
        <v>87</v>
      </c>
      <c r="BT13" s="13" t="s">
        <v>88</v>
      </c>
      <c r="BU13" s="14" t="s">
        <v>89</v>
      </c>
      <c r="BV13" s="13" t="s">
        <v>90</v>
      </c>
      <c r="BW13" s="693"/>
    </row>
    <row r="14" spans="1:75" x14ac:dyDescent="0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6" t="s">
        <v>91</v>
      </c>
      <c r="Q14" s="16" t="s">
        <v>92</v>
      </c>
      <c r="R14" s="16" t="s">
        <v>93</v>
      </c>
      <c r="S14" s="16" t="s">
        <v>94</v>
      </c>
      <c r="T14" s="15">
        <v>17</v>
      </c>
      <c r="U14" s="15">
        <v>18</v>
      </c>
      <c r="V14" s="15">
        <v>19</v>
      </c>
      <c r="W14" s="15">
        <v>20</v>
      </c>
      <c r="X14" s="15">
        <v>21</v>
      </c>
      <c r="Y14" s="15">
        <v>22</v>
      </c>
      <c r="Z14" s="15">
        <v>23</v>
      </c>
      <c r="AA14" s="15">
        <v>24</v>
      </c>
      <c r="AB14" s="15">
        <v>25</v>
      </c>
      <c r="AC14" s="15">
        <v>26</v>
      </c>
      <c r="AD14" s="15">
        <v>27</v>
      </c>
      <c r="AE14" s="15">
        <v>28</v>
      </c>
      <c r="AF14" s="15">
        <v>29</v>
      </c>
      <c r="AG14" s="15">
        <v>30</v>
      </c>
      <c r="AH14" s="15">
        <v>31</v>
      </c>
      <c r="AI14" s="16" t="s">
        <v>95</v>
      </c>
      <c r="AJ14" s="16" t="s">
        <v>96</v>
      </c>
      <c r="AK14" s="16" t="s">
        <v>97</v>
      </c>
      <c r="AL14" s="16" t="s">
        <v>98</v>
      </c>
      <c r="AM14" s="16" t="s">
        <v>99</v>
      </c>
      <c r="AN14" s="16" t="s">
        <v>100</v>
      </c>
      <c r="AO14" s="16" t="s">
        <v>101</v>
      </c>
      <c r="AP14" s="16" t="s">
        <v>102</v>
      </c>
      <c r="AQ14" s="16" t="s">
        <v>103</v>
      </c>
      <c r="AR14" s="16" t="s">
        <v>104</v>
      </c>
      <c r="AS14" s="16" t="s">
        <v>105</v>
      </c>
      <c r="AT14" s="16" t="s">
        <v>106</v>
      </c>
      <c r="AU14" s="16" t="s">
        <v>107</v>
      </c>
      <c r="AV14" s="16" t="s">
        <v>108</v>
      </c>
      <c r="AW14" s="16" t="s">
        <v>109</v>
      </c>
      <c r="AX14" s="16" t="s">
        <v>110</v>
      </c>
      <c r="AY14" s="16" t="s">
        <v>111</v>
      </c>
      <c r="AZ14" s="16" t="s">
        <v>112</v>
      </c>
      <c r="BA14" s="16" t="s">
        <v>113</v>
      </c>
      <c r="BB14" s="16" t="s">
        <v>114</v>
      </c>
      <c r="BC14" s="16" t="s">
        <v>115</v>
      </c>
      <c r="BD14" s="16" t="s">
        <v>116</v>
      </c>
      <c r="BE14" s="16" t="s">
        <v>117</v>
      </c>
      <c r="BF14" s="16" t="s">
        <v>118</v>
      </c>
      <c r="BG14" s="16" t="s">
        <v>119</v>
      </c>
      <c r="BH14" s="16" t="s">
        <v>120</v>
      </c>
      <c r="BI14" s="16" t="s">
        <v>121</v>
      </c>
      <c r="BJ14" s="16" t="s">
        <v>122</v>
      </c>
      <c r="BK14" s="16" t="s">
        <v>123</v>
      </c>
      <c r="BL14" s="16" t="s">
        <v>124</v>
      </c>
      <c r="BM14" s="15">
        <v>33</v>
      </c>
      <c r="BN14" s="15">
        <v>34</v>
      </c>
      <c r="BO14" s="15">
        <v>35</v>
      </c>
      <c r="BP14" s="15">
        <v>36</v>
      </c>
      <c r="BQ14" s="15">
        <v>37</v>
      </c>
      <c r="BR14" s="15">
        <v>38</v>
      </c>
      <c r="BS14" s="15">
        <v>39</v>
      </c>
      <c r="BT14" s="15">
        <v>40</v>
      </c>
      <c r="BU14" s="15">
        <v>41</v>
      </c>
      <c r="BV14" s="15">
        <v>42</v>
      </c>
      <c r="BW14" s="15">
        <v>43</v>
      </c>
    </row>
    <row r="15" spans="1:75" s="23" customFormat="1" x14ac:dyDescent="0.25">
      <c r="A15" s="17" t="s">
        <v>125</v>
      </c>
      <c r="B15" s="18" t="s">
        <v>126</v>
      </c>
      <c r="C15" s="19" t="s">
        <v>127</v>
      </c>
      <c r="D15" s="19" t="s">
        <v>161</v>
      </c>
      <c r="E15" s="20">
        <v>2019</v>
      </c>
      <c r="F15" s="20">
        <v>2021</v>
      </c>
      <c r="G15" s="21" t="s">
        <v>127</v>
      </c>
      <c r="H15" s="21">
        <f>H17</f>
        <v>43.648930512</v>
      </c>
      <c r="I15" s="21">
        <f>I17</f>
        <v>43.648930512</v>
      </c>
      <c r="J15" s="22">
        <v>43344</v>
      </c>
      <c r="K15" s="550">
        <f>K17</f>
        <v>0.54692885000000036</v>
      </c>
      <c r="L15" s="550">
        <f>L17</f>
        <v>0.54692885000000036</v>
      </c>
      <c r="M15" s="21" t="s">
        <v>127</v>
      </c>
      <c r="N15" s="21" t="s">
        <v>127</v>
      </c>
      <c r="O15" s="21" t="s">
        <v>127</v>
      </c>
      <c r="P15" s="21" t="s">
        <v>127</v>
      </c>
      <c r="Q15" s="21" t="s">
        <v>127</v>
      </c>
      <c r="R15" s="21" t="s">
        <v>127</v>
      </c>
      <c r="S15" s="550" t="str">
        <f>S17</f>
        <v>нд</v>
      </c>
      <c r="T15" s="550">
        <f>T34+T19</f>
        <v>43.646364389999995</v>
      </c>
      <c r="U15" s="550">
        <f>U17</f>
        <v>0.54692885000000036</v>
      </c>
      <c r="V15" s="21" t="s">
        <v>127</v>
      </c>
      <c r="W15" s="21" t="s">
        <v>127</v>
      </c>
      <c r="X15" s="21" t="s">
        <v>127</v>
      </c>
      <c r="Y15" s="21" t="s">
        <v>127</v>
      </c>
      <c r="Z15" s="21" t="s">
        <v>127</v>
      </c>
      <c r="AA15" s="21" t="s">
        <v>127</v>
      </c>
      <c r="AB15" s="21" t="s">
        <v>127</v>
      </c>
      <c r="AC15" s="21" t="s">
        <v>127</v>
      </c>
      <c r="AD15" s="21" t="s">
        <v>127</v>
      </c>
      <c r="AE15" s="21" t="s">
        <v>127</v>
      </c>
      <c r="AF15" s="21" t="s">
        <v>127</v>
      </c>
      <c r="AG15" s="21" t="s">
        <v>127</v>
      </c>
      <c r="AH15" s="21" t="s">
        <v>127</v>
      </c>
      <c r="AI15" s="21">
        <v>13.920193229999999</v>
      </c>
      <c r="AJ15" s="21">
        <v>0</v>
      </c>
      <c r="AK15" s="21">
        <v>0</v>
      </c>
      <c r="AL15" s="21">
        <v>13.74219323</v>
      </c>
      <c r="AM15" s="21">
        <v>0.17799999999999999</v>
      </c>
      <c r="AN15" s="21">
        <v>13.92</v>
      </c>
      <c r="AO15" s="21" t="s">
        <v>127</v>
      </c>
      <c r="AP15" s="21" t="s">
        <v>127</v>
      </c>
      <c r="AQ15" s="21">
        <v>12.42</v>
      </c>
      <c r="AR15" s="21">
        <v>1.4976</v>
      </c>
      <c r="AS15" s="21">
        <v>12.106058149999999</v>
      </c>
      <c r="AT15" s="20">
        <v>0</v>
      </c>
      <c r="AU15" s="20">
        <v>0</v>
      </c>
      <c r="AV15" s="21">
        <v>11.92805815</v>
      </c>
      <c r="AW15" s="21">
        <v>0.17799999999999999</v>
      </c>
      <c r="AX15" s="21" t="str">
        <f>AX17</f>
        <v>нд</v>
      </c>
      <c r="AY15" s="21" t="str">
        <f t="shared" ref="AY15:BB15" si="0">AY17</f>
        <v>нд</v>
      </c>
      <c r="AZ15" s="21" t="str">
        <f t="shared" si="0"/>
        <v>нд</v>
      </c>
      <c r="BA15" s="21" t="str">
        <f t="shared" si="0"/>
        <v>нд</v>
      </c>
      <c r="BB15" s="21" t="str">
        <f t="shared" si="0"/>
        <v>нд</v>
      </c>
      <c r="BC15" s="550">
        <f>BC17</f>
        <v>15.82627915</v>
      </c>
      <c r="BD15" s="21">
        <f t="shared" ref="BD15:BG15" si="1">BD17</f>
        <v>0</v>
      </c>
      <c r="BE15" s="21">
        <f t="shared" si="1"/>
        <v>0</v>
      </c>
      <c r="BF15" s="21">
        <f t="shared" si="1"/>
        <v>15.64827915</v>
      </c>
      <c r="BG15" s="21">
        <f t="shared" si="1"/>
        <v>0.17799999999999999</v>
      </c>
      <c r="BH15" s="550">
        <f>BH17</f>
        <v>0.54692885000000036</v>
      </c>
      <c r="BI15" s="21" t="str">
        <f t="shared" ref="BI15:BK15" si="2">BI17</f>
        <v>нд</v>
      </c>
      <c r="BJ15" s="21" t="str">
        <f t="shared" si="2"/>
        <v>нд</v>
      </c>
      <c r="BK15" s="550">
        <f t="shared" si="2"/>
        <v>0.54692885000000036</v>
      </c>
      <c r="BL15" s="550" t="str">
        <f>BL17</f>
        <v>нд</v>
      </c>
      <c r="BM15" s="550">
        <f>BM17+BM19</f>
        <v>43.648930530000001</v>
      </c>
      <c r="BN15" s="550">
        <f t="shared" ref="BN15:BP15" si="3">BN17</f>
        <v>0</v>
      </c>
      <c r="BO15" s="550">
        <f t="shared" si="3"/>
        <v>0</v>
      </c>
      <c r="BP15" s="21">
        <f t="shared" si="3"/>
        <v>41.318530530000004</v>
      </c>
      <c r="BQ15" s="21">
        <v>0</v>
      </c>
      <c r="BR15" s="21">
        <f>BR17+BR19</f>
        <v>44.195859380000002</v>
      </c>
      <c r="BS15" s="19" t="str">
        <f t="shared" ref="BS15:BT15" si="4">BS17</f>
        <v>нд</v>
      </c>
      <c r="BT15" s="19" t="str">
        <f t="shared" si="4"/>
        <v>нд</v>
      </c>
      <c r="BU15" s="21">
        <f>BU17+BU19</f>
        <v>43.661859380000003</v>
      </c>
      <c r="BV15" s="21">
        <f>BV17</f>
        <v>0.53400000000000003</v>
      </c>
      <c r="BW15" s="19" t="s">
        <v>127</v>
      </c>
    </row>
    <row r="16" spans="1:75" x14ac:dyDescent="0.25">
      <c r="A16" s="24" t="s">
        <v>128</v>
      </c>
      <c r="B16" s="25" t="s">
        <v>129</v>
      </c>
      <c r="C16" s="15" t="s">
        <v>127</v>
      </c>
      <c r="D16" s="15" t="s">
        <v>127</v>
      </c>
      <c r="E16" s="15" t="s">
        <v>127</v>
      </c>
      <c r="F16" s="15" t="s">
        <v>127</v>
      </c>
      <c r="G16" s="15" t="s">
        <v>127</v>
      </c>
      <c r="H16" s="15" t="s">
        <v>127</v>
      </c>
      <c r="I16" s="15" t="s">
        <v>127</v>
      </c>
      <c r="J16" s="15" t="s">
        <v>127</v>
      </c>
      <c r="K16" s="15" t="s">
        <v>127</v>
      </c>
      <c r="L16" s="15" t="s">
        <v>127</v>
      </c>
      <c r="M16" s="15" t="s">
        <v>127</v>
      </c>
      <c r="N16" s="15" t="s">
        <v>127</v>
      </c>
      <c r="O16" s="15" t="s">
        <v>127</v>
      </c>
      <c r="P16" s="15" t="s">
        <v>127</v>
      </c>
      <c r="Q16" s="15" t="s">
        <v>127</v>
      </c>
      <c r="R16" s="15" t="s">
        <v>127</v>
      </c>
      <c r="S16" s="596" t="s">
        <v>127</v>
      </c>
      <c r="T16" s="15" t="s">
        <v>127</v>
      </c>
      <c r="U16" s="15" t="s">
        <v>127</v>
      </c>
      <c r="V16" s="15" t="s">
        <v>127</v>
      </c>
      <c r="W16" s="15" t="s">
        <v>127</v>
      </c>
      <c r="X16" s="15" t="s">
        <v>127</v>
      </c>
      <c r="Y16" s="15" t="s">
        <v>127</v>
      </c>
      <c r="Z16" s="15" t="s">
        <v>127</v>
      </c>
      <c r="AA16" s="15" t="s">
        <v>127</v>
      </c>
      <c r="AB16" s="15" t="s">
        <v>127</v>
      </c>
      <c r="AC16" s="15" t="s">
        <v>127</v>
      </c>
      <c r="AD16" s="15" t="s">
        <v>127</v>
      </c>
      <c r="AE16" s="15" t="s">
        <v>127</v>
      </c>
      <c r="AF16" s="15" t="s">
        <v>127</v>
      </c>
      <c r="AG16" s="15" t="s">
        <v>127</v>
      </c>
      <c r="AH16" s="15" t="s">
        <v>127</v>
      </c>
      <c r="AI16" s="15" t="s">
        <v>127</v>
      </c>
      <c r="AJ16" s="15" t="s">
        <v>127</v>
      </c>
      <c r="AK16" s="15" t="s">
        <v>127</v>
      </c>
      <c r="AL16" s="15" t="s">
        <v>127</v>
      </c>
      <c r="AM16" s="15" t="s">
        <v>127</v>
      </c>
      <c r="AN16" s="15" t="s">
        <v>127</v>
      </c>
      <c r="AO16" s="15" t="s">
        <v>127</v>
      </c>
      <c r="AP16" s="15" t="s">
        <v>127</v>
      </c>
      <c r="AQ16" s="15" t="s">
        <v>127</v>
      </c>
      <c r="AR16" s="15" t="s">
        <v>127</v>
      </c>
      <c r="AS16" s="15" t="s">
        <v>127</v>
      </c>
      <c r="AT16" s="72" t="s">
        <v>127</v>
      </c>
      <c r="AU16" s="72" t="s">
        <v>127</v>
      </c>
      <c r="AV16" s="15" t="s">
        <v>127</v>
      </c>
      <c r="AW16" s="360" t="s">
        <v>127</v>
      </c>
      <c r="AX16" s="15" t="s">
        <v>127</v>
      </c>
      <c r="AY16" s="15" t="s">
        <v>127</v>
      </c>
      <c r="AZ16" s="15" t="s">
        <v>127</v>
      </c>
      <c r="BA16" s="15" t="s">
        <v>127</v>
      </c>
      <c r="BB16" s="15" t="s">
        <v>127</v>
      </c>
      <c r="BC16" s="15" t="s">
        <v>127</v>
      </c>
      <c r="BD16" s="72" t="s">
        <v>127</v>
      </c>
      <c r="BE16" s="72" t="s">
        <v>127</v>
      </c>
      <c r="BF16" s="15" t="s">
        <v>127</v>
      </c>
      <c r="BG16" s="72" t="s">
        <v>127</v>
      </c>
      <c r="BH16" s="360" t="s">
        <v>127</v>
      </c>
      <c r="BI16" s="360" t="s">
        <v>127</v>
      </c>
      <c r="BJ16" s="360" t="s">
        <v>127</v>
      </c>
      <c r="BK16" s="360" t="s">
        <v>127</v>
      </c>
      <c r="BL16" s="15" t="s">
        <v>127</v>
      </c>
      <c r="BM16" s="15" t="s">
        <v>127</v>
      </c>
      <c r="BN16" s="15" t="s">
        <v>127</v>
      </c>
      <c r="BO16" s="15" t="s">
        <v>127</v>
      </c>
      <c r="BP16" s="15" t="s">
        <v>127</v>
      </c>
      <c r="BQ16" s="15" t="s">
        <v>127</v>
      </c>
      <c r="BR16" s="360" t="s">
        <v>127</v>
      </c>
      <c r="BS16" s="15" t="s">
        <v>127</v>
      </c>
      <c r="BT16" s="15" t="s">
        <v>127</v>
      </c>
      <c r="BU16" s="360" t="s">
        <v>127</v>
      </c>
      <c r="BV16" s="360" t="s">
        <v>127</v>
      </c>
      <c r="BW16" s="15" t="s">
        <v>127</v>
      </c>
    </row>
    <row r="17" spans="1:75" s="31" customFormat="1" x14ac:dyDescent="0.25">
      <c r="A17" s="26" t="s">
        <v>130</v>
      </c>
      <c r="B17" s="27" t="s">
        <v>131</v>
      </c>
      <c r="C17" s="28" t="s">
        <v>127</v>
      </c>
      <c r="D17" s="28" t="s">
        <v>127</v>
      </c>
      <c r="E17" s="28">
        <v>2019</v>
      </c>
      <c r="F17" s="28">
        <v>2021</v>
      </c>
      <c r="G17" s="28" t="s">
        <v>127</v>
      </c>
      <c r="H17" s="29">
        <f>H34+H19</f>
        <v>43.648930512</v>
      </c>
      <c r="I17" s="29">
        <f>I34+I19</f>
        <v>43.648930512</v>
      </c>
      <c r="J17" s="30">
        <f>J15</f>
        <v>43344</v>
      </c>
      <c r="K17" s="552">
        <f>K34</f>
        <v>0.54692885000000036</v>
      </c>
      <c r="L17" s="552">
        <f>L34</f>
        <v>0.54692885000000036</v>
      </c>
      <c r="M17" s="28" t="s">
        <v>127</v>
      </c>
      <c r="N17" s="28" t="s">
        <v>127</v>
      </c>
      <c r="O17" s="28" t="s">
        <v>127</v>
      </c>
      <c r="P17" s="29" t="s">
        <v>127</v>
      </c>
      <c r="Q17" s="29" t="s">
        <v>127</v>
      </c>
      <c r="R17" s="28" t="s">
        <v>127</v>
      </c>
      <c r="S17" s="552" t="str">
        <f>S34</f>
        <v>нд</v>
      </c>
      <c r="T17" s="567">
        <f>T34</f>
        <v>41.849964389999997</v>
      </c>
      <c r="U17" s="567">
        <f>U38</f>
        <v>0.54692885000000036</v>
      </c>
      <c r="V17" s="28" t="s">
        <v>127</v>
      </c>
      <c r="W17" s="28" t="s">
        <v>127</v>
      </c>
      <c r="X17" s="28" t="s">
        <v>127</v>
      </c>
      <c r="Y17" s="28" t="s">
        <v>127</v>
      </c>
      <c r="Z17" s="28" t="s">
        <v>127</v>
      </c>
      <c r="AA17" s="28" t="s">
        <v>127</v>
      </c>
      <c r="AB17" s="28" t="s">
        <v>127</v>
      </c>
      <c r="AC17" s="28" t="s">
        <v>127</v>
      </c>
      <c r="AD17" s="28" t="s">
        <v>127</v>
      </c>
      <c r="AE17" s="28" t="s">
        <v>127</v>
      </c>
      <c r="AF17" s="28" t="s">
        <v>127</v>
      </c>
      <c r="AG17" s="28" t="s">
        <v>127</v>
      </c>
      <c r="AH17" s="28" t="s">
        <v>127</v>
      </c>
      <c r="AI17" s="29">
        <v>13.920193229999999</v>
      </c>
      <c r="AJ17" s="29">
        <v>0</v>
      </c>
      <c r="AK17" s="29">
        <v>0</v>
      </c>
      <c r="AL17" s="29">
        <v>13.74219323</v>
      </c>
      <c r="AM17" s="29">
        <v>0.17799999999999999</v>
      </c>
      <c r="AN17" s="28">
        <v>13.92</v>
      </c>
      <c r="AO17" s="28" t="s">
        <v>127</v>
      </c>
      <c r="AP17" s="28" t="s">
        <v>127</v>
      </c>
      <c r="AQ17" s="28">
        <v>12.42</v>
      </c>
      <c r="AR17" s="29">
        <v>1.4976</v>
      </c>
      <c r="AS17" s="29">
        <v>12.106058149999999</v>
      </c>
      <c r="AT17" s="73">
        <v>0</v>
      </c>
      <c r="AU17" s="73">
        <v>0</v>
      </c>
      <c r="AV17" s="29">
        <v>11.92805815</v>
      </c>
      <c r="AW17" s="91">
        <v>0.17799999999999999</v>
      </c>
      <c r="AX17" s="28" t="str">
        <f>AX24</f>
        <v>нд</v>
      </c>
      <c r="AY17" s="28" t="str">
        <f t="shared" ref="AY17:BA17" si="5">AY24</f>
        <v>нд</v>
      </c>
      <c r="AZ17" s="28" t="str">
        <f t="shared" si="5"/>
        <v>нд</v>
      </c>
      <c r="BA17" s="28" t="str">
        <f t="shared" si="5"/>
        <v>нд</v>
      </c>
      <c r="BB17" s="28" t="str">
        <f>BB24</f>
        <v>нд</v>
      </c>
      <c r="BC17" s="29">
        <f>BC34</f>
        <v>15.82627915</v>
      </c>
      <c r="BD17" s="29">
        <f t="shared" ref="BD17:BG17" si="6">BD34</f>
        <v>0</v>
      </c>
      <c r="BE17" s="29">
        <f t="shared" si="6"/>
        <v>0</v>
      </c>
      <c r="BF17" s="29">
        <f t="shared" si="6"/>
        <v>15.64827915</v>
      </c>
      <c r="BG17" s="29">
        <f t="shared" si="6"/>
        <v>0.17799999999999999</v>
      </c>
      <c r="BH17" s="91">
        <f>BH34</f>
        <v>0.54692885000000036</v>
      </c>
      <c r="BI17" s="91" t="str">
        <f t="shared" ref="BI17:BL17" si="7">BI34</f>
        <v>нд</v>
      </c>
      <c r="BJ17" s="91" t="str">
        <f t="shared" si="7"/>
        <v>нд</v>
      </c>
      <c r="BK17" s="91">
        <f t="shared" si="7"/>
        <v>0.54692885000000036</v>
      </c>
      <c r="BL17" s="567" t="str">
        <f t="shared" si="7"/>
        <v>нд</v>
      </c>
      <c r="BM17" s="29">
        <f>BM34</f>
        <v>41.852530530000003</v>
      </c>
      <c r="BN17" s="29">
        <f t="shared" ref="BN17:BP17" si="8">BN34</f>
        <v>0</v>
      </c>
      <c r="BO17" s="29">
        <f t="shared" si="8"/>
        <v>0</v>
      </c>
      <c r="BP17" s="29">
        <f t="shared" si="8"/>
        <v>41.318530530000004</v>
      </c>
      <c r="BQ17" s="29">
        <v>0</v>
      </c>
      <c r="BR17" s="91">
        <f>BR34</f>
        <v>42.399459380000003</v>
      </c>
      <c r="BS17" s="567" t="str">
        <f t="shared" ref="BS17:BT17" si="9">BS37</f>
        <v>нд</v>
      </c>
      <c r="BT17" s="567" t="str">
        <f t="shared" si="9"/>
        <v>нд</v>
      </c>
      <c r="BU17" s="91">
        <f>BU34</f>
        <v>41.865459380000004</v>
      </c>
      <c r="BV17" s="91">
        <f>BV34</f>
        <v>0.53400000000000003</v>
      </c>
      <c r="BW17" s="28" t="s">
        <v>127</v>
      </c>
    </row>
    <row r="18" spans="1:75" ht="31.5" x14ac:dyDescent="0.25">
      <c r="A18" s="24" t="s">
        <v>132</v>
      </c>
      <c r="B18" s="32" t="s">
        <v>133</v>
      </c>
      <c r="C18" s="15" t="s">
        <v>127</v>
      </c>
      <c r="D18" s="15" t="s">
        <v>127</v>
      </c>
      <c r="E18" s="15" t="s">
        <v>127</v>
      </c>
      <c r="F18" s="15" t="s">
        <v>127</v>
      </c>
      <c r="G18" s="15" t="s">
        <v>127</v>
      </c>
      <c r="H18" s="15" t="s">
        <v>127</v>
      </c>
      <c r="I18" s="15" t="s">
        <v>127</v>
      </c>
      <c r="J18" s="15" t="s">
        <v>127</v>
      </c>
      <c r="K18" s="15" t="s">
        <v>127</v>
      </c>
      <c r="L18" s="15" t="s">
        <v>127</v>
      </c>
      <c r="M18" s="15" t="s">
        <v>127</v>
      </c>
      <c r="N18" s="15" t="s">
        <v>127</v>
      </c>
      <c r="O18" s="15" t="s">
        <v>127</v>
      </c>
      <c r="P18" s="15" t="s">
        <v>127</v>
      </c>
      <c r="Q18" s="15" t="s">
        <v>127</v>
      </c>
      <c r="R18" s="15" t="s">
        <v>127</v>
      </c>
      <c r="S18" s="15" t="s">
        <v>127</v>
      </c>
      <c r="T18" s="15" t="s">
        <v>127</v>
      </c>
      <c r="U18" s="15" t="s">
        <v>127</v>
      </c>
      <c r="V18" s="15" t="s">
        <v>127</v>
      </c>
      <c r="W18" s="15" t="s">
        <v>127</v>
      </c>
      <c r="X18" s="15" t="s">
        <v>127</v>
      </c>
      <c r="Y18" s="15" t="s">
        <v>127</v>
      </c>
      <c r="Z18" s="15" t="s">
        <v>127</v>
      </c>
      <c r="AA18" s="15" t="s">
        <v>127</v>
      </c>
      <c r="AB18" s="15" t="s">
        <v>127</v>
      </c>
      <c r="AC18" s="15" t="s">
        <v>127</v>
      </c>
      <c r="AD18" s="15" t="s">
        <v>127</v>
      </c>
      <c r="AE18" s="15" t="s">
        <v>127</v>
      </c>
      <c r="AF18" s="15" t="s">
        <v>127</v>
      </c>
      <c r="AG18" s="15" t="s">
        <v>127</v>
      </c>
      <c r="AH18" s="15" t="s">
        <v>127</v>
      </c>
      <c r="AI18" s="15" t="s">
        <v>127</v>
      </c>
      <c r="AJ18" s="15" t="s">
        <v>127</v>
      </c>
      <c r="AK18" s="15" t="s">
        <v>127</v>
      </c>
      <c r="AL18" s="15" t="s">
        <v>127</v>
      </c>
      <c r="AM18" s="15" t="s">
        <v>127</v>
      </c>
      <c r="AN18" s="15" t="s">
        <v>127</v>
      </c>
      <c r="AO18" s="15" t="s">
        <v>127</v>
      </c>
      <c r="AP18" s="15" t="s">
        <v>127</v>
      </c>
      <c r="AQ18" s="15" t="s">
        <v>127</v>
      </c>
      <c r="AR18" s="15" t="s">
        <v>127</v>
      </c>
      <c r="AS18" s="15" t="s">
        <v>127</v>
      </c>
      <c r="AT18" s="72" t="s">
        <v>127</v>
      </c>
      <c r="AU18" s="72" t="s">
        <v>127</v>
      </c>
      <c r="AV18" s="15" t="s">
        <v>127</v>
      </c>
      <c r="AW18" s="360" t="s">
        <v>127</v>
      </c>
      <c r="AX18" s="15" t="s">
        <v>127</v>
      </c>
      <c r="AY18" s="15" t="s">
        <v>127</v>
      </c>
      <c r="AZ18" s="15" t="s">
        <v>127</v>
      </c>
      <c r="BA18" s="15" t="s">
        <v>127</v>
      </c>
      <c r="BB18" s="15" t="s">
        <v>127</v>
      </c>
      <c r="BC18" s="15" t="s">
        <v>127</v>
      </c>
      <c r="BD18" s="72" t="s">
        <v>127</v>
      </c>
      <c r="BE18" s="72" t="s">
        <v>127</v>
      </c>
      <c r="BF18" s="15" t="s">
        <v>127</v>
      </c>
      <c r="BG18" s="72" t="s">
        <v>127</v>
      </c>
      <c r="BH18" s="15" t="s">
        <v>127</v>
      </c>
      <c r="BI18" s="15" t="s">
        <v>127</v>
      </c>
      <c r="BJ18" s="15" t="s">
        <v>127</v>
      </c>
      <c r="BK18" s="15" t="s">
        <v>127</v>
      </c>
      <c r="BL18" s="15" t="s">
        <v>127</v>
      </c>
      <c r="BM18" s="15" t="s">
        <v>127</v>
      </c>
      <c r="BN18" s="15" t="s">
        <v>127</v>
      </c>
      <c r="BO18" s="15" t="s">
        <v>127</v>
      </c>
      <c r="BP18" s="15" t="s">
        <v>127</v>
      </c>
      <c r="BQ18" s="15" t="s">
        <v>127</v>
      </c>
      <c r="BR18" s="15" t="s">
        <v>127</v>
      </c>
      <c r="BS18" s="15" t="s">
        <v>127</v>
      </c>
      <c r="BT18" s="15" t="s">
        <v>127</v>
      </c>
      <c r="BU18" s="15" t="s">
        <v>127</v>
      </c>
      <c r="BV18" s="15" t="s">
        <v>127</v>
      </c>
      <c r="BW18" s="15" t="s">
        <v>127</v>
      </c>
    </row>
    <row r="19" spans="1:75" x14ac:dyDescent="0.25">
      <c r="A19" s="24" t="s">
        <v>134</v>
      </c>
      <c r="B19" s="25" t="s">
        <v>135</v>
      </c>
      <c r="C19" s="15" t="s">
        <v>127</v>
      </c>
      <c r="D19" s="15" t="s">
        <v>127</v>
      </c>
      <c r="E19" s="15" t="s">
        <v>127</v>
      </c>
      <c r="F19" s="15" t="s">
        <v>127</v>
      </c>
      <c r="G19" s="15" t="s">
        <v>127</v>
      </c>
      <c r="H19" s="551">
        <f>H75</f>
        <v>1.7964</v>
      </c>
      <c r="I19" s="551">
        <f>I75</f>
        <v>1.7964</v>
      </c>
      <c r="J19" s="15" t="s">
        <v>127</v>
      </c>
      <c r="K19" s="15" t="s">
        <v>127</v>
      </c>
      <c r="L19" s="15" t="s">
        <v>127</v>
      </c>
      <c r="M19" s="15" t="s">
        <v>127</v>
      </c>
      <c r="N19" s="15" t="s">
        <v>127</v>
      </c>
      <c r="O19" s="15" t="s">
        <v>127</v>
      </c>
      <c r="P19" s="15" t="s">
        <v>127</v>
      </c>
      <c r="Q19" s="15" t="s">
        <v>127</v>
      </c>
      <c r="R19" s="15" t="s">
        <v>127</v>
      </c>
      <c r="S19" s="15" t="s">
        <v>127</v>
      </c>
      <c r="T19" s="551">
        <f>T74</f>
        <v>1.7964</v>
      </c>
      <c r="U19" s="15" t="s">
        <v>127</v>
      </c>
      <c r="V19" s="15" t="s">
        <v>127</v>
      </c>
      <c r="W19" s="15" t="s">
        <v>127</v>
      </c>
      <c r="X19" s="15" t="s">
        <v>127</v>
      </c>
      <c r="Y19" s="15" t="s">
        <v>127</v>
      </c>
      <c r="Z19" s="15" t="s">
        <v>127</v>
      </c>
      <c r="AA19" s="15" t="s">
        <v>127</v>
      </c>
      <c r="AB19" s="15" t="s">
        <v>127</v>
      </c>
      <c r="AC19" s="15" t="s">
        <v>127</v>
      </c>
      <c r="AD19" s="15" t="s">
        <v>127</v>
      </c>
      <c r="AE19" s="15" t="s">
        <v>127</v>
      </c>
      <c r="AF19" s="15" t="s">
        <v>127</v>
      </c>
      <c r="AG19" s="15" t="s">
        <v>127</v>
      </c>
      <c r="AH19" s="15" t="s">
        <v>127</v>
      </c>
      <c r="AI19" s="15" t="s">
        <v>127</v>
      </c>
      <c r="AJ19" s="15" t="s">
        <v>127</v>
      </c>
      <c r="AK19" s="15" t="s">
        <v>127</v>
      </c>
      <c r="AL19" s="15" t="s">
        <v>127</v>
      </c>
      <c r="AM19" s="15" t="s">
        <v>127</v>
      </c>
      <c r="AN19" s="15" t="s">
        <v>127</v>
      </c>
      <c r="AO19" s="15" t="s">
        <v>127</v>
      </c>
      <c r="AP19" s="15" t="s">
        <v>127</v>
      </c>
      <c r="AQ19" s="15" t="s">
        <v>127</v>
      </c>
      <c r="AR19" s="15" t="s">
        <v>127</v>
      </c>
      <c r="AS19" s="360">
        <f>AV19</f>
        <v>1.7964</v>
      </c>
      <c r="AT19" s="72" t="s">
        <v>127</v>
      </c>
      <c r="AU19" s="72" t="s">
        <v>127</v>
      </c>
      <c r="AV19" s="360">
        <v>1.7964</v>
      </c>
      <c r="AW19" s="360" t="s">
        <v>127</v>
      </c>
      <c r="AX19" s="596" t="s">
        <v>127</v>
      </c>
      <c r="AY19" s="596" t="s">
        <v>127</v>
      </c>
      <c r="AZ19" s="596" t="s">
        <v>127</v>
      </c>
      <c r="BA19" s="596" t="s">
        <v>127</v>
      </c>
      <c r="BB19" s="596" t="s">
        <v>127</v>
      </c>
      <c r="BC19" s="15" t="s">
        <v>127</v>
      </c>
      <c r="BD19" s="72" t="s">
        <v>127</v>
      </c>
      <c r="BE19" s="72" t="s">
        <v>127</v>
      </c>
      <c r="BF19" s="15" t="s">
        <v>127</v>
      </c>
      <c r="BG19" s="72" t="s">
        <v>127</v>
      </c>
      <c r="BH19" s="15" t="s">
        <v>127</v>
      </c>
      <c r="BI19" s="15" t="s">
        <v>127</v>
      </c>
      <c r="BJ19" s="15" t="s">
        <v>127</v>
      </c>
      <c r="BK19" s="15" t="s">
        <v>127</v>
      </c>
      <c r="BL19" s="15" t="s">
        <v>127</v>
      </c>
      <c r="BM19" s="551">
        <f>BM74</f>
        <v>1.7964</v>
      </c>
      <c r="BN19" s="551" t="str">
        <f t="shared" ref="BN19:BQ19" si="10">BN74</f>
        <v>нд</v>
      </c>
      <c r="BO19" s="551" t="str">
        <f t="shared" si="10"/>
        <v>нд</v>
      </c>
      <c r="BP19" s="551">
        <f t="shared" si="10"/>
        <v>1.7964</v>
      </c>
      <c r="BQ19" s="551" t="str">
        <f t="shared" si="10"/>
        <v>нд</v>
      </c>
      <c r="BR19" s="579">
        <f>BM19</f>
        <v>1.7964</v>
      </c>
      <c r="BS19" s="15" t="s">
        <v>127</v>
      </c>
      <c r="BT19" s="15" t="s">
        <v>127</v>
      </c>
      <c r="BU19" s="551">
        <f>BR19</f>
        <v>1.7964</v>
      </c>
      <c r="BV19" s="579" t="str">
        <f>BV55</f>
        <v>нд</v>
      </c>
      <c r="BW19" s="15" t="s">
        <v>127</v>
      </c>
    </row>
    <row r="20" spans="1:75" ht="31.5" x14ac:dyDescent="0.25">
      <c r="A20" s="24" t="s">
        <v>136</v>
      </c>
      <c r="B20" s="25" t="s">
        <v>137</v>
      </c>
      <c r="C20" s="15" t="s">
        <v>127</v>
      </c>
      <c r="D20" s="15" t="s">
        <v>127</v>
      </c>
      <c r="E20" s="15" t="s">
        <v>127</v>
      </c>
      <c r="F20" s="15" t="s">
        <v>127</v>
      </c>
      <c r="G20" s="15" t="s">
        <v>127</v>
      </c>
      <c r="H20" s="15" t="s">
        <v>127</v>
      </c>
      <c r="I20" s="15" t="s">
        <v>127</v>
      </c>
      <c r="J20" s="15" t="s">
        <v>127</v>
      </c>
      <c r="K20" s="15" t="s">
        <v>127</v>
      </c>
      <c r="L20" s="15" t="s">
        <v>127</v>
      </c>
      <c r="M20" s="15" t="s">
        <v>127</v>
      </c>
      <c r="N20" s="15" t="s">
        <v>127</v>
      </c>
      <c r="O20" s="15" t="s">
        <v>127</v>
      </c>
      <c r="P20" s="15" t="s">
        <v>127</v>
      </c>
      <c r="Q20" s="15" t="s">
        <v>127</v>
      </c>
      <c r="R20" s="15" t="s">
        <v>127</v>
      </c>
      <c r="S20" s="15" t="s">
        <v>127</v>
      </c>
      <c r="T20" s="15" t="s">
        <v>127</v>
      </c>
      <c r="U20" s="15" t="s">
        <v>127</v>
      </c>
      <c r="V20" s="15" t="s">
        <v>127</v>
      </c>
      <c r="W20" s="15" t="s">
        <v>127</v>
      </c>
      <c r="X20" s="15" t="s">
        <v>127</v>
      </c>
      <c r="Y20" s="15" t="s">
        <v>127</v>
      </c>
      <c r="Z20" s="15" t="s">
        <v>127</v>
      </c>
      <c r="AA20" s="15" t="s">
        <v>127</v>
      </c>
      <c r="AB20" s="15" t="s">
        <v>127</v>
      </c>
      <c r="AC20" s="15" t="s">
        <v>127</v>
      </c>
      <c r="AD20" s="15" t="s">
        <v>127</v>
      </c>
      <c r="AE20" s="15" t="s">
        <v>127</v>
      </c>
      <c r="AF20" s="15" t="s">
        <v>127</v>
      </c>
      <c r="AG20" s="15" t="s">
        <v>127</v>
      </c>
      <c r="AH20" s="15" t="s">
        <v>127</v>
      </c>
      <c r="AI20" s="15" t="s">
        <v>127</v>
      </c>
      <c r="AJ20" s="15" t="s">
        <v>127</v>
      </c>
      <c r="AK20" s="15" t="s">
        <v>127</v>
      </c>
      <c r="AL20" s="15" t="s">
        <v>127</v>
      </c>
      <c r="AM20" s="15" t="s">
        <v>127</v>
      </c>
      <c r="AN20" s="15" t="s">
        <v>127</v>
      </c>
      <c r="AO20" s="15" t="s">
        <v>127</v>
      </c>
      <c r="AP20" s="15" t="s">
        <v>127</v>
      </c>
      <c r="AQ20" s="15" t="s">
        <v>127</v>
      </c>
      <c r="AR20" s="15" t="s">
        <v>127</v>
      </c>
      <c r="AS20" s="15" t="s">
        <v>127</v>
      </c>
      <c r="AT20" s="72" t="s">
        <v>127</v>
      </c>
      <c r="AU20" s="72" t="s">
        <v>127</v>
      </c>
      <c r="AV20" s="15" t="s">
        <v>127</v>
      </c>
      <c r="AW20" s="360" t="s">
        <v>127</v>
      </c>
      <c r="AX20" s="15" t="s">
        <v>127</v>
      </c>
      <c r="AY20" s="15" t="s">
        <v>127</v>
      </c>
      <c r="AZ20" s="15" t="s">
        <v>127</v>
      </c>
      <c r="BA20" s="15" t="s">
        <v>127</v>
      </c>
      <c r="BB20" s="15" t="s">
        <v>127</v>
      </c>
      <c r="BC20" s="15" t="s">
        <v>127</v>
      </c>
      <c r="BD20" s="72" t="s">
        <v>127</v>
      </c>
      <c r="BE20" s="72" t="s">
        <v>127</v>
      </c>
      <c r="BF20" s="15" t="s">
        <v>127</v>
      </c>
      <c r="BG20" s="72" t="s">
        <v>127</v>
      </c>
      <c r="BH20" s="15" t="s">
        <v>127</v>
      </c>
      <c r="BI20" s="15" t="s">
        <v>127</v>
      </c>
      <c r="BJ20" s="15" t="s">
        <v>127</v>
      </c>
      <c r="BK20" s="15" t="s">
        <v>127</v>
      </c>
      <c r="BL20" s="15" t="s">
        <v>127</v>
      </c>
      <c r="BM20" s="15" t="s">
        <v>127</v>
      </c>
      <c r="BN20" s="15" t="s">
        <v>127</v>
      </c>
      <c r="BO20" s="15" t="s">
        <v>127</v>
      </c>
      <c r="BP20" s="15" t="s">
        <v>127</v>
      </c>
      <c r="BQ20" s="15" t="s">
        <v>127</v>
      </c>
      <c r="BR20" s="15" t="s">
        <v>127</v>
      </c>
      <c r="BS20" s="15" t="s">
        <v>127</v>
      </c>
      <c r="BT20" s="15" t="s">
        <v>127</v>
      </c>
      <c r="BU20" s="15" t="s">
        <v>127</v>
      </c>
      <c r="BV20" s="15" t="s">
        <v>127</v>
      </c>
      <c r="BW20" s="15" t="s">
        <v>127</v>
      </c>
    </row>
    <row r="21" spans="1:75" x14ac:dyDescent="0.25">
      <c r="A21" s="24" t="s">
        <v>138</v>
      </c>
      <c r="B21" s="32" t="s">
        <v>139</v>
      </c>
      <c r="C21" s="15" t="s">
        <v>127</v>
      </c>
      <c r="D21" s="15" t="s">
        <v>127</v>
      </c>
      <c r="E21" s="15" t="s">
        <v>127</v>
      </c>
      <c r="F21" s="15" t="s">
        <v>127</v>
      </c>
      <c r="G21" s="15" t="s">
        <v>127</v>
      </c>
      <c r="H21" s="15" t="s">
        <v>127</v>
      </c>
      <c r="I21" s="15" t="s">
        <v>127</v>
      </c>
      <c r="J21" s="15" t="s">
        <v>127</v>
      </c>
      <c r="K21" s="15" t="s">
        <v>127</v>
      </c>
      <c r="L21" s="15" t="s">
        <v>127</v>
      </c>
      <c r="M21" s="15" t="s">
        <v>127</v>
      </c>
      <c r="N21" s="15" t="s">
        <v>127</v>
      </c>
      <c r="O21" s="15" t="s">
        <v>127</v>
      </c>
      <c r="P21" s="15" t="s">
        <v>127</v>
      </c>
      <c r="Q21" s="15" t="s">
        <v>127</v>
      </c>
      <c r="R21" s="15" t="s">
        <v>127</v>
      </c>
      <c r="S21" s="15" t="s">
        <v>127</v>
      </c>
      <c r="T21" s="15" t="s">
        <v>127</v>
      </c>
      <c r="U21" s="15" t="s">
        <v>127</v>
      </c>
      <c r="V21" s="15" t="s">
        <v>127</v>
      </c>
      <c r="W21" s="15" t="s">
        <v>127</v>
      </c>
      <c r="X21" s="15" t="s">
        <v>127</v>
      </c>
      <c r="Y21" s="15" t="s">
        <v>127</v>
      </c>
      <c r="Z21" s="15" t="s">
        <v>127</v>
      </c>
      <c r="AA21" s="15" t="s">
        <v>127</v>
      </c>
      <c r="AB21" s="15" t="s">
        <v>127</v>
      </c>
      <c r="AC21" s="15" t="s">
        <v>127</v>
      </c>
      <c r="AD21" s="15" t="s">
        <v>127</v>
      </c>
      <c r="AE21" s="15" t="s">
        <v>127</v>
      </c>
      <c r="AF21" s="15" t="s">
        <v>127</v>
      </c>
      <c r="AG21" s="15" t="s">
        <v>127</v>
      </c>
      <c r="AH21" s="15" t="s">
        <v>127</v>
      </c>
      <c r="AI21" s="15" t="s">
        <v>127</v>
      </c>
      <c r="AJ21" s="15" t="s">
        <v>127</v>
      </c>
      <c r="AK21" s="15" t="s">
        <v>127</v>
      </c>
      <c r="AL21" s="15" t="s">
        <v>127</v>
      </c>
      <c r="AM21" s="15" t="s">
        <v>127</v>
      </c>
      <c r="AN21" s="15" t="s">
        <v>127</v>
      </c>
      <c r="AO21" s="15" t="s">
        <v>127</v>
      </c>
      <c r="AP21" s="15" t="s">
        <v>127</v>
      </c>
      <c r="AQ21" s="15" t="s">
        <v>127</v>
      </c>
      <c r="AR21" s="15" t="s">
        <v>127</v>
      </c>
      <c r="AS21" s="15" t="s">
        <v>127</v>
      </c>
      <c r="AT21" s="72" t="s">
        <v>127</v>
      </c>
      <c r="AU21" s="72" t="s">
        <v>127</v>
      </c>
      <c r="AV21" s="15" t="s">
        <v>127</v>
      </c>
      <c r="AW21" s="360" t="s">
        <v>127</v>
      </c>
      <c r="AX21" s="15" t="s">
        <v>127</v>
      </c>
      <c r="AY21" s="15" t="s">
        <v>127</v>
      </c>
      <c r="AZ21" s="15" t="s">
        <v>127</v>
      </c>
      <c r="BA21" s="15" t="s">
        <v>127</v>
      </c>
      <c r="BB21" s="15" t="s">
        <v>127</v>
      </c>
      <c r="BC21" s="15" t="s">
        <v>127</v>
      </c>
      <c r="BD21" s="72" t="s">
        <v>127</v>
      </c>
      <c r="BE21" s="72" t="s">
        <v>127</v>
      </c>
      <c r="BF21" s="15" t="s">
        <v>127</v>
      </c>
      <c r="BG21" s="72" t="s">
        <v>127</v>
      </c>
      <c r="BH21" s="15" t="s">
        <v>127</v>
      </c>
      <c r="BI21" s="15" t="s">
        <v>127</v>
      </c>
      <c r="BJ21" s="15" t="s">
        <v>127</v>
      </c>
      <c r="BK21" s="15" t="s">
        <v>127</v>
      </c>
      <c r="BL21" s="15" t="s">
        <v>127</v>
      </c>
      <c r="BM21" s="15" t="s">
        <v>127</v>
      </c>
      <c r="BN21" s="15" t="s">
        <v>127</v>
      </c>
      <c r="BO21" s="15" t="s">
        <v>127</v>
      </c>
      <c r="BP21" s="15" t="s">
        <v>127</v>
      </c>
      <c r="BQ21" s="15" t="s">
        <v>127</v>
      </c>
      <c r="BR21" s="15" t="s">
        <v>127</v>
      </c>
      <c r="BS21" s="15" t="s">
        <v>127</v>
      </c>
      <c r="BT21" s="15" t="s">
        <v>127</v>
      </c>
      <c r="BU21" s="15" t="s">
        <v>127</v>
      </c>
      <c r="BV21" s="15" t="s">
        <v>127</v>
      </c>
      <c r="BW21" s="15" t="s">
        <v>127</v>
      </c>
    </row>
    <row r="22" spans="1:75" x14ac:dyDescent="0.25">
      <c r="A22" s="33" t="s">
        <v>19</v>
      </c>
      <c r="B22" s="34" t="s">
        <v>140</v>
      </c>
      <c r="C22" s="15" t="s">
        <v>127</v>
      </c>
      <c r="D22" s="15" t="s">
        <v>127</v>
      </c>
      <c r="E22" s="15" t="s">
        <v>127</v>
      </c>
      <c r="F22" s="15" t="s">
        <v>127</v>
      </c>
      <c r="G22" s="15" t="s">
        <v>127</v>
      </c>
      <c r="H22" s="15" t="s">
        <v>127</v>
      </c>
      <c r="I22" s="15" t="s">
        <v>127</v>
      </c>
      <c r="J22" s="15" t="s">
        <v>127</v>
      </c>
      <c r="K22" s="15" t="s">
        <v>127</v>
      </c>
      <c r="L22" s="15" t="s">
        <v>127</v>
      </c>
      <c r="M22" s="15" t="s">
        <v>127</v>
      </c>
      <c r="N22" s="15" t="s">
        <v>127</v>
      </c>
      <c r="O22" s="15" t="s">
        <v>127</v>
      </c>
      <c r="P22" s="15" t="s">
        <v>127</v>
      </c>
      <c r="Q22" s="15" t="s">
        <v>127</v>
      </c>
      <c r="R22" s="15" t="s">
        <v>127</v>
      </c>
      <c r="S22" s="15" t="s">
        <v>127</v>
      </c>
      <c r="T22" s="15" t="s">
        <v>127</v>
      </c>
      <c r="U22" s="15" t="s">
        <v>127</v>
      </c>
      <c r="V22" s="15" t="s">
        <v>127</v>
      </c>
      <c r="W22" s="15" t="s">
        <v>127</v>
      </c>
      <c r="X22" s="15" t="s">
        <v>127</v>
      </c>
      <c r="Y22" s="15" t="s">
        <v>127</v>
      </c>
      <c r="Z22" s="15" t="s">
        <v>127</v>
      </c>
      <c r="AA22" s="15" t="s">
        <v>127</v>
      </c>
      <c r="AB22" s="15" t="s">
        <v>127</v>
      </c>
      <c r="AC22" s="15" t="s">
        <v>127</v>
      </c>
      <c r="AD22" s="15" t="s">
        <v>127</v>
      </c>
      <c r="AE22" s="15" t="s">
        <v>127</v>
      </c>
      <c r="AF22" s="15" t="s">
        <v>127</v>
      </c>
      <c r="AG22" s="15" t="s">
        <v>127</v>
      </c>
      <c r="AH22" s="15" t="s">
        <v>127</v>
      </c>
      <c r="AI22" s="15" t="s">
        <v>127</v>
      </c>
      <c r="AJ22" s="15" t="s">
        <v>127</v>
      </c>
      <c r="AK22" s="15" t="s">
        <v>127</v>
      </c>
      <c r="AL22" s="15" t="s">
        <v>127</v>
      </c>
      <c r="AM22" s="15" t="s">
        <v>127</v>
      </c>
      <c r="AN22" s="15" t="s">
        <v>127</v>
      </c>
      <c r="AO22" s="15" t="s">
        <v>127</v>
      </c>
      <c r="AP22" s="15" t="s">
        <v>127</v>
      </c>
      <c r="AQ22" s="15" t="s">
        <v>127</v>
      </c>
      <c r="AR22" s="15" t="s">
        <v>127</v>
      </c>
      <c r="AS22" s="15" t="s">
        <v>127</v>
      </c>
      <c r="AT22" s="72" t="s">
        <v>127</v>
      </c>
      <c r="AU22" s="72" t="s">
        <v>127</v>
      </c>
      <c r="AV22" s="15" t="s">
        <v>127</v>
      </c>
      <c r="AW22" s="360" t="s">
        <v>127</v>
      </c>
      <c r="AX22" s="15" t="s">
        <v>127</v>
      </c>
      <c r="AY22" s="15" t="s">
        <v>127</v>
      </c>
      <c r="AZ22" s="15" t="s">
        <v>127</v>
      </c>
      <c r="BA22" s="15" t="s">
        <v>127</v>
      </c>
      <c r="BB22" s="15" t="s">
        <v>127</v>
      </c>
      <c r="BC22" s="15" t="s">
        <v>127</v>
      </c>
      <c r="BD22" s="72" t="s">
        <v>127</v>
      </c>
      <c r="BE22" s="72" t="s">
        <v>127</v>
      </c>
      <c r="BF22" s="15" t="s">
        <v>127</v>
      </c>
      <c r="BG22" s="72" t="s">
        <v>127</v>
      </c>
      <c r="BH22" s="15" t="s">
        <v>127</v>
      </c>
      <c r="BI22" s="15" t="s">
        <v>127</v>
      </c>
      <c r="BJ22" s="15" t="s">
        <v>127</v>
      </c>
      <c r="BK22" s="15" t="s">
        <v>127</v>
      </c>
      <c r="BL22" s="15" t="s">
        <v>127</v>
      </c>
      <c r="BM22" s="15" t="s">
        <v>127</v>
      </c>
      <c r="BN22" s="15" t="s">
        <v>127</v>
      </c>
      <c r="BO22" s="15" t="s">
        <v>127</v>
      </c>
      <c r="BP22" s="15" t="s">
        <v>127</v>
      </c>
      <c r="BQ22" s="15" t="s">
        <v>127</v>
      </c>
      <c r="BR22" s="15" t="s">
        <v>127</v>
      </c>
      <c r="BS22" s="15" t="s">
        <v>127</v>
      </c>
      <c r="BT22" s="15" t="s">
        <v>127</v>
      </c>
      <c r="BU22" s="15" t="s">
        <v>127</v>
      </c>
      <c r="BV22" s="15" t="s">
        <v>127</v>
      </c>
      <c r="BW22" s="15" t="s">
        <v>127</v>
      </c>
    </row>
    <row r="23" spans="1:75" ht="31.5" x14ac:dyDescent="0.25">
      <c r="A23" s="33" t="s">
        <v>146</v>
      </c>
      <c r="B23" s="34" t="s">
        <v>147</v>
      </c>
      <c r="C23" s="15" t="s">
        <v>127</v>
      </c>
      <c r="D23" s="15" t="s">
        <v>127</v>
      </c>
      <c r="E23" s="15" t="s">
        <v>127</v>
      </c>
      <c r="F23" s="15" t="s">
        <v>127</v>
      </c>
      <c r="G23" s="15" t="s">
        <v>127</v>
      </c>
      <c r="H23" s="15" t="s">
        <v>127</v>
      </c>
      <c r="I23" s="15" t="s">
        <v>127</v>
      </c>
      <c r="J23" s="15" t="s">
        <v>127</v>
      </c>
      <c r="K23" s="15" t="s">
        <v>127</v>
      </c>
      <c r="L23" s="15" t="s">
        <v>127</v>
      </c>
      <c r="M23" s="15" t="s">
        <v>127</v>
      </c>
      <c r="N23" s="15" t="s">
        <v>127</v>
      </c>
      <c r="O23" s="15" t="s">
        <v>127</v>
      </c>
      <c r="P23" s="15" t="s">
        <v>127</v>
      </c>
      <c r="Q23" s="15" t="s">
        <v>127</v>
      </c>
      <c r="R23" s="15" t="s">
        <v>127</v>
      </c>
      <c r="S23" s="15" t="s">
        <v>127</v>
      </c>
      <c r="T23" s="15" t="s">
        <v>127</v>
      </c>
      <c r="U23" s="15" t="s">
        <v>127</v>
      </c>
      <c r="V23" s="15" t="s">
        <v>127</v>
      </c>
      <c r="W23" s="15" t="s">
        <v>127</v>
      </c>
      <c r="X23" s="15" t="s">
        <v>127</v>
      </c>
      <c r="Y23" s="15" t="s">
        <v>127</v>
      </c>
      <c r="Z23" s="15" t="s">
        <v>127</v>
      </c>
      <c r="AA23" s="15" t="s">
        <v>127</v>
      </c>
      <c r="AB23" s="15" t="s">
        <v>127</v>
      </c>
      <c r="AC23" s="15" t="s">
        <v>127</v>
      </c>
      <c r="AD23" s="15" t="s">
        <v>127</v>
      </c>
      <c r="AE23" s="15" t="s">
        <v>127</v>
      </c>
      <c r="AF23" s="15" t="s">
        <v>127</v>
      </c>
      <c r="AG23" s="15" t="s">
        <v>127</v>
      </c>
      <c r="AH23" s="15" t="s">
        <v>127</v>
      </c>
      <c r="AI23" s="15" t="s">
        <v>127</v>
      </c>
      <c r="AJ23" s="15" t="s">
        <v>127</v>
      </c>
      <c r="AK23" s="15" t="s">
        <v>127</v>
      </c>
      <c r="AL23" s="15" t="s">
        <v>127</v>
      </c>
      <c r="AM23" s="15" t="s">
        <v>127</v>
      </c>
      <c r="AN23" s="15" t="s">
        <v>127</v>
      </c>
      <c r="AO23" s="15" t="s">
        <v>127</v>
      </c>
      <c r="AP23" s="15" t="s">
        <v>127</v>
      </c>
      <c r="AQ23" s="15" t="s">
        <v>127</v>
      </c>
      <c r="AR23" s="15" t="s">
        <v>127</v>
      </c>
      <c r="AS23" s="15" t="s">
        <v>127</v>
      </c>
      <c r="AT23" s="72" t="s">
        <v>127</v>
      </c>
      <c r="AU23" s="72" t="s">
        <v>127</v>
      </c>
      <c r="AV23" s="15" t="s">
        <v>127</v>
      </c>
      <c r="AW23" s="360" t="s">
        <v>127</v>
      </c>
      <c r="AX23" s="15" t="s">
        <v>127</v>
      </c>
      <c r="AY23" s="15" t="s">
        <v>127</v>
      </c>
      <c r="AZ23" s="15" t="s">
        <v>127</v>
      </c>
      <c r="BA23" s="15" t="s">
        <v>127</v>
      </c>
      <c r="BB23" s="15" t="s">
        <v>127</v>
      </c>
      <c r="BC23" s="15" t="s">
        <v>127</v>
      </c>
      <c r="BD23" s="72" t="s">
        <v>127</v>
      </c>
      <c r="BE23" s="72" t="s">
        <v>127</v>
      </c>
      <c r="BF23" s="15" t="s">
        <v>127</v>
      </c>
      <c r="BG23" s="72" t="s">
        <v>127</v>
      </c>
      <c r="BH23" s="15" t="s">
        <v>127</v>
      </c>
      <c r="BI23" s="15" t="s">
        <v>127</v>
      </c>
      <c r="BJ23" s="15" t="s">
        <v>127</v>
      </c>
      <c r="BK23" s="15" t="s">
        <v>127</v>
      </c>
      <c r="BL23" s="15" t="s">
        <v>127</v>
      </c>
      <c r="BM23" s="15" t="s">
        <v>127</v>
      </c>
      <c r="BN23" s="15" t="s">
        <v>127</v>
      </c>
      <c r="BO23" s="15" t="s">
        <v>127</v>
      </c>
      <c r="BP23" s="15" t="s">
        <v>127</v>
      </c>
      <c r="BQ23" s="15" t="s">
        <v>127</v>
      </c>
      <c r="BR23" s="15" t="s">
        <v>127</v>
      </c>
      <c r="BS23" s="15" t="s">
        <v>127</v>
      </c>
      <c r="BT23" s="15" t="s">
        <v>127</v>
      </c>
      <c r="BU23" s="15" t="s">
        <v>127</v>
      </c>
      <c r="BV23" s="15" t="s">
        <v>127</v>
      </c>
      <c r="BW23" s="15" t="s">
        <v>127</v>
      </c>
    </row>
    <row r="24" spans="1:75" ht="63" x14ac:dyDescent="0.25">
      <c r="A24" s="33" t="s">
        <v>146</v>
      </c>
      <c r="B24" s="34" t="s">
        <v>148</v>
      </c>
      <c r="C24" s="15" t="s">
        <v>127</v>
      </c>
      <c r="D24" s="15" t="s">
        <v>127</v>
      </c>
      <c r="E24" s="15" t="s">
        <v>127</v>
      </c>
      <c r="F24" s="15" t="s">
        <v>127</v>
      </c>
      <c r="G24" s="15" t="s">
        <v>127</v>
      </c>
      <c r="H24" s="15" t="s">
        <v>127</v>
      </c>
      <c r="I24" s="15" t="s">
        <v>127</v>
      </c>
      <c r="J24" s="15" t="s">
        <v>127</v>
      </c>
      <c r="K24" s="15" t="s">
        <v>127</v>
      </c>
      <c r="L24" s="15" t="s">
        <v>127</v>
      </c>
      <c r="M24" s="15" t="s">
        <v>127</v>
      </c>
      <c r="N24" s="15" t="s">
        <v>127</v>
      </c>
      <c r="O24" s="15" t="s">
        <v>127</v>
      </c>
      <c r="P24" s="15" t="s">
        <v>127</v>
      </c>
      <c r="Q24" s="15" t="s">
        <v>127</v>
      </c>
      <c r="R24" s="15" t="s">
        <v>127</v>
      </c>
      <c r="S24" s="15" t="s">
        <v>127</v>
      </c>
      <c r="T24" s="15" t="s">
        <v>127</v>
      </c>
      <c r="U24" s="15" t="s">
        <v>127</v>
      </c>
      <c r="V24" s="15" t="s">
        <v>127</v>
      </c>
      <c r="W24" s="15" t="s">
        <v>127</v>
      </c>
      <c r="X24" s="15" t="s">
        <v>127</v>
      </c>
      <c r="Y24" s="15" t="s">
        <v>127</v>
      </c>
      <c r="Z24" s="15" t="s">
        <v>127</v>
      </c>
      <c r="AA24" s="15" t="s">
        <v>127</v>
      </c>
      <c r="AB24" s="15" t="s">
        <v>127</v>
      </c>
      <c r="AC24" s="15" t="s">
        <v>127</v>
      </c>
      <c r="AD24" s="15" t="s">
        <v>127</v>
      </c>
      <c r="AE24" s="15" t="s">
        <v>127</v>
      </c>
      <c r="AF24" s="15" t="s">
        <v>127</v>
      </c>
      <c r="AG24" s="15" t="s">
        <v>127</v>
      </c>
      <c r="AH24" s="15" t="s">
        <v>127</v>
      </c>
      <c r="AI24" s="15" t="s">
        <v>127</v>
      </c>
      <c r="AJ24" s="15" t="s">
        <v>127</v>
      </c>
      <c r="AK24" s="15" t="s">
        <v>127</v>
      </c>
      <c r="AL24" s="15" t="s">
        <v>127</v>
      </c>
      <c r="AM24" s="15" t="s">
        <v>127</v>
      </c>
      <c r="AN24" s="15" t="s">
        <v>127</v>
      </c>
      <c r="AO24" s="15" t="s">
        <v>127</v>
      </c>
      <c r="AP24" s="15" t="s">
        <v>127</v>
      </c>
      <c r="AQ24" s="15" t="s">
        <v>127</v>
      </c>
      <c r="AR24" s="15" t="s">
        <v>127</v>
      </c>
      <c r="AS24" s="15" t="s">
        <v>127</v>
      </c>
      <c r="AT24" s="72" t="s">
        <v>127</v>
      </c>
      <c r="AU24" s="72" t="s">
        <v>127</v>
      </c>
      <c r="AV24" s="15" t="s">
        <v>127</v>
      </c>
      <c r="AW24" s="360" t="s">
        <v>127</v>
      </c>
      <c r="AX24" s="578" t="s">
        <v>127</v>
      </c>
      <c r="AY24" s="578" t="s">
        <v>127</v>
      </c>
      <c r="AZ24" s="578" t="s">
        <v>127</v>
      </c>
      <c r="BA24" s="578" t="s">
        <v>127</v>
      </c>
      <c r="BB24" s="578" t="s">
        <v>127</v>
      </c>
      <c r="BC24" s="15" t="s">
        <v>127</v>
      </c>
      <c r="BD24" s="72" t="s">
        <v>127</v>
      </c>
      <c r="BE24" s="72" t="s">
        <v>127</v>
      </c>
      <c r="BF24" s="15" t="s">
        <v>127</v>
      </c>
      <c r="BG24" s="72" t="s">
        <v>127</v>
      </c>
      <c r="BH24" s="15" t="s">
        <v>127</v>
      </c>
      <c r="BI24" s="15" t="s">
        <v>127</v>
      </c>
      <c r="BJ24" s="15" t="s">
        <v>127</v>
      </c>
      <c r="BK24" s="15" t="s">
        <v>127</v>
      </c>
      <c r="BL24" s="15" t="s">
        <v>127</v>
      </c>
      <c r="BM24" s="15" t="s">
        <v>127</v>
      </c>
      <c r="BN24" s="15" t="s">
        <v>127</v>
      </c>
      <c r="BO24" s="15" t="s">
        <v>127</v>
      </c>
      <c r="BP24" s="15" t="s">
        <v>127</v>
      </c>
      <c r="BQ24" s="15" t="s">
        <v>127</v>
      </c>
      <c r="BR24" s="15" t="s">
        <v>127</v>
      </c>
      <c r="BS24" s="15" t="s">
        <v>127</v>
      </c>
      <c r="BT24" s="15" t="s">
        <v>127</v>
      </c>
      <c r="BU24" s="15" t="s">
        <v>127</v>
      </c>
      <c r="BV24" s="15" t="s">
        <v>127</v>
      </c>
      <c r="BW24" s="15" t="s">
        <v>127</v>
      </c>
    </row>
    <row r="25" spans="1:75" ht="47.25" x14ac:dyDescent="0.25">
      <c r="A25" s="33" t="s">
        <v>146</v>
      </c>
      <c r="B25" s="34" t="s">
        <v>149</v>
      </c>
      <c r="C25" s="15" t="s">
        <v>127</v>
      </c>
      <c r="D25" s="15" t="s">
        <v>127</v>
      </c>
      <c r="E25" s="15" t="s">
        <v>127</v>
      </c>
      <c r="F25" s="15" t="s">
        <v>127</v>
      </c>
      <c r="G25" s="15" t="s">
        <v>127</v>
      </c>
      <c r="H25" s="15" t="s">
        <v>127</v>
      </c>
      <c r="I25" s="15" t="s">
        <v>127</v>
      </c>
      <c r="J25" s="15" t="s">
        <v>127</v>
      </c>
      <c r="K25" s="15" t="s">
        <v>127</v>
      </c>
      <c r="L25" s="15" t="s">
        <v>127</v>
      </c>
      <c r="M25" s="15" t="s">
        <v>127</v>
      </c>
      <c r="N25" s="15" t="s">
        <v>127</v>
      </c>
      <c r="O25" s="15" t="s">
        <v>127</v>
      </c>
      <c r="P25" s="15" t="s">
        <v>127</v>
      </c>
      <c r="Q25" s="15" t="s">
        <v>127</v>
      </c>
      <c r="R25" s="15" t="s">
        <v>127</v>
      </c>
      <c r="S25" s="15" t="s">
        <v>127</v>
      </c>
      <c r="T25" s="15" t="s">
        <v>127</v>
      </c>
      <c r="U25" s="15" t="s">
        <v>127</v>
      </c>
      <c r="V25" s="15" t="s">
        <v>127</v>
      </c>
      <c r="W25" s="15" t="s">
        <v>127</v>
      </c>
      <c r="X25" s="15" t="s">
        <v>127</v>
      </c>
      <c r="Y25" s="15" t="s">
        <v>127</v>
      </c>
      <c r="Z25" s="15" t="s">
        <v>127</v>
      </c>
      <c r="AA25" s="15" t="s">
        <v>127</v>
      </c>
      <c r="AB25" s="15" t="s">
        <v>127</v>
      </c>
      <c r="AC25" s="15" t="s">
        <v>127</v>
      </c>
      <c r="AD25" s="15" t="s">
        <v>127</v>
      </c>
      <c r="AE25" s="15" t="s">
        <v>127</v>
      </c>
      <c r="AF25" s="15" t="s">
        <v>127</v>
      </c>
      <c r="AG25" s="15" t="s">
        <v>127</v>
      </c>
      <c r="AH25" s="15" t="s">
        <v>127</v>
      </c>
      <c r="AI25" s="15" t="s">
        <v>127</v>
      </c>
      <c r="AJ25" s="15" t="s">
        <v>127</v>
      </c>
      <c r="AK25" s="15" t="s">
        <v>127</v>
      </c>
      <c r="AL25" s="15" t="s">
        <v>127</v>
      </c>
      <c r="AM25" s="15" t="s">
        <v>127</v>
      </c>
      <c r="AN25" s="15" t="s">
        <v>127</v>
      </c>
      <c r="AO25" s="15" t="s">
        <v>127</v>
      </c>
      <c r="AP25" s="15" t="s">
        <v>127</v>
      </c>
      <c r="AQ25" s="15" t="s">
        <v>127</v>
      </c>
      <c r="AR25" s="15" t="s">
        <v>127</v>
      </c>
      <c r="AS25" s="15" t="s">
        <v>127</v>
      </c>
      <c r="AT25" s="72" t="s">
        <v>127</v>
      </c>
      <c r="AU25" s="72" t="s">
        <v>127</v>
      </c>
      <c r="AV25" s="15" t="s">
        <v>127</v>
      </c>
      <c r="AW25" s="360" t="s">
        <v>127</v>
      </c>
      <c r="AX25" s="15" t="s">
        <v>127</v>
      </c>
      <c r="AY25" s="15" t="s">
        <v>127</v>
      </c>
      <c r="AZ25" s="15" t="s">
        <v>127</v>
      </c>
      <c r="BA25" s="15" t="s">
        <v>127</v>
      </c>
      <c r="BB25" s="15" t="s">
        <v>127</v>
      </c>
      <c r="BC25" s="15" t="s">
        <v>127</v>
      </c>
      <c r="BD25" s="72" t="s">
        <v>127</v>
      </c>
      <c r="BE25" s="72" t="s">
        <v>127</v>
      </c>
      <c r="BF25" s="15" t="s">
        <v>127</v>
      </c>
      <c r="BG25" s="72" t="s">
        <v>127</v>
      </c>
      <c r="BH25" s="15" t="s">
        <v>127</v>
      </c>
      <c r="BI25" s="15" t="s">
        <v>127</v>
      </c>
      <c r="BJ25" s="15" t="s">
        <v>127</v>
      </c>
      <c r="BK25" s="15" t="s">
        <v>127</v>
      </c>
      <c r="BL25" s="15" t="s">
        <v>127</v>
      </c>
      <c r="BM25" s="15" t="s">
        <v>127</v>
      </c>
      <c r="BN25" s="15" t="s">
        <v>127</v>
      </c>
      <c r="BO25" s="15" t="s">
        <v>127</v>
      </c>
      <c r="BP25" s="15" t="s">
        <v>127</v>
      </c>
      <c r="BQ25" s="15" t="s">
        <v>127</v>
      </c>
      <c r="BR25" s="15" t="s">
        <v>127</v>
      </c>
      <c r="BS25" s="15" t="s">
        <v>127</v>
      </c>
      <c r="BT25" s="15" t="s">
        <v>127</v>
      </c>
      <c r="BU25" s="15" t="s">
        <v>127</v>
      </c>
      <c r="BV25" s="15" t="s">
        <v>127</v>
      </c>
      <c r="BW25" s="15" t="s">
        <v>127</v>
      </c>
    </row>
    <row r="26" spans="1:75" ht="47.25" x14ac:dyDescent="0.25">
      <c r="A26" s="33" t="s">
        <v>146</v>
      </c>
      <c r="B26" s="34" t="s">
        <v>150</v>
      </c>
      <c r="C26" s="15" t="s">
        <v>127</v>
      </c>
      <c r="D26" s="15" t="s">
        <v>127</v>
      </c>
      <c r="E26" s="15" t="s">
        <v>127</v>
      </c>
      <c r="F26" s="15" t="s">
        <v>127</v>
      </c>
      <c r="G26" s="15" t="s">
        <v>127</v>
      </c>
      <c r="H26" s="15" t="s">
        <v>127</v>
      </c>
      <c r="I26" s="15" t="s">
        <v>127</v>
      </c>
      <c r="J26" s="15" t="s">
        <v>127</v>
      </c>
      <c r="K26" s="15" t="s">
        <v>127</v>
      </c>
      <c r="L26" s="15" t="s">
        <v>127</v>
      </c>
      <c r="M26" s="15" t="s">
        <v>127</v>
      </c>
      <c r="N26" s="15" t="s">
        <v>127</v>
      </c>
      <c r="O26" s="15" t="s">
        <v>127</v>
      </c>
      <c r="P26" s="15" t="s">
        <v>127</v>
      </c>
      <c r="Q26" s="15" t="s">
        <v>127</v>
      </c>
      <c r="R26" s="15" t="s">
        <v>127</v>
      </c>
      <c r="S26" s="15" t="s">
        <v>127</v>
      </c>
      <c r="T26" s="15" t="s">
        <v>127</v>
      </c>
      <c r="U26" s="15" t="s">
        <v>127</v>
      </c>
      <c r="V26" s="15" t="s">
        <v>127</v>
      </c>
      <c r="W26" s="15" t="s">
        <v>127</v>
      </c>
      <c r="X26" s="15" t="s">
        <v>127</v>
      </c>
      <c r="Y26" s="15" t="s">
        <v>127</v>
      </c>
      <c r="Z26" s="15" t="s">
        <v>127</v>
      </c>
      <c r="AA26" s="15" t="s">
        <v>127</v>
      </c>
      <c r="AB26" s="15" t="s">
        <v>127</v>
      </c>
      <c r="AC26" s="15" t="s">
        <v>127</v>
      </c>
      <c r="AD26" s="15" t="s">
        <v>127</v>
      </c>
      <c r="AE26" s="15" t="s">
        <v>127</v>
      </c>
      <c r="AF26" s="15" t="s">
        <v>127</v>
      </c>
      <c r="AG26" s="15" t="s">
        <v>127</v>
      </c>
      <c r="AH26" s="15" t="s">
        <v>127</v>
      </c>
      <c r="AI26" s="15" t="s">
        <v>127</v>
      </c>
      <c r="AJ26" s="15" t="s">
        <v>127</v>
      </c>
      <c r="AK26" s="15" t="s">
        <v>127</v>
      </c>
      <c r="AL26" s="15" t="s">
        <v>127</v>
      </c>
      <c r="AM26" s="15" t="s">
        <v>127</v>
      </c>
      <c r="AN26" s="15" t="s">
        <v>127</v>
      </c>
      <c r="AO26" s="15" t="s">
        <v>127</v>
      </c>
      <c r="AP26" s="15" t="s">
        <v>127</v>
      </c>
      <c r="AQ26" s="15" t="s">
        <v>127</v>
      </c>
      <c r="AR26" s="15" t="s">
        <v>127</v>
      </c>
      <c r="AS26" s="15" t="s">
        <v>127</v>
      </c>
      <c r="AT26" s="72" t="s">
        <v>127</v>
      </c>
      <c r="AU26" s="72" t="s">
        <v>127</v>
      </c>
      <c r="AV26" s="15" t="s">
        <v>127</v>
      </c>
      <c r="AW26" s="360" t="s">
        <v>127</v>
      </c>
      <c r="AX26" s="15" t="s">
        <v>127</v>
      </c>
      <c r="AY26" s="15" t="s">
        <v>127</v>
      </c>
      <c r="AZ26" s="15" t="s">
        <v>127</v>
      </c>
      <c r="BA26" s="15" t="s">
        <v>127</v>
      </c>
      <c r="BB26" s="15" t="s">
        <v>127</v>
      </c>
      <c r="BC26" s="15" t="s">
        <v>127</v>
      </c>
      <c r="BD26" s="72" t="s">
        <v>127</v>
      </c>
      <c r="BE26" s="72" t="s">
        <v>127</v>
      </c>
      <c r="BF26" s="15" t="s">
        <v>127</v>
      </c>
      <c r="BG26" s="72" t="s">
        <v>127</v>
      </c>
      <c r="BH26" s="15" t="s">
        <v>127</v>
      </c>
      <c r="BI26" s="15" t="s">
        <v>127</v>
      </c>
      <c r="BJ26" s="15" t="s">
        <v>127</v>
      </c>
      <c r="BK26" s="15" t="s">
        <v>127</v>
      </c>
      <c r="BL26" s="15" t="s">
        <v>127</v>
      </c>
      <c r="BM26" s="15" t="s">
        <v>127</v>
      </c>
      <c r="BN26" s="15" t="s">
        <v>127</v>
      </c>
      <c r="BO26" s="15" t="s">
        <v>127</v>
      </c>
      <c r="BP26" s="15" t="s">
        <v>127</v>
      </c>
      <c r="BQ26" s="15" t="s">
        <v>127</v>
      </c>
      <c r="BR26" s="15" t="s">
        <v>127</v>
      </c>
      <c r="BS26" s="15" t="s">
        <v>127</v>
      </c>
      <c r="BT26" s="15" t="s">
        <v>127</v>
      </c>
      <c r="BU26" s="15" t="s">
        <v>127</v>
      </c>
      <c r="BV26" s="15" t="s">
        <v>127</v>
      </c>
      <c r="BW26" s="15" t="s">
        <v>127</v>
      </c>
    </row>
    <row r="27" spans="1:75" ht="31.5" x14ac:dyDescent="0.25">
      <c r="A27" s="33" t="s">
        <v>151</v>
      </c>
      <c r="B27" s="34" t="s">
        <v>147</v>
      </c>
      <c r="C27" s="15" t="s">
        <v>127</v>
      </c>
      <c r="D27" s="15" t="s">
        <v>127</v>
      </c>
      <c r="E27" s="15" t="s">
        <v>127</v>
      </c>
      <c r="F27" s="15" t="s">
        <v>127</v>
      </c>
      <c r="G27" s="15" t="s">
        <v>127</v>
      </c>
      <c r="H27" s="15" t="s">
        <v>127</v>
      </c>
      <c r="I27" s="15" t="s">
        <v>127</v>
      </c>
      <c r="J27" s="15" t="s">
        <v>127</v>
      </c>
      <c r="K27" s="15" t="s">
        <v>127</v>
      </c>
      <c r="L27" s="15" t="s">
        <v>127</v>
      </c>
      <c r="M27" s="15" t="s">
        <v>127</v>
      </c>
      <c r="N27" s="15" t="s">
        <v>127</v>
      </c>
      <c r="O27" s="15" t="s">
        <v>127</v>
      </c>
      <c r="P27" s="15" t="s">
        <v>127</v>
      </c>
      <c r="Q27" s="15" t="s">
        <v>127</v>
      </c>
      <c r="R27" s="15" t="s">
        <v>127</v>
      </c>
      <c r="S27" s="15" t="s">
        <v>127</v>
      </c>
      <c r="T27" s="15" t="s">
        <v>127</v>
      </c>
      <c r="U27" s="15" t="s">
        <v>127</v>
      </c>
      <c r="V27" s="15" t="s">
        <v>127</v>
      </c>
      <c r="W27" s="15" t="s">
        <v>127</v>
      </c>
      <c r="X27" s="15" t="s">
        <v>127</v>
      </c>
      <c r="Y27" s="15" t="s">
        <v>127</v>
      </c>
      <c r="Z27" s="15" t="s">
        <v>127</v>
      </c>
      <c r="AA27" s="15" t="s">
        <v>127</v>
      </c>
      <c r="AB27" s="15" t="s">
        <v>127</v>
      </c>
      <c r="AC27" s="15" t="s">
        <v>127</v>
      </c>
      <c r="AD27" s="15" t="s">
        <v>127</v>
      </c>
      <c r="AE27" s="15" t="s">
        <v>127</v>
      </c>
      <c r="AF27" s="15" t="s">
        <v>127</v>
      </c>
      <c r="AG27" s="15" t="s">
        <v>127</v>
      </c>
      <c r="AH27" s="15" t="s">
        <v>127</v>
      </c>
      <c r="AI27" s="15" t="s">
        <v>127</v>
      </c>
      <c r="AJ27" s="15" t="s">
        <v>127</v>
      </c>
      <c r="AK27" s="15" t="s">
        <v>127</v>
      </c>
      <c r="AL27" s="15" t="s">
        <v>127</v>
      </c>
      <c r="AM27" s="15" t="s">
        <v>127</v>
      </c>
      <c r="AN27" s="15" t="s">
        <v>127</v>
      </c>
      <c r="AO27" s="15" t="s">
        <v>127</v>
      </c>
      <c r="AP27" s="15" t="s">
        <v>127</v>
      </c>
      <c r="AQ27" s="15" t="s">
        <v>127</v>
      </c>
      <c r="AR27" s="15" t="s">
        <v>127</v>
      </c>
      <c r="AS27" s="15" t="s">
        <v>127</v>
      </c>
      <c r="AT27" s="72" t="s">
        <v>127</v>
      </c>
      <c r="AU27" s="72" t="s">
        <v>127</v>
      </c>
      <c r="AV27" s="15" t="s">
        <v>127</v>
      </c>
      <c r="AW27" s="360" t="s">
        <v>127</v>
      </c>
      <c r="AX27" s="15" t="s">
        <v>127</v>
      </c>
      <c r="AY27" s="15" t="s">
        <v>127</v>
      </c>
      <c r="AZ27" s="15" t="s">
        <v>127</v>
      </c>
      <c r="BA27" s="15" t="s">
        <v>127</v>
      </c>
      <c r="BB27" s="15" t="s">
        <v>127</v>
      </c>
      <c r="BC27" s="15" t="s">
        <v>127</v>
      </c>
      <c r="BD27" s="72" t="s">
        <v>127</v>
      </c>
      <c r="BE27" s="72" t="s">
        <v>127</v>
      </c>
      <c r="BF27" s="15" t="s">
        <v>127</v>
      </c>
      <c r="BG27" s="72" t="s">
        <v>127</v>
      </c>
      <c r="BH27" s="15" t="s">
        <v>127</v>
      </c>
      <c r="BI27" s="15" t="s">
        <v>127</v>
      </c>
      <c r="BJ27" s="15" t="s">
        <v>127</v>
      </c>
      <c r="BK27" s="15" t="s">
        <v>127</v>
      </c>
      <c r="BL27" s="15" t="s">
        <v>127</v>
      </c>
      <c r="BM27" s="15" t="s">
        <v>127</v>
      </c>
      <c r="BN27" s="15" t="s">
        <v>127</v>
      </c>
      <c r="BO27" s="15" t="s">
        <v>127</v>
      </c>
      <c r="BP27" s="15" t="s">
        <v>127</v>
      </c>
      <c r="BQ27" s="15" t="s">
        <v>127</v>
      </c>
      <c r="BR27" s="15" t="s">
        <v>127</v>
      </c>
      <c r="BS27" s="15" t="s">
        <v>127</v>
      </c>
      <c r="BT27" s="15" t="s">
        <v>127</v>
      </c>
      <c r="BU27" s="15" t="s">
        <v>127</v>
      </c>
      <c r="BV27" s="15" t="s">
        <v>127</v>
      </c>
      <c r="BW27" s="15" t="s">
        <v>127</v>
      </c>
    </row>
    <row r="28" spans="1:75" s="584" customFormat="1" ht="63" x14ac:dyDescent="0.25">
      <c r="A28" s="580" t="s">
        <v>151</v>
      </c>
      <c r="B28" s="581" t="s">
        <v>148</v>
      </c>
      <c r="C28" s="582" t="s">
        <v>127</v>
      </c>
      <c r="D28" s="582" t="s">
        <v>127</v>
      </c>
      <c r="E28" s="582" t="s">
        <v>127</v>
      </c>
      <c r="F28" s="582" t="s">
        <v>127</v>
      </c>
      <c r="G28" s="582" t="s">
        <v>127</v>
      </c>
      <c r="H28" s="582" t="s">
        <v>127</v>
      </c>
      <c r="I28" s="582" t="s">
        <v>127</v>
      </c>
      <c r="J28" s="582" t="s">
        <v>127</v>
      </c>
      <c r="K28" s="582" t="s">
        <v>127</v>
      </c>
      <c r="L28" s="582" t="s">
        <v>127</v>
      </c>
      <c r="M28" s="582" t="s">
        <v>127</v>
      </c>
      <c r="N28" s="582" t="s">
        <v>127</v>
      </c>
      <c r="O28" s="582" t="s">
        <v>127</v>
      </c>
      <c r="P28" s="582" t="s">
        <v>127</v>
      </c>
      <c r="Q28" s="582" t="s">
        <v>127</v>
      </c>
      <c r="R28" s="582" t="s">
        <v>127</v>
      </c>
      <c r="S28" s="582" t="s">
        <v>127</v>
      </c>
      <c r="T28" s="582" t="s">
        <v>127</v>
      </c>
      <c r="U28" s="582" t="s">
        <v>127</v>
      </c>
      <c r="V28" s="582" t="s">
        <v>127</v>
      </c>
      <c r="W28" s="582" t="s">
        <v>127</v>
      </c>
      <c r="X28" s="582" t="s">
        <v>127</v>
      </c>
      <c r="Y28" s="582" t="s">
        <v>127</v>
      </c>
      <c r="Z28" s="582" t="s">
        <v>127</v>
      </c>
      <c r="AA28" s="582" t="s">
        <v>127</v>
      </c>
      <c r="AB28" s="582" t="s">
        <v>127</v>
      </c>
      <c r="AC28" s="582" t="s">
        <v>127</v>
      </c>
      <c r="AD28" s="582" t="s">
        <v>127</v>
      </c>
      <c r="AE28" s="582" t="s">
        <v>127</v>
      </c>
      <c r="AF28" s="582" t="s">
        <v>127</v>
      </c>
      <c r="AG28" s="582" t="s">
        <v>127</v>
      </c>
      <c r="AH28" s="582" t="s">
        <v>127</v>
      </c>
      <c r="AI28" s="582" t="s">
        <v>127</v>
      </c>
      <c r="AJ28" s="582" t="s">
        <v>127</v>
      </c>
      <c r="AK28" s="582" t="s">
        <v>127</v>
      </c>
      <c r="AL28" s="582" t="s">
        <v>127</v>
      </c>
      <c r="AM28" s="582" t="s">
        <v>127</v>
      </c>
      <c r="AN28" s="582" t="s">
        <v>127</v>
      </c>
      <c r="AO28" s="582" t="s">
        <v>127</v>
      </c>
      <c r="AP28" s="582" t="s">
        <v>127</v>
      </c>
      <c r="AQ28" s="582" t="s">
        <v>127</v>
      </c>
      <c r="AR28" s="582" t="s">
        <v>127</v>
      </c>
      <c r="AS28" s="582" t="s">
        <v>127</v>
      </c>
      <c r="AT28" s="589" t="s">
        <v>127</v>
      </c>
      <c r="AU28" s="589" t="s">
        <v>127</v>
      </c>
      <c r="AV28" s="582" t="s">
        <v>127</v>
      </c>
      <c r="AW28" s="590" t="s">
        <v>127</v>
      </c>
      <c r="AX28" s="582" t="s">
        <v>127</v>
      </c>
      <c r="AY28" s="582" t="s">
        <v>127</v>
      </c>
      <c r="AZ28" s="582" t="s">
        <v>127</v>
      </c>
      <c r="BA28" s="582" t="s">
        <v>127</v>
      </c>
      <c r="BB28" s="582" t="s">
        <v>127</v>
      </c>
      <c r="BC28" s="582" t="s">
        <v>127</v>
      </c>
      <c r="BD28" s="589" t="s">
        <v>127</v>
      </c>
      <c r="BE28" s="589" t="s">
        <v>127</v>
      </c>
      <c r="BF28" s="582" t="s">
        <v>127</v>
      </c>
      <c r="BG28" s="589" t="s">
        <v>127</v>
      </c>
      <c r="BH28" s="582" t="s">
        <v>127</v>
      </c>
      <c r="BI28" s="582" t="s">
        <v>127</v>
      </c>
      <c r="BJ28" s="582" t="s">
        <v>127</v>
      </c>
      <c r="BK28" s="582" t="s">
        <v>127</v>
      </c>
      <c r="BL28" s="582" t="s">
        <v>127</v>
      </c>
      <c r="BM28" s="582" t="s">
        <v>127</v>
      </c>
      <c r="BN28" s="582" t="s">
        <v>127</v>
      </c>
      <c r="BO28" s="582" t="s">
        <v>127</v>
      </c>
      <c r="BP28" s="582" t="s">
        <v>127</v>
      </c>
      <c r="BQ28" s="582" t="s">
        <v>127</v>
      </c>
      <c r="BR28" s="582" t="s">
        <v>127</v>
      </c>
      <c r="BS28" s="582" t="s">
        <v>127</v>
      </c>
      <c r="BT28" s="582" t="s">
        <v>127</v>
      </c>
      <c r="BU28" s="582" t="s">
        <v>127</v>
      </c>
      <c r="BV28" s="582" t="s">
        <v>127</v>
      </c>
      <c r="BW28" s="582" t="s">
        <v>127</v>
      </c>
    </row>
    <row r="29" spans="1:75" ht="47.25" x14ac:dyDescent="0.25">
      <c r="A29" s="33" t="s">
        <v>151</v>
      </c>
      <c r="B29" s="34" t="s">
        <v>149</v>
      </c>
      <c r="C29" s="15" t="s">
        <v>127</v>
      </c>
      <c r="D29" s="15" t="s">
        <v>127</v>
      </c>
      <c r="E29" s="15" t="s">
        <v>127</v>
      </c>
      <c r="F29" s="15" t="s">
        <v>127</v>
      </c>
      <c r="G29" s="15" t="s">
        <v>127</v>
      </c>
      <c r="H29" s="15" t="s">
        <v>127</v>
      </c>
      <c r="I29" s="15" t="s">
        <v>127</v>
      </c>
      <c r="J29" s="15" t="s">
        <v>127</v>
      </c>
      <c r="K29" s="15" t="s">
        <v>127</v>
      </c>
      <c r="L29" s="15" t="s">
        <v>127</v>
      </c>
      <c r="M29" s="15" t="s">
        <v>127</v>
      </c>
      <c r="N29" s="15" t="s">
        <v>127</v>
      </c>
      <c r="O29" s="15" t="s">
        <v>127</v>
      </c>
      <c r="P29" s="15" t="s">
        <v>127</v>
      </c>
      <c r="Q29" s="15" t="s">
        <v>127</v>
      </c>
      <c r="R29" s="15" t="s">
        <v>127</v>
      </c>
      <c r="S29" s="15" t="s">
        <v>127</v>
      </c>
      <c r="T29" s="15" t="s">
        <v>127</v>
      </c>
      <c r="U29" s="15" t="s">
        <v>127</v>
      </c>
      <c r="V29" s="15" t="s">
        <v>127</v>
      </c>
      <c r="W29" s="15" t="s">
        <v>127</v>
      </c>
      <c r="X29" s="15" t="s">
        <v>127</v>
      </c>
      <c r="Y29" s="15" t="s">
        <v>127</v>
      </c>
      <c r="Z29" s="15" t="s">
        <v>127</v>
      </c>
      <c r="AA29" s="15" t="s">
        <v>127</v>
      </c>
      <c r="AB29" s="15" t="s">
        <v>127</v>
      </c>
      <c r="AC29" s="15" t="s">
        <v>127</v>
      </c>
      <c r="AD29" s="15" t="s">
        <v>127</v>
      </c>
      <c r="AE29" s="15" t="s">
        <v>127</v>
      </c>
      <c r="AF29" s="15" t="s">
        <v>127</v>
      </c>
      <c r="AG29" s="15" t="s">
        <v>127</v>
      </c>
      <c r="AH29" s="15" t="s">
        <v>127</v>
      </c>
      <c r="AI29" s="15" t="s">
        <v>127</v>
      </c>
      <c r="AJ29" s="15" t="s">
        <v>127</v>
      </c>
      <c r="AK29" s="15" t="s">
        <v>127</v>
      </c>
      <c r="AL29" s="15" t="s">
        <v>127</v>
      </c>
      <c r="AM29" s="15" t="s">
        <v>127</v>
      </c>
      <c r="AN29" s="15" t="s">
        <v>127</v>
      </c>
      <c r="AO29" s="15" t="s">
        <v>127</v>
      </c>
      <c r="AP29" s="15" t="s">
        <v>127</v>
      </c>
      <c r="AQ29" s="15" t="s">
        <v>127</v>
      </c>
      <c r="AR29" s="15" t="s">
        <v>127</v>
      </c>
      <c r="AS29" s="15" t="s">
        <v>127</v>
      </c>
      <c r="AT29" s="72" t="s">
        <v>127</v>
      </c>
      <c r="AU29" s="72" t="s">
        <v>127</v>
      </c>
      <c r="AV29" s="15" t="s">
        <v>127</v>
      </c>
      <c r="AW29" s="360" t="s">
        <v>127</v>
      </c>
      <c r="AX29" s="15" t="s">
        <v>127</v>
      </c>
      <c r="AY29" s="15" t="s">
        <v>127</v>
      </c>
      <c r="AZ29" s="15" t="s">
        <v>127</v>
      </c>
      <c r="BA29" s="15" t="s">
        <v>127</v>
      </c>
      <c r="BB29" s="15" t="s">
        <v>127</v>
      </c>
      <c r="BC29" s="15" t="s">
        <v>127</v>
      </c>
      <c r="BD29" s="72" t="s">
        <v>127</v>
      </c>
      <c r="BE29" s="72" t="s">
        <v>127</v>
      </c>
      <c r="BF29" s="15" t="s">
        <v>127</v>
      </c>
      <c r="BG29" s="72" t="s">
        <v>127</v>
      </c>
      <c r="BH29" s="15" t="s">
        <v>127</v>
      </c>
      <c r="BI29" s="15" t="s">
        <v>127</v>
      </c>
      <c r="BJ29" s="15" t="s">
        <v>127</v>
      </c>
      <c r="BK29" s="15" t="s">
        <v>127</v>
      </c>
      <c r="BL29" s="15" t="s">
        <v>127</v>
      </c>
      <c r="BM29" s="15" t="s">
        <v>127</v>
      </c>
      <c r="BN29" s="15" t="s">
        <v>127</v>
      </c>
      <c r="BO29" s="15" t="s">
        <v>127</v>
      </c>
      <c r="BP29" s="15" t="s">
        <v>127</v>
      </c>
      <c r="BQ29" s="15" t="s">
        <v>127</v>
      </c>
      <c r="BR29" s="15" t="s">
        <v>127</v>
      </c>
      <c r="BS29" s="15" t="s">
        <v>127</v>
      </c>
      <c r="BT29" s="15" t="s">
        <v>127</v>
      </c>
      <c r="BU29" s="15" t="s">
        <v>127</v>
      </c>
      <c r="BV29" s="15" t="s">
        <v>127</v>
      </c>
      <c r="BW29" s="15" t="s">
        <v>127</v>
      </c>
    </row>
    <row r="30" spans="1:75" ht="47.25" x14ac:dyDescent="0.25">
      <c r="A30" s="33" t="s">
        <v>151</v>
      </c>
      <c r="B30" s="34" t="s">
        <v>152</v>
      </c>
      <c r="C30" s="15" t="s">
        <v>127</v>
      </c>
      <c r="D30" s="15" t="s">
        <v>127</v>
      </c>
      <c r="E30" s="15" t="s">
        <v>127</v>
      </c>
      <c r="F30" s="15" t="s">
        <v>127</v>
      </c>
      <c r="G30" s="15" t="s">
        <v>127</v>
      </c>
      <c r="H30" s="15" t="s">
        <v>127</v>
      </c>
      <c r="I30" s="15" t="s">
        <v>127</v>
      </c>
      <c r="J30" s="15" t="s">
        <v>127</v>
      </c>
      <c r="K30" s="15" t="s">
        <v>127</v>
      </c>
      <c r="L30" s="15" t="s">
        <v>127</v>
      </c>
      <c r="M30" s="15" t="s">
        <v>127</v>
      </c>
      <c r="N30" s="15" t="s">
        <v>127</v>
      </c>
      <c r="O30" s="15" t="s">
        <v>127</v>
      </c>
      <c r="P30" s="15" t="s">
        <v>127</v>
      </c>
      <c r="Q30" s="15" t="s">
        <v>127</v>
      </c>
      <c r="R30" s="15" t="s">
        <v>127</v>
      </c>
      <c r="S30" s="15" t="s">
        <v>127</v>
      </c>
      <c r="T30" s="15" t="s">
        <v>127</v>
      </c>
      <c r="U30" s="15" t="s">
        <v>127</v>
      </c>
      <c r="V30" s="15" t="s">
        <v>127</v>
      </c>
      <c r="W30" s="15" t="s">
        <v>127</v>
      </c>
      <c r="X30" s="15" t="s">
        <v>127</v>
      </c>
      <c r="Y30" s="15" t="s">
        <v>127</v>
      </c>
      <c r="Z30" s="15" t="s">
        <v>127</v>
      </c>
      <c r="AA30" s="15" t="s">
        <v>127</v>
      </c>
      <c r="AB30" s="15" t="s">
        <v>127</v>
      </c>
      <c r="AC30" s="15" t="s">
        <v>127</v>
      </c>
      <c r="AD30" s="15" t="s">
        <v>127</v>
      </c>
      <c r="AE30" s="15" t="s">
        <v>127</v>
      </c>
      <c r="AF30" s="15" t="s">
        <v>127</v>
      </c>
      <c r="AG30" s="15" t="s">
        <v>127</v>
      </c>
      <c r="AH30" s="15" t="s">
        <v>127</v>
      </c>
      <c r="AI30" s="15" t="s">
        <v>127</v>
      </c>
      <c r="AJ30" s="15" t="s">
        <v>127</v>
      </c>
      <c r="AK30" s="15" t="s">
        <v>127</v>
      </c>
      <c r="AL30" s="15" t="s">
        <v>127</v>
      </c>
      <c r="AM30" s="15" t="s">
        <v>127</v>
      </c>
      <c r="AN30" s="15" t="s">
        <v>127</v>
      </c>
      <c r="AO30" s="15" t="s">
        <v>127</v>
      </c>
      <c r="AP30" s="15" t="s">
        <v>127</v>
      </c>
      <c r="AQ30" s="15" t="s">
        <v>127</v>
      </c>
      <c r="AR30" s="15" t="s">
        <v>127</v>
      </c>
      <c r="AS30" s="15" t="s">
        <v>127</v>
      </c>
      <c r="AT30" s="72" t="s">
        <v>127</v>
      </c>
      <c r="AU30" s="72" t="s">
        <v>127</v>
      </c>
      <c r="AV30" s="15" t="s">
        <v>127</v>
      </c>
      <c r="AW30" s="360" t="s">
        <v>127</v>
      </c>
      <c r="AX30" s="15" t="s">
        <v>127</v>
      </c>
      <c r="AY30" s="15" t="s">
        <v>127</v>
      </c>
      <c r="AZ30" s="15" t="s">
        <v>127</v>
      </c>
      <c r="BA30" s="15" t="s">
        <v>127</v>
      </c>
      <c r="BB30" s="15" t="s">
        <v>127</v>
      </c>
      <c r="BC30" s="15" t="s">
        <v>127</v>
      </c>
      <c r="BD30" s="72" t="s">
        <v>127</v>
      </c>
      <c r="BE30" s="72" t="s">
        <v>127</v>
      </c>
      <c r="BF30" s="15" t="s">
        <v>127</v>
      </c>
      <c r="BG30" s="72" t="s">
        <v>127</v>
      </c>
      <c r="BH30" s="15" t="s">
        <v>127</v>
      </c>
      <c r="BI30" s="15" t="s">
        <v>127</v>
      </c>
      <c r="BJ30" s="15" t="s">
        <v>127</v>
      </c>
      <c r="BK30" s="15" t="s">
        <v>127</v>
      </c>
      <c r="BL30" s="15" t="s">
        <v>127</v>
      </c>
      <c r="BM30" s="15" t="s">
        <v>127</v>
      </c>
      <c r="BN30" s="15" t="s">
        <v>127</v>
      </c>
      <c r="BO30" s="15" t="s">
        <v>127</v>
      </c>
      <c r="BP30" s="15" t="s">
        <v>127</v>
      </c>
      <c r="BQ30" s="15" t="s">
        <v>127</v>
      </c>
      <c r="BR30" s="15" t="s">
        <v>127</v>
      </c>
      <c r="BS30" s="15" t="s">
        <v>127</v>
      </c>
      <c r="BT30" s="15" t="s">
        <v>127</v>
      </c>
      <c r="BU30" s="15" t="s">
        <v>127</v>
      </c>
      <c r="BV30" s="15" t="s">
        <v>127</v>
      </c>
      <c r="BW30" s="15" t="s">
        <v>127</v>
      </c>
    </row>
    <row r="31" spans="1:75" ht="47.25" x14ac:dyDescent="0.25">
      <c r="A31" s="33" t="s">
        <v>153</v>
      </c>
      <c r="B31" s="34" t="s">
        <v>154</v>
      </c>
      <c r="C31" s="15" t="s">
        <v>127</v>
      </c>
      <c r="D31" s="15" t="s">
        <v>127</v>
      </c>
      <c r="E31" s="15" t="s">
        <v>127</v>
      </c>
      <c r="F31" s="15" t="s">
        <v>127</v>
      </c>
      <c r="G31" s="15" t="s">
        <v>127</v>
      </c>
      <c r="H31" s="15" t="s">
        <v>127</v>
      </c>
      <c r="I31" s="15" t="s">
        <v>127</v>
      </c>
      <c r="J31" s="15" t="s">
        <v>127</v>
      </c>
      <c r="K31" s="15" t="s">
        <v>127</v>
      </c>
      <c r="L31" s="15" t="s">
        <v>127</v>
      </c>
      <c r="M31" s="15" t="s">
        <v>127</v>
      </c>
      <c r="N31" s="15" t="s">
        <v>127</v>
      </c>
      <c r="O31" s="15" t="s">
        <v>127</v>
      </c>
      <c r="P31" s="15" t="s">
        <v>127</v>
      </c>
      <c r="Q31" s="15" t="s">
        <v>127</v>
      </c>
      <c r="R31" s="15" t="s">
        <v>127</v>
      </c>
      <c r="S31" s="15" t="s">
        <v>127</v>
      </c>
      <c r="T31" s="15" t="s">
        <v>127</v>
      </c>
      <c r="U31" s="15" t="s">
        <v>127</v>
      </c>
      <c r="V31" s="15" t="s">
        <v>127</v>
      </c>
      <c r="W31" s="15" t="s">
        <v>127</v>
      </c>
      <c r="X31" s="15" t="s">
        <v>127</v>
      </c>
      <c r="Y31" s="15" t="s">
        <v>127</v>
      </c>
      <c r="Z31" s="15" t="s">
        <v>127</v>
      </c>
      <c r="AA31" s="15" t="s">
        <v>127</v>
      </c>
      <c r="AB31" s="15" t="s">
        <v>127</v>
      </c>
      <c r="AC31" s="15" t="s">
        <v>127</v>
      </c>
      <c r="AD31" s="15" t="s">
        <v>127</v>
      </c>
      <c r="AE31" s="15" t="s">
        <v>127</v>
      </c>
      <c r="AF31" s="15" t="s">
        <v>127</v>
      </c>
      <c r="AG31" s="15" t="s">
        <v>127</v>
      </c>
      <c r="AH31" s="15" t="s">
        <v>127</v>
      </c>
      <c r="AI31" s="15" t="s">
        <v>127</v>
      </c>
      <c r="AJ31" s="15" t="s">
        <v>127</v>
      </c>
      <c r="AK31" s="15" t="s">
        <v>127</v>
      </c>
      <c r="AL31" s="15" t="s">
        <v>127</v>
      </c>
      <c r="AM31" s="15" t="s">
        <v>127</v>
      </c>
      <c r="AN31" s="15" t="s">
        <v>127</v>
      </c>
      <c r="AO31" s="15" t="s">
        <v>127</v>
      </c>
      <c r="AP31" s="15" t="s">
        <v>127</v>
      </c>
      <c r="AQ31" s="15" t="s">
        <v>127</v>
      </c>
      <c r="AR31" s="15" t="s">
        <v>127</v>
      </c>
      <c r="AS31" s="15" t="s">
        <v>127</v>
      </c>
      <c r="AT31" s="72" t="s">
        <v>127</v>
      </c>
      <c r="AU31" s="72" t="s">
        <v>127</v>
      </c>
      <c r="AV31" s="15" t="s">
        <v>127</v>
      </c>
      <c r="AW31" s="360" t="s">
        <v>127</v>
      </c>
      <c r="AX31" s="15" t="s">
        <v>127</v>
      </c>
      <c r="AY31" s="15" t="s">
        <v>127</v>
      </c>
      <c r="AZ31" s="15" t="s">
        <v>127</v>
      </c>
      <c r="BA31" s="15" t="s">
        <v>127</v>
      </c>
      <c r="BB31" s="15" t="s">
        <v>127</v>
      </c>
      <c r="BC31" s="15" t="s">
        <v>127</v>
      </c>
      <c r="BD31" s="72" t="s">
        <v>127</v>
      </c>
      <c r="BE31" s="72" t="s">
        <v>127</v>
      </c>
      <c r="BF31" s="15" t="s">
        <v>127</v>
      </c>
      <c r="BG31" s="72" t="s">
        <v>127</v>
      </c>
      <c r="BH31" s="15" t="s">
        <v>127</v>
      </c>
      <c r="BI31" s="15" t="s">
        <v>127</v>
      </c>
      <c r="BJ31" s="15" t="s">
        <v>127</v>
      </c>
      <c r="BK31" s="15" t="s">
        <v>127</v>
      </c>
      <c r="BL31" s="15" t="s">
        <v>127</v>
      </c>
      <c r="BM31" s="15" t="s">
        <v>127</v>
      </c>
      <c r="BN31" s="15" t="s">
        <v>127</v>
      </c>
      <c r="BO31" s="15" t="s">
        <v>127</v>
      </c>
      <c r="BP31" s="15" t="s">
        <v>127</v>
      </c>
      <c r="BQ31" s="15" t="s">
        <v>127</v>
      </c>
      <c r="BR31" s="15" t="s">
        <v>127</v>
      </c>
      <c r="BS31" s="15" t="s">
        <v>127</v>
      </c>
      <c r="BT31" s="15" t="s">
        <v>127</v>
      </c>
      <c r="BU31" s="15" t="s">
        <v>127</v>
      </c>
      <c r="BV31" s="15" t="s">
        <v>127</v>
      </c>
      <c r="BW31" s="15" t="s">
        <v>127</v>
      </c>
    </row>
    <row r="32" spans="1:75" ht="47.25" x14ac:dyDescent="0.25">
      <c r="A32" s="33" t="s">
        <v>155</v>
      </c>
      <c r="B32" s="34" t="s">
        <v>156</v>
      </c>
      <c r="C32" s="15" t="s">
        <v>127</v>
      </c>
      <c r="D32" s="15" t="s">
        <v>127</v>
      </c>
      <c r="E32" s="15" t="s">
        <v>127</v>
      </c>
      <c r="F32" s="15" t="s">
        <v>127</v>
      </c>
      <c r="G32" s="15" t="s">
        <v>127</v>
      </c>
      <c r="H32" s="15" t="s">
        <v>127</v>
      </c>
      <c r="I32" s="15" t="s">
        <v>127</v>
      </c>
      <c r="J32" s="15" t="s">
        <v>127</v>
      </c>
      <c r="K32" s="15" t="s">
        <v>127</v>
      </c>
      <c r="L32" s="15" t="s">
        <v>127</v>
      </c>
      <c r="M32" s="15" t="s">
        <v>127</v>
      </c>
      <c r="N32" s="15" t="s">
        <v>127</v>
      </c>
      <c r="O32" s="15" t="s">
        <v>127</v>
      </c>
      <c r="P32" s="15" t="s">
        <v>127</v>
      </c>
      <c r="Q32" s="15" t="s">
        <v>127</v>
      </c>
      <c r="R32" s="15" t="s">
        <v>127</v>
      </c>
      <c r="S32" s="15" t="s">
        <v>127</v>
      </c>
      <c r="T32" s="15" t="s">
        <v>127</v>
      </c>
      <c r="U32" s="15" t="s">
        <v>127</v>
      </c>
      <c r="V32" s="15" t="s">
        <v>127</v>
      </c>
      <c r="W32" s="15" t="s">
        <v>127</v>
      </c>
      <c r="X32" s="15" t="s">
        <v>127</v>
      </c>
      <c r="Y32" s="15" t="s">
        <v>127</v>
      </c>
      <c r="Z32" s="15" t="s">
        <v>127</v>
      </c>
      <c r="AA32" s="15" t="s">
        <v>127</v>
      </c>
      <c r="AB32" s="15" t="s">
        <v>127</v>
      </c>
      <c r="AC32" s="15" t="s">
        <v>127</v>
      </c>
      <c r="AD32" s="15" t="s">
        <v>127</v>
      </c>
      <c r="AE32" s="15" t="s">
        <v>127</v>
      </c>
      <c r="AF32" s="15" t="s">
        <v>127</v>
      </c>
      <c r="AG32" s="15" t="s">
        <v>127</v>
      </c>
      <c r="AH32" s="15" t="s">
        <v>127</v>
      </c>
      <c r="AI32" s="15" t="s">
        <v>127</v>
      </c>
      <c r="AJ32" s="15" t="s">
        <v>127</v>
      </c>
      <c r="AK32" s="15" t="s">
        <v>127</v>
      </c>
      <c r="AL32" s="15" t="s">
        <v>127</v>
      </c>
      <c r="AM32" s="15" t="s">
        <v>127</v>
      </c>
      <c r="AN32" s="15" t="s">
        <v>127</v>
      </c>
      <c r="AO32" s="15" t="s">
        <v>127</v>
      </c>
      <c r="AP32" s="15" t="s">
        <v>127</v>
      </c>
      <c r="AQ32" s="15" t="s">
        <v>127</v>
      </c>
      <c r="AR32" s="15" t="s">
        <v>127</v>
      </c>
      <c r="AS32" s="15" t="s">
        <v>127</v>
      </c>
      <c r="AT32" s="72" t="s">
        <v>127</v>
      </c>
      <c r="AU32" s="72" t="s">
        <v>127</v>
      </c>
      <c r="AV32" s="15" t="s">
        <v>127</v>
      </c>
      <c r="AW32" s="360" t="s">
        <v>127</v>
      </c>
      <c r="AX32" s="15" t="s">
        <v>127</v>
      </c>
      <c r="AY32" s="15" t="s">
        <v>127</v>
      </c>
      <c r="AZ32" s="15" t="s">
        <v>127</v>
      </c>
      <c r="BA32" s="15" t="s">
        <v>127</v>
      </c>
      <c r="BB32" s="15" t="s">
        <v>127</v>
      </c>
      <c r="BC32" s="15" t="s">
        <v>127</v>
      </c>
      <c r="BD32" s="72" t="s">
        <v>127</v>
      </c>
      <c r="BE32" s="72" t="s">
        <v>127</v>
      </c>
      <c r="BF32" s="15" t="s">
        <v>127</v>
      </c>
      <c r="BG32" s="72" t="s">
        <v>127</v>
      </c>
      <c r="BH32" s="15" t="s">
        <v>127</v>
      </c>
      <c r="BI32" s="15" t="s">
        <v>127</v>
      </c>
      <c r="BJ32" s="15" t="s">
        <v>127</v>
      </c>
      <c r="BK32" s="15" t="s">
        <v>127</v>
      </c>
      <c r="BL32" s="15" t="s">
        <v>127</v>
      </c>
      <c r="BM32" s="15" t="s">
        <v>127</v>
      </c>
      <c r="BN32" s="15" t="s">
        <v>127</v>
      </c>
      <c r="BO32" s="15" t="s">
        <v>127</v>
      </c>
      <c r="BP32" s="15" t="s">
        <v>127</v>
      </c>
      <c r="BQ32" s="15" t="s">
        <v>127</v>
      </c>
      <c r="BR32" s="15" t="s">
        <v>127</v>
      </c>
      <c r="BS32" s="15" t="s">
        <v>127</v>
      </c>
      <c r="BT32" s="15" t="s">
        <v>127</v>
      </c>
      <c r="BU32" s="15" t="s">
        <v>127</v>
      </c>
      <c r="BV32" s="15" t="s">
        <v>127</v>
      </c>
      <c r="BW32" s="15" t="s">
        <v>127</v>
      </c>
    </row>
    <row r="33" spans="1:75" ht="63.75" customHeight="1" x14ac:dyDescent="0.25">
      <c r="A33" s="33" t="s">
        <v>157</v>
      </c>
      <c r="B33" s="34" t="s">
        <v>158</v>
      </c>
      <c r="C33" s="15" t="s">
        <v>127</v>
      </c>
      <c r="D33" s="15" t="s">
        <v>127</v>
      </c>
      <c r="E33" s="15" t="s">
        <v>127</v>
      </c>
      <c r="F33" s="15" t="s">
        <v>127</v>
      </c>
      <c r="G33" s="15" t="s">
        <v>127</v>
      </c>
      <c r="H33" s="15" t="s">
        <v>127</v>
      </c>
      <c r="I33" s="15" t="s">
        <v>127</v>
      </c>
      <c r="J33" s="15" t="s">
        <v>127</v>
      </c>
      <c r="K33" s="15" t="s">
        <v>127</v>
      </c>
      <c r="L33" s="15" t="s">
        <v>127</v>
      </c>
      <c r="M33" s="15" t="s">
        <v>127</v>
      </c>
      <c r="N33" s="15" t="s">
        <v>127</v>
      </c>
      <c r="O33" s="15" t="s">
        <v>127</v>
      </c>
      <c r="P33" s="15" t="s">
        <v>127</v>
      </c>
      <c r="Q33" s="15" t="s">
        <v>127</v>
      </c>
      <c r="R33" s="15" t="s">
        <v>127</v>
      </c>
      <c r="S33" s="15" t="s">
        <v>127</v>
      </c>
      <c r="T33" s="15" t="s">
        <v>127</v>
      </c>
      <c r="U33" s="15" t="s">
        <v>127</v>
      </c>
      <c r="V33" s="15" t="s">
        <v>127</v>
      </c>
      <c r="W33" s="15" t="s">
        <v>127</v>
      </c>
      <c r="X33" s="15" t="s">
        <v>127</v>
      </c>
      <c r="Y33" s="15" t="s">
        <v>127</v>
      </c>
      <c r="Z33" s="15" t="s">
        <v>127</v>
      </c>
      <c r="AA33" s="15" t="s">
        <v>127</v>
      </c>
      <c r="AB33" s="15" t="s">
        <v>127</v>
      </c>
      <c r="AC33" s="15" t="s">
        <v>127</v>
      </c>
      <c r="AD33" s="15" t="s">
        <v>127</v>
      </c>
      <c r="AE33" s="15" t="s">
        <v>127</v>
      </c>
      <c r="AF33" s="15" t="s">
        <v>127</v>
      </c>
      <c r="AG33" s="15" t="s">
        <v>127</v>
      </c>
      <c r="AH33" s="15" t="s">
        <v>127</v>
      </c>
      <c r="AI33" s="15" t="s">
        <v>127</v>
      </c>
      <c r="AJ33" s="15" t="s">
        <v>127</v>
      </c>
      <c r="AK33" s="15" t="s">
        <v>127</v>
      </c>
      <c r="AL33" s="15" t="s">
        <v>127</v>
      </c>
      <c r="AM33" s="15" t="s">
        <v>127</v>
      </c>
      <c r="AN33" s="15" t="s">
        <v>127</v>
      </c>
      <c r="AO33" s="15" t="s">
        <v>127</v>
      </c>
      <c r="AP33" s="15" t="s">
        <v>127</v>
      </c>
      <c r="AQ33" s="15" t="s">
        <v>127</v>
      </c>
      <c r="AR33" s="15" t="s">
        <v>127</v>
      </c>
      <c r="AS33" s="15" t="s">
        <v>127</v>
      </c>
      <c r="AT33" s="72" t="s">
        <v>127</v>
      </c>
      <c r="AU33" s="72" t="s">
        <v>127</v>
      </c>
      <c r="AV33" s="15" t="s">
        <v>127</v>
      </c>
      <c r="AW33" s="360" t="s">
        <v>127</v>
      </c>
      <c r="AX33" s="15" t="s">
        <v>127</v>
      </c>
      <c r="AY33" s="15" t="s">
        <v>127</v>
      </c>
      <c r="AZ33" s="15" t="s">
        <v>127</v>
      </c>
      <c r="BA33" s="15" t="s">
        <v>127</v>
      </c>
      <c r="BB33" s="15" t="s">
        <v>127</v>
      </c>
      <c r="BC33" s="15" t="s">
        <v>127</v>
      </c>
      <c r="BD33" s="72" t="s">
        <v>127</v>
      </c>
      <c r="BE33" s="72" t="s">
        <v>127</v>
      </c>
      <c r="BF33" s="15" t="s">
        <v>127</v>
      </c>
      <c r="BG33" s="72" t="s">
        <v>127</v>
      </c>
      <c r="BH33" s="15" t="s">
        <v>127</v>
      </c>
      <c r="BI33" s="15" t="s">
        <v>127</v>
      </c>
      <c r="BJ33" s="15" t="s">
        <v>127</v>
      </c>
      <c r="BK33" s="15" t="s">
        <v>127</v>
      </c>
      <c r="BL33" s="15" t="s">
        <v>127</v>
      </c>
      <c r="BM33" s="15" t="s">
        <v>127</v>
      </c>
      <c r="BN33" s="15" t="s">
        <v>127</v>
      </c>
      <c r="BO33" s="15" t="s">
        <v>127</v>
      </c>
      <c r="BP33" s="15" t="s">
        <v>127</v>
      </c>
      <c r="BQ33" s="15" t="s">
        <v>127</v>
      </c>
      <c r="BR33" s="15" t="s">
        <v>127</v>
      </c>
      <c r="BS33" s="15" t="s">
        <v>127</v>
      </c>
      <c r="BT33" s="15" t="s">
        <v>127</v>
      </c>
      <c r="BU33" s="15" t="s">
        <v>127</v>
      </c>
      <c r="BV33" s="15" t="s">
        <v>127</v>
      </c>
      <c r="BW33" s="15" t="s">
        <v>127</v>
      </c>
    </row>
    <row r="34" spans="1:75" s="39" customFormat="1" x14ac:dyDescent="0.25">
      <c r="A34" s="35" t="s">
        <v>159</v>
      </c>
      <c r="B34" s="36" t="s">
        <v>160</v>
      </c>
      <c r="C34" s="37" t="s">
        <v>127</v>
      </c>
      <c r="D34" s="37" t="s">
        <v>161</v>
      </c>
      <c r="E34" s="37">
        <v>2019</v>
      </c>
      <c r="F34" s="37">
        <v>2021</v>
      </c>
      <c r="G34" s="37" t="s">
        <v>127</v>
      </c>
      <c r="H34" s="38">
        <f>H38+H59</f>
        <v>41.852530512000001</v>
      </c>
      <c r="I34" s="38">
        <f>I38+I59</f>
        <v>41.852530512000001</v>
      </c>
      <c r="J34" s="68">
        <v>43344</v>
      </c>
      <c r="K34" s="553">
        <f>K38</f>
        <v>0.54692885000000036</v>
      </c>
      <c r="L34" s="553">
        <f>L38</f>
        <v>0.54692885000000036</v>
      </c>
      <c r="M34" s="37" t="s">
        <v>127</v>
      </c>
      <c r="N34" s="37" t="s">
        <v>127</v>
      </c>
      <c r="O34" s="37" t="s">
        <v>127</v>
      </c>
      <c r="P34" s="37" t="s">
        <v>127</v>
      </c>
      <c r="Q34" s="37" t="s">
        <v>127</v>
      </c>
      <c r="R34" s="37" t="s">
        <v>127</v>
      </c>
      <c r="S34" s="553" t="str">
        <f>S38</f>
        <v>нд</v>
      </c>
      <c r="T34" s="38">
        <f>T38+T58</f>
        <v>41.849964389999997</v>
      </c>
      <c r="U34" s="37" t="s">
        <v>127</v>
      </c>
      <c r="V34" s="37" t="s">
        <v>127</v>
      </c>
      <c r="W34" s="37" t="s">
        <v>127</v>
      </c>
      <c r="X34" s="37" t="s">
        <v>127</v>
      </c>
      <c r="Y34" s="37" t="s">
        <v>127</v>
      </c>
      <c r="Z34" s="37" t="s">
        <v>127</v>
      </c>
      <c r="AA34" s="37" t="s">
        <v>127</v>
      </c>
      <c r="AB34" s="37" t="s">
        <v>127</v>
      </c>
      <c r="AC34" s="37" t="s">
        <v>127</v>
      </c>
      <c r="AD34" s="37" t="s">
        <v>127</v>
      </c>
      <c r="AE34" s="37" t="s">
        <v>127</v>
      </c>
      <c r="AF34" s="37" t="s">
        <v>127</v>
      </c>
      <c r="AG34" s="37" t="s">
        <v>127</v>
      </c>
      <c r="AH34" s="37" t="s">
        <v>127</v>
      </c>
      <c r="AI34" s="38">
        <v>13.920193229999999</v>
      </c>
      <c r="AJ34" s="38">
        <v>0</v>
      </c>
      <c r="AK34" s="38">
        <v>0</v>
      </c>
      <c r="AL34" s="38">
        <v>13.74219323</v>
      </c>
      <c r="AM34" s="38">
        <v>0.17799999999999999</v>
      </c>
      <c r="AN34" s="38">
        <v>13.920193229999999</v>
      </c>
      <c r="AO34" s="37" t="s">
        <v>127</v>
      </c>
      <c r="AP34" s="37" t="s">
        <v>127</v>
      </c>
      <c r="AQ34" s="37">
        <v>12.42</v>
      </c>
      <c r="AR34" s="38">
        <v>1.4976</v>
      </c>
      <c r="AS34" s="38">
        <v>12.106058149999999</v>
      </c>
      <c r="AT34" s="74">
        <v>0</v>
      </c>
      <c r="AU34" s="74">
        <v>0</v>
      </c>
      <c r="AV34" s="38">
        <v>11.92805815</v>
      </c>
      <c r="AW34" s="90">
        <v>0.17799999999999999</v>
      </c>
      <c r="AX34" s="37">
        <f>AX38</f>
        <v>0</v>
      </c>
      <c r="AY34" s="37" t="s">
        <v>127</v>
      </c>
      <c r="AZ34" s="37" t="s">
        <v>127</v>
      </c>
      <c r="BA34" s="37" t="s">
        <v>127</v>
      </c>
      <c r="BB34" s="37">
        <f>BB38</f>
        <v>0</v>
      </c>
      <c r="BC34" s="38">
        <f>BC38+BC58</f>
        <v>15.82627915</v>
      </c>
      <c r="BD34" s="38">
        <f t="shared" ref="BD34:BG34" si="11">BD38+BD58</f>
        <v>0</v>
      </c>
      <c r="BE34" s="38">
        <f t="shared" si="11"/>
        <v>0</v>
      </c>
      <c r="BF34" s="38">
        <f t="shared" si="11"/>
        <v>15.64827915</v>
      </c>
      <c r="BG34" s="38">
        <f t="shared" si="11"/>
        <v>0.17799999999999999</v>
      </c>
      <c r="BH34" s="38">
        <f>BK34</f>
        <v>0.54692885000000036</v>
      </c>
      <c r="BI34" s="566" t="str">
        <f t="shared" ref="BI34:BK34" si="12">BI38</f>
        <v>нд</v>
      </c>
      <c r="BJ34" s="566" t="str">
        <f t="shared" si="12"/>
        <v>нд</v>
      </c>
      <c r="BK34" s="38">
        <f t="shared" si="12"/>
        <v>0.54692885000000036</v>
      </c>
      <c r="BL34" s="566" t="str">
        <f>BL55</f>
        <v>нд</v>
      </c>
      <c r="BM34" s="38">
        <f>BM38+BM58</f>
        <v>41.852530530000003</v>
      </c>
      <c r="BN34" s="38">
        <f t="shared" ref="BN34:BQ34" si="13">BN38+BN58</f>
        <v>0</v>
      </c>
      <c r="BO34" s="38">
        <f t="shared" si="13"/>
        <v>0</v>
      </c>
      <c r="BP34" s="38">
        <f t="shared" si="13"/>
        <v>41.318530530000004</v>
      </c>
      <c r="BQ34" s="38">
        <f t="shared" si="13"/>
        <v>0.53400000000000003</v>
      </c>
      <c r="BR34" s="566">
        <f>BR38+BR58</f>
        <v>42.399459380000003</v>
      </c>
      <c r="BS34" s="566" t="str">
        <f t="shared" ref="BS34:BT34" si="14">BS37</f>
        <v>нд</v>
      </c>
      <c r="BT34" s="566" t="str">
        <f t="shared" si="14"/>
        <v>нд</v>
      </c>
      <c r="BU34" s="566">
        <f>BU38+BU58</f>
        <v>41.865459380000004</v>
      </c>
      <c r="BV34" s="566">
        <f>BV58</f>
        <v>0.53400000000000003</v>
      </c>
      <c r="BW34" s="37" t="s">
        <v>127</v>
      </c>
    </row>
    <row r="35" spans="1:75" s="45" customFormat="1" ht="47.25" x14ac:dyDescent="0.25">
      <c r="A35" s="40" t="s">
        <v>162</v>
      </c>
      <c r="B35" s="41" t="s">
        <v>163</v>
      </c>
      <c r="C35" s="42" t="s">
        <v>127</v>
      </c>
      <c r="D35" s="42" t="s">
        <v>127</v>
      </c>
      <c r="E35" s="42" t="s">
        <v>127</v>
      </c>
      <c r="F35" s="42" t="s">
        <v>127</v>
      </c>
      <c r="G35" s="42" t="s">
        <v>127</v>
      </c>
      <c r="H35" s="42" t="s">
        <v>127</v>
      </c>
      <c r="I35" s="42" t="s">
        <v>127</v>
      </c>
      <c r="J35" s="42" t="s">
        <v>127</v>
      </c>
      <c r="K35" s="42" t="s">
        <v>127</v>
      </c>
      <c r="L35" s="42" t="s">
        <v>127</v>
      </c>
      <c r="M35" s="42" t="s">
        <v>127</v>
      </c>
      <c r="N35" s="42" t="s">
        <v>127</v>
      </c>
      <c r="O35" s="42" t="s">
        <v>127</v>
      </c>
      <c r="P35" s="43" t="s">
        <v>127</v>
      </c>
      <c r="Q35" s="43" t="s">
        <v>127</v>
      </c>
      <c r="R35" s="42" t="s">
        <v>127</v>
      </c>
      <c r="S35" s="42" t="s">
        <v>127</v>
      </c>
      <c r="T35" s="43" t="s">
        <v>127</v>
      </c>
      <c r="U35" s="42" t="s">
        <v>127</v>
      </c>
      <c r="V35" s="42" t="s">
        <v>127</v>
      </c>
      <c r="W35" s="42" t="s">
        <v>127</v>
      </c>
      <c r="X35" s="42" t="s">
        <v>127</v>
      </c>
      <c r="Y35" s="42" t="s">
        <v>127</v>
      </c>
      <c r="Z35" s="42" t="s">
        <v>127</v>
      </c>
      <c r="AA35" s="42" t="s">
        <v>127</v>
      </c>
      <c r="AB35" s="42" t="s">
        <v>127</v>
      </c>
      <c r="AC35" s="42" t="s">
        <v>127</v>
      </c>
      <c r="AD35" s="42" t="s">
        <v>127</v>
      </c>
      <c r="AE35" s="42" t="s">
        <v>127</v>
      </c>
      <c r="AF35" s="42" t="s">
        <v>127</v>
      </c>
      <c r="AG35" s="42" t="s">
        <v>127</v>
      </c>
      <c r="AH35" s="42" t="s">
        <v>127</v>
      </c>
      <c r="AI35" s="42" t="s">
        <v>127</v>
      </c>
      <c r="AJ35" s="42" t="s">
        <v>127</v>
      </c>
      <c r="AK35" s="42" t="s">
        <v>127</v>
      </c>
      <c r="AL35" s="42" t="s">
        <v>127</v>
      </c>
      <c r="AM35" s="42" t="s">
        <v>127</v>
      </c>
      <c r="AN35" s="42" t="s">
        <v>127</v>
      </c>
      <c r="AO35" s="42" t="s">
        <v>127</v>
      </c>
      <c r="AP35" s="43" t="s">
        <v>127</v>
      </c>
      <c r="AQ35" s="43" t="s">
        <v>127</v>
      </c>
      <c r="AR35" s="43" t="s">
        <v>127</v>
      </c>
      <c r="AS35" s="43" t="s">
        <v>127</v>
      </c>
      <c r="AT35" s="43" t="s">
        <v>127</v>
      </c>
      <c r="AU35" s="43" t="s">
        <v>127</v>
      </c>
      <c r="AV35" s="43" t="s">
        <v>127</v>
      </c>
      <c r="AW35" s="43" t="s">
        <v>127</v>
      </c>
      <c r="AX35" s="43" t="s">
        <v>127</v>
      </c>
      <c r="AY35" s="43" t="s">
        <v>127</v>
      </c>
      <c r="AZ35" s="43" t="s">
        <v>127</v>
      </c>
      <c r="BA35" s="43" t="s">
        <v>127</v>
      </c>
      <c r="BB35" s="43" t="s">
        <v>127</v>
      </c>
      <c r="BC35" s="43" t="s">
        <v>127</v>
      </c>
      <c r="BD35" s="43" t="s">
        <v>127</v>
      </c>
      <c r="BE35" s="43" t="s">
        <v>127</v>
      </c>
      <c r="BF35" s="43" t="s">
        <v>127</v>
      </c>
      <c r="BG35" s="43" t="s">
        <v>127</v>
      </c>
      <c r="BH35" s="43" t="s">
        <v>127</v>
      </c>
      <c r="BI35" s="43" t="s">
        <v>127</v>
      </c>
      <c r="BJ35" s="43" t="s">
        <v>127</v>
      </c>
      <c r="BK35" s="43" t="s">
        <v>127</v>
      </c>
      <c r="BL35" s="43" t="s">
        <v>127</v>
      </c>
      <c r="BM35" s="43" t="s">
        <v>127</v>
      </c>
      <c r="BN35" s="43" t="s">
        <v>127</v>
      </c>
      <c r="BO35" s="43" t="s">
        <v>127</v>
      </c>
      <c r="BP35" s="43" t="s">
        <v>127</v>
      </c>
      <c r="BQ35" s="43" t="s">
        <v>127</v>
      </c>
      <c r="BR35" s="43" t="s">
        <v>127</v>
      </c>
      <c r="BS35" s="43" t="s">
        <v>127</v>
      </c>
      <c r="BT35" s="43" t="s">
        <v>127</v>
      </c>
      <c r="BU35" s="43" t="s">
        <v>127</v>
      </c>
      <c r="BV35" s="43" t="s">
        <v>127</v>
      </c>
      <c r="BW35" s="42" t="s">
        <v>127</v>
      </c>
    </row>
    <row r="36" spans="1:75" s="51" customFormat="1" ht="52.5" customHeight="1" x14ac:dyDescent="0.25">
      <c r="A36" s="46" t="s">
        <v>164</v>
      </c>
      <c r="B36" s="47" t="s">
        <v>165</v>
      </c>
      <c r="C36" s="48" t="s">
        <v>127</v>
      </c>
      <c r="D36" s="48" t="s">
        <v>127</v>
      </c>
      <c r="E36" s="48" t="s">
        <v>127</v>
      </c>
      <c r="F36" s="48" t="s">
        <v>127</v>
      </c>
      <c r="G36" s="48" t="s">
        <v>127</v>
      </c>
      <c r="H36" s="48" t="s">
        <v>127</v>
      </c>
      <c r="I36" s="48" t="s">
        <v>127</v>
      </c>
      <c r="J36" s="48" t="s">
        <v>127</v>
      </c>
      <c r="K36" s="48" t="s">
        <v>127</v>
      </c>
      <c r="L36" s="48" t="s">
        <v>127</v>
      </c>
      <c r="M36" s="48" t="s">
        <v>127</v>
      </c>
      <c r="N36" s="48" t="s">
        <v>127</v>
      </c>
      <c r="O36" s="48" t="s">
        <v>127</v>
      </c>
      <c r="P36" s="48" t="s">
        <v>127</v>
      </c>
      <c r="Q36" s="48" t="s">
        <v>127</v>
      </c>
      <c r="R36" s="48" t="s">
        <v>127</v>
      </c>
      <c r="S36" s="48" t="s">
        <v>127</v>
      </c>
      <c r="T36" s="48" t="s">
        <v>127</v>
      </c>
      <c r="U36" s="48" t="s">
        <v>127</v>
      </c>
      <c r="V36" s="48" t="s">
        <v>127</v>
      </c>
      <c r="W36" s="48" t="s">
        <v>127</v>
      </c>
      <c r="X36" s="48" t="s">
        <v>127</v>
      </c>
      <c r="Y36" s="48" t="s">
        <v>127</v>
      </c>
      <c r="Z36" s="48" t="s">
        <v>127</v>
      </c>
      <c r="AA36" s="48" t="s">
        <v>127</v>
      </c>
      <c r="AB36" s="48" t="s">
        <v>127</v>
      </c>
      <c r="AC36" s="48" t="s">
        <v>127</v>
      </c>
      <c r="AD36" s="48" t="s">
        <v>127</v>
      </c>
      <c r="AE36" s="48" t="s">
        <v>127</v>
      </c>
      <c r="AF36" s="48" t="s">
        <v>127</v>
      </c>
      <c r="AG36" s="48" t="s">
        <v>127</v>
      </c>
      <c r="AH36" s="48" t="s">
        <v>127</v>
      </c>
      <c r="AI36" s="48" t="s">
        <v>127</v>
      </c>
      <c r="AJ36" s="48" t="s">
        <v>127</v>
      </c>
      <c r="AK36" s="48" t="s">
        <v>127</v>
      </c>
      <c r="AL36" s="48" t="s">
        <v>127</v>
      </c>
      <c r="AM36" s="48" t="s">
        <v>127</v>
      </c>
      <c r="AN36" s="48" t="s">
        <v>127</v>
      </c>
      <c r="AO36" s="48" t="s">
        <v>127</v>
      </c>
      <c r="AP36" s="49" t="s">
        <v>127</v>
      </c>
      <c r="AQ36" s="49" t="s">
        <v>127</v>
      </c>
      <c r="AR36" s="49" t="s">
        <v>127</v>
      </c>
      <c r="AS36" s="49" t="s">
        <v>127</v>
      </c>
      <c r="AT36" s="49" t="s">
        <v>127</v>
      </c>
      <c r="AU36" s="49" t="s">
        <v>127</v>
      </c>
      <c r="AV36" s="49" t="s">
        <v>127</v>
      </c>
      <c r="AW36" s="49" t="s">
        <v>127</v>
      </c>
      <c r="AX36" s="49" t="s">
        <v>127</v>
      </c>
      <c r="AY36" s="49" t="s">
        <v>127</v>
      </c>
      <c r="AZ36" s="49" t="s">
        <v>127</v>
      </c>
      <c r="BA36" s="49" t="s">
        <v>127</v>
      </c>
      <c r="BB36" s="49" t="s">
        <v>127</v>
      </c>
      <c r="BC36" s="49" t="s">
        <v>127</v>
      </c>
      <c r="BD36" s="49" t="s">
        <v>127</v>
      </c>
      <c r="BE36" s="49" t="s">
        <v>127</v>
      </c>
      <c r="BF36" s="49" t="s">
        <v>127</v>
      </c>
      <c r="BG36" s="49" t="s">
        <v>127</v>
      </c>
      <c r="BH36" s="49" t="s">
        <v>127</v>
      </c>
      <c r="BI36" s="49" t="s">
        <v>127</v>
      </c>
      <c r="BJ36" s="49" t="s">
        <v>127</v>
      </c>
      <c r="BK36" s="49" t="s">
        <v>127</v>
      </c>
      <c r="BL36" s="49" t="s">
        <v>127</v>
      </c>
      <c r="BM36" s="49" t="s">
        <v>127</v>
      </c>
      <c r="BN36" s="49" t="s">
        <v>127</v>
      </c>
      <c r="BO36" s="49" t="s">
        <v>127</v>
      </c>
      <c r="BP36" s="49" t="s">
        <v>127</v>
      </c>
      <c r="BQ36" s="49" t="s">
        <v>127</v>
      </c>
      <c r="BR36" s="49" t="s">
        <v>127</v>
      </c>
      <c r="BS36" s="49" t="s">
        <v>127</v>
      </c>
      <c r="BT36" s="49" t="s">
        <v>127</v>
      </c>
      <c r="BU36" s="49" t="s">
        <v>127</v>
      </c>
      <c r="BV36" s="49" t="s">
        <v>127</v>
      </c>
      <c r="BW36" s="48" t="s">
        <v>127</v>
      </c>
    </row>
    <row r="37" spans="1:75" s="51" customFormat="1" ht="31.5" x14ac:dyDescent="0.25">
      <c r="A37" s="46" t="s">
        <v>166</v>
      </c>
      <c r="B37" s="47" t="s">
        <v>167</v>
      </c>
      <c r="C37" s="48" t="s">
        <v>127</v>
      </c>
      <c r="D37" s="48" t="s">
        <v>127</v>
      </c>
      <c r="E37" s="48" t="s">
        <v>127</v>
      </c>
      <c r="F37" s="48" t="s">
        <v>127</v>
      </c>
      <c r="G37" s="48" t="s">
        <v>127</v>
      </c>
      <c r="H37" s="48" t="s">
        <v>127</v>
      </c>
      <c r="I37" s="49" t="s">
        <v>127</v>
      </c>
      <c r="J37" s="48" t="s">
        <v>127</v>
      </c>
      <c r="K37" s="48" t="s">
        <v>127</v>
      </c>
      <c r="L37" s="48" t="s">
        <v>127</v>
      </c>
      <c r="M37" s="48" t="s">
        <v>127</v>
      </c>
      <c r="N37" s="48" t="s">
        <v>127</v>
      </c>
      <c r="O37" s="48" t="s">
        <v>127</v>
      </c>
      <c r="P37" s="48" t="s">
        <v>127</v>
      </c>
      <c r="Q37" s="48" t="s">
        <v>127</v>
      </c>
      <c r="R37" s="48" t="s">
        <v>127</v>
      </c>
      <c r="S37" s="48" t="s">
        <v>127</v>
      </c>
      <c r="T37" s="48" t="s">
        <v>127</v>
      </c>
      <c r="U37" s="48" t="s">
        <v>127</v>
      </c>
      <c r="V37" s="48" t="s">
        <v>127</v>
      </c>
      <c r="W37" s="48" t="s">
        <v>127</v>
      </c>
      <c r="X37" s="48" t="s">
        <v>127</v>
      </c>
      <c r="Y37" s="48" t="s">
        <v>127</v>
      </c>
      <c r="Z37" s="48" t="s">
        <v>127</v>
      </c>
      <c r="AA37" s="48" t="s">
        <v>127</v>
      </c>
      <c r="AB37" s="48" t="s">
        <v>127</v>
      </c>
      <c r="AC37" s="48" t="s">
        <v>127</v>
      </c>
      <c r="AD37" s="48" t="s">
        <v>127</v>
      </c>
      <c r="AE37" s="48" t="s">
        <v>127</v>
      </c>
      <c r="AF37" s="48" t="s">
        <v>127</v>
      </c>
      <c r="AG37" s="48" t="s">
        <v>127</v>
      </c>
      <c r="AH37" s="48" t="s">
        <v>127</v>
      </c>
      <c r="AI37" s="48" t="s">
        <v>127</v>
      </c>
      <c r="AJ37" s="48" t="s">
        <v>127</v>
      </c>
      <c r="AK37" s="48" t="s">
        <v>127</v>
      </c>
      <c r="AL37" s="48" t="s">
        <v>127</v>
      </c>
      <c r="AM37" s="48" t="s">
        <v>127</v>
      </c>
      <c r="AN37" s="48" t="s">
        <v>127</v>
      </c>
      <c r="AO37" s="48" t="s">
        <v>127</v>
      </c>
      <c r="AP37" s="48" t="s">
        <v>127</v>
      </c>
      <c r="AQ37" s="48" t="s">
        <v>127</v>
      </c>
      <c r="AR37" s="48" t="s">
        <v>127</v>
      </c>
      <c r="AS37" s="48" t="s">
        <v>127</v>
      </c>
      <c r="AT37" s="48" t="s">
        <v>127</v>
      </c>
      <c r="AU37" s="48" t="s">
        <v>127</v>
      </c>
      <c r="AV37" s="48" t="s">
        <v>127</v>
      </c>
      <c r="AW37" s="48" t="s">
        <v>127</v>
      </c>
      <c r="AX37" s="48" t="s">
        <v>127</v>
      </c>
      <c r="AY37" s="48" t="s">
        <v>127</v>
      </c>
      <c r="AZ37" s="48" t="s">
        <v>127</v>
      </c>
      <c r="BA37" s="48" t="s">
        <v>127</v>
      </c>
      <c r="BB37" s="48" t="s">
        <v>127</v>
      </c>
      <c r="BC37" s="48" t="s">
        <v>127</v>
      </c>
      <c r="BD37" s="48" t="s">
        <v>127</v>
      </c>
      <c r="BE37" s="48" t="s">
        <v>127</v>
      </c>
      <c r="BF37" s="48" t="s">
        <v>127</v>
      </c>
      <c r="BG37" s="48" t="s">
        <v>127</v>
      </c>
      <c r="BH37" s="48" t="s">
        <v>127</v>
      </c>
      <c r="BI37" s="48" t="s">
        <v>127</v>
      </c>
      <c r="BJ37" s="48" t="s">
        <v>127</v>
      </c>
      <c r="BK37" s="48" t="s">
        <v>127</v>
      </c>
      <c r="BL37" s="48" t="s">
        <v>127</v>
      </c>
      <c r="BM37" s="48" t="s">
        <v>127</v>
      </c>
      <c r="BN37" s="48" t="s">
        <v>127</v>
      </c>
      <c r="BO37" s="48" t="s">
        <v>127</v>
      </c>
      <c r="BP37" s="48" t="s">
        <v>127</v>
      </c>
      <c r="BQ37" s="48" t="s">
        <v>127</v>
      </c>
      <c r="BR37" s="48" t="s">
        <v>127</v>
      </c>
      <c r="BS37" s="49" t="s">
        <v>127</v>
      </c>
      <c r="BT37" s="49" t="s">
        <v>127</v>
      </c>
      <c r="BU37" s="49" t="s">
        <v>127</v>
      </c>
      <c r="BV37" s="49"/>
      <c r="BW37" s="48" t="s">
        <v>127</v>
      </c>
    </row>
    <row r="38" spans="1:75" s="45" customFormat="1" ht="31.5" x14ac:dyDescent="0.25">
      <c r="A38" s="40" t="s">
        <v>168</v>
      </c>
      <c r="B38" s="41" t="s">
        <v>169</v>
      </c>
      <c r="C38" s="42" t="s">
        <v>127</v>
      </c>
      <c r="D38" s="42" t="s">
        <v>161</v>
      </c>
      <c r="E38" s="42">
        <v>2019</v>
      </c>
      <c r="F38" s="42">
        <v>2021</v>
      </c>
      <c r="G38" s="42" t="s">
        <v>127</v>
      </c>
      <c r="H38" s="43">
        <f>H39</f>
        <v>27.059964372</v>
      </c>
      <c r="I38" s="43">
        <f>I39</f>
        <v>27.059964372</v>
      </c>
      <c r="J38" s="44">
        <v>43344</v>
      </c>
      <c r="K38" s="554">
        <f>K39</f>
        <v>0.54692885000000036</v>
      </c>
      <c r="L38" s="554">
        <f>L39</f>
        <v>0.54692885000000036</v>
      </c>
      <c r="M38" s="42" t="s">
        <v>127</v>
      </c>
      <c r="N38" s="42" t="s">
        <v>127</v>
      </c>
      <c r="O38" s="42" t="s">
        <v>127</v>
      </c>
      <c r="P38" s="43" t="s">
        <v>127</v>
      </c>
      <c r="Q38" s="43" t="s">
        <v>127</v>
      </c>
      <c r="R38" s="42" t="s">
        <v>127</v>
      </c>
      <c r="S38" s="554" t="str">
        <f>S39</f>
        <v>нд</v>
      </c>
      <c r="T38" s="43">
        <f>T39</f>
        <v>27.059964390000001</v>
      </c>
      <c r="U38" s="43">
        <f>U39</f>
        <v>0.54692885000000036</v>
      </c>
      <c r="V38" s="42" t="s">
        <v>127</v>
      </c>
      <c r="W38" s="42" t="s">
        <v>127</v>
      </c>
      <c r="X38" s="42" t="s">
        <v>127</v>
      </c>
      <c r="Y38" s="42" t="s">
        <v>127</v>
      </c>
      <c r="Z38" s="42" t="s">
        <v>127</v>
      </c>
      <c r="AA38" s="42" t="s">
        <v>127</v>
      </c>
      <c r="AB38" s="42" t="s">
        <v>127</v>
      </c>
      <c r="AC38" s="42" t="s">
        <v>127</v>
      </c>
      <c r="AD38" s="42" t="s">
        <v>127</v>
      </c>
      <c r="AE38" s="42" t="s">
        <v>127</v>
      </c>
      <c r="AF38" s="42" t="s">
        <v>127</v>
      </c>
      <c r="AG38" s="42" t="s">
        <v>127</v>
      </c>
      <c r="AH38" s="42" t="s">
        <v>127</v>
      </c>
      <c r="AI38" s="43">
        <v>9.6132301099999999</v>
      </c>
      <c r="AJ38" s="43">
        <v>0</v>
      </c>
      <c r="AK38" s="43">
        <v>0</v>
      </c>
      <c r="AL38" s="43">
        <v>9.6132301099999999</v>
      </c>
      <c r="AM38" s="43">
        <v>0</v>
      </c>
      <c r="AN38" s="43">
        <v>9.6132301099999999</v>
      </c>
      <c r="AO38" s="42" t="s">
        <v>127</v>
      </c>
      <c r="AP38" s="42" t="s">
        <v>127</v>
      </c>
      <c r="AQ38" s="43">
        <v>9.6132301099999999</v>
      </c>
      <c r="AR38" s="42" t="s">
        <v>127</v>
      </c>
      <c r="AS38" s="43">
        <v>7.9716532600000001</v>
      </c>
      <c r="AT38" s="43">
        <v>0</v>
      </c>
      <c r="AU38" s="43">
        <v>0</v>
      </c>
      <c r="AV38" s="43">
        <v>7.9716532600000001</v>
      </c>
      <c r="AW38" s="43">
        <v>0</v>
      </c>
      <c r="AX38" s="42"/>
      <c r="AY38" s="42"/>
      <c r="AZ38" s="42"/>
      <c r="BA38" s="42"/>
      <c r="BB38" s="42"/>
      <c r="BC38" s="43">
        <f>BC39</f>
        <v>9.4750810199999993</v>
      </c>
      <c r="BD38" s="43">
        <f t="shared" ref="BD38:BG38" si="15">BD39</f>
        <v>0</v>
      </c>
      <c r="BE38" s="43">
        <f t="shared" si="15"/>
        <v>0</v>
      </c>
      <c r="BF38" s="43">
        <f t="shared" si="15"/>
        <v>9.4750810199999993</v>
      </c>
      <c r="BG38" s="43">
        <f t="shared" si="15"/>
        <v>0</v>
      </c>
      <c r="BH38" s="565" t="str">
        <f>BH55</f>
        <v>нд</v>
      </c>
      <c r="BI38" s="565" t="str">
        <f t="shared" ref="BI38:BL38" si="16">BI55</f>
        <v>нд</v>
      </c>
      <c r="BJ38" s="565" t="str">
        <f t="shared" si="16"/>
        <v>нд</v>
      </c>
      <c r="BK38" s="565">
        <f>BK39</f>
        <v>0.54692885000000036</v>
      </c>
      <c r="BL38" s="565" t="str">
        <f t="shared" si="16"/>
        <v>нд</v>
      </c>
      <c r="BM38" s="43">
        <f>BM39</f>
        <v>27.059964390000001</v>
      </c>
      <c r="BN38" s="94">
        <v>0</v>
      </c>
      <c r="BO38" s="94">
        <v>0</v>
      </c>
      <c r="BP38" s="43">
        <f>BP39</f>
        <v>27.059964390000001</v>
      </c>
      <c r="BQ38" s="94">
        <v>0</v>
      </c>
      <c r="BR38" s="565">
        <f>BR39</f>
        <v>27.606893240000002</v>
      </c>
      <c r="BS38" s="565" t="str">
        <f t="shared" ref="BS38:BV38" si="17">BS39</f>
        <v>нд</v>
      </c>
      <c r="BT38" s="565" t="str">
        <f t="shared" si="17"/>
        <v>нд</v>
      </c>
      <c r="BU38" s="565">
        <f t="shared" si="17"/>
        <v>27.606893240000002</v>
      </c>
      <c r="BV38" s="94">
        <f t="shared" si="17"/>
        <v>0</v>
      </c>
      <c r="BW38" s="42" t="s">
        <v>127</v>
      </c>
    </row>
    <row r="39" spans="1:75" s="51" customFormat="1" x14ac:dyDescent="0.25">
      <c r="A39" s="46" t="s">
        <v>170</v>
      </c>
      <c r="B39" s="47" t="s">
        <v>171</v>
      </c>
      <c r="C39" s="48" t="s">
        <v>127</v>
      </c>
      <c r="D39" s="48" t="s">
        <v>161</v>
      </c>
      <c r="E39" s="48">
        <v>2019</v>
      </c>
      <c r="F39" s="48">
        <v>2021</v>
      </c>
      <c r="G39" s="48" t="s">
        <v>127</v>
      </c>
      <c r="H39" s="49">
        <f>SUM(H40:H55)</f>
        <v>27.059964372</v>
      </c>
      <c r="I39" s="49">
        <f>SUM(I40:I55)</f>
        <v>27.059964372</v>
      </c>
      <c r="J39" s="50">
        <v>43344</v>
      </c>
      <c r="K39" s="555">
        <f>K56</f>
        <v>0.54692885000000036</v>
      </c>
      <c r="L39" s="555">
        <f>L56</f>
        <v>0.54692885000000036</v>
      </c>
      <c r="M39" s="48" t="s">
        <v>127</v>
      </c>
      <c r="N39" s="48" t="s">
        <v>127</v>
      </c>
      <c r="O39" s="48" t="s">
        <v>127</v>
      </c>
      <c r="P39" s="48" t="s">
        <v>127</v>
      </c>
      <c r="Q39" s="48" t="s">
        <v>127</v>
      </c>
      <c r="R39" s="48" t="s">
        <v>127</v>
      </c>
      <c r="S39" s="555" t="str">
        <f>S56</f>
        <v>нд</v>
      </c>
      <c r="T39" s="49">
        <f>SUM(T40:T56)</f>
        <v>27.059964390000001</v>
      </c>
      <c r="U39" s="49">
        <f>SUM(U40:U56)</f>
        <v>0.54692885000000036</v>
      </c>
      <c r="V39" s="48" t="s">
        <v>127</v>
      </c>
      <c r="W39" s="48" t="s">
        <v>127</v>
      </c>
      <c r="X39" s="48" t="s">
        <v>127</v>
      </c>
      <c r="Y39" s="48" t="s">
        <v>127</v>
      </c>
      <c r="Z39" s="48" t="s">
        <v>127</v>
      </c>
      <c r="AA39" s="48" t="s">
        <v>127</v>
      </c>
      <c r="AB39" s="48" t="s">
        <v>127</v>
      </c>
      <c r="AC39" s="48" t="s">
        <v>127</v>
      </c>
      <c r="AD39" s="48" t="s">
        <v>127</v>
      </c>
      <c r="AE39" s="48" t="s">
        <v>127</v>
      </c>
      <c r="AF39" s="48" t="s">
        <v>127</v>
      </c>
      <c r="AG39" s="48" t="s">
        <v>127</v>
      </c>
      <c r="AH39" s="48" t="s">
        <v>127</v>
      </c>
      <c r="AI39" s="49">
        <v>9.6132301099999999</v>
      </c>
      <c r="AJ39" s="49">
        <v>0</v>
      </c>
      <c r="AK39" s="49">
        <v>0</v>
      </c>
      <c r="AL39" s="49">
        <v>9.6132301099999999</v>
      </c>
      <c r="AM39" s="49">
        <v>0</v>
      </c>
      <c r="AN39" s="49">
        <v>9.6132301099999999</v>
      </c>
      <c r="AO39" s="48" t="s">
        <v>127</v>
      </c>
      <c r="AP39" s="48" t="s">
        <v>127</v>
      </c>
      <c r="AQ39" s="49">
        <v>9.6132301099999999</v>
      </c>
      <c r="AR39" s="48" t="s">
        <v>127</v>
      </c>
      <c r="AS39" s="49">
        <v>7.9716532600000001</v>
      </c>
      <c r="AT39" s="49">
        <v>0</v>
      </c>
      <c r="AU39" s="49">
        <v>0</v>
      </c>
      <c r="AV39" s="49">
        <v>7.9716532600000001</v>
      </c>
      <c r="AW39" s="49">
        <v>0</v>
      </c>
      <c r="AX39" s="48" t="s">
        <v>127</v>
      </c>
      <c r="AY39" s="48" t="s">
        <v>127</v>
      </c>
      <c r="AZ39" s="48" t="s">
        <v>127</v>
      </c>
      <c r="BA39" s="48" t="s">
        <v>127</v>
      </c>
      <c r="BB39" s="48" t="s">
        <v>127</v>
      </c>
      <c r="BC39" s="49">
        <f>SUM(BC40:BC55)</f>
        <v>9.4750810199999993</v>
      </c>
      <c r="BD39" s="49">
        <f t="shared" ref="BD39:BF39" si="18">SUM(BD40:BD55)</f>
        <v>0</v>
      </c>
      <c r="BE39" s="49">
        <f t="shared" si="18"/>
        <v>0</v>
      </c>
      <c r="BF39" s="49">
        <f t="shared" si="18"/>
        <v>9.4750810199999993</v>
      </c>
      <c r="BG39" s="49">
        <v>0</v>
      </c>
      <c r="BH39" s="49">
        <f>BK39</f>
        <v>0.54692885000000036</v>
      </c>
      <c r="BI39" s="48" t="s">
        <v>127</v>
      </c>
      <c r="BJ39" s="48" t="s">
        <v>127</v>
      </c>
      <c r="BK39" s="49">
        <f>BK56</f>
        <v>0.54692885000000036</v>
      </c>
      <c r="BL39" s="48" t="s">
        <v>127</v>
      </c>
      <c r="BM39" s="49">
        <f>SUM(BM40:BM55)</f>
        <v>27.059964390000001</v>
      </c>
      <c r="BN39" s="95">
        <f t="shared" ref="BN39:BQ39" si="19">SUM(BN40:BN55)</f>
        <v>0</v>
      </c>
      <c r="BO39" s="95">
        <f t="shared" si="19"/>
        <v>0</v>
      </c>
      <c r="BP39" s="49">
        <f t="shared" si="19"/>
        <v>27.059964390000001</v>
      </c>
      <c r="BQ39" s="95">
        <f t="shared" si="19"/>
        <v>0</v>
      </c>
      <c r="BR39" s="591">
        <f>SUM(BR40:BR56)</f>
        <v>27.606893240000002</v>
      </c>
      <c r="BS39" s="49" t="s">
        <v>127</v>
      </c>
      <c r="BT39" s="49" t="s">
        <v>127</v>
      </c>
      <c r="BU39" s="591">
        <f>SUM(BU40:BU56)</f>
        <v>27.606893240000002</v>
      </c>
      <c r="BV39" s="95">
        <f>SUM(BV40:BV56)</f>
        <v>0</v>
      </c>
      <c r="BW39" s="48" t="s">
        <v>127</v>
      </c>
    </row>
    <row r="40" spans="1:75" s="57" customFormat="1" x14ac:dyDescent="0.25">
      <c r="A40" s="52" t="s">
        <v>170</v>
      </c>
      <c r="B40" s="66" t="s">
        <v>2</v>
      </c>
      <c r="C40" s="66" t="s">
        <v>32</v>
      </c>
      <c r="D40" s="53" t="s">
        <v>161</v>
      </c>
      <c r="E40" s="53">
        <v>2019</v>
      </c>
      <c r="F40" s="53">
        <v>2019</v>
      </c>
      <c r="G40" s="53" t="s">
        <v>127</v>
      </c>
      <c r="H40" s="54">
        <v>0.564756696</v>
      </c>
      <c r="I40" s="54">
        <f>0.47063058*1.2</f>
        <v>0.564756696</v>
      </c>
      <c r="J40" s="55">
        <v>43344</v>
      </c>
      <c r="K40" s="53" t="s">
        <v>127</v>
      </c>
      <c r="L40" s="53" t="s">
        <v>127</v>
      </c>
      <c r="M40" s="53" t="s">
        <v>127</v>
      </c>
      <c r="N40" s="53" t="s">
        <v>127</v>
      </c>
      <c r="O40" s="53" t="s">
        <v>127</v>
      </c>
      <c r="P40" s="53" t="s">
        <v>127</v>
      </c>
      <c r="Q40" s="53" t="s">
        <v>127</v>
      </c>
      <c r="R40" s="53" t="s">
        <v>127</v>
      </c>
      <c r="S40" s="53" t="s">
        <v>127</v>
      </c>
      <c r="T40" s="54">
        <v>0.5647567</v>
      </c>
      <c r="U40" s="53" t="s">
        <v>127</v>
      </c>
      <c r="V40" s="53" t="s">
        <v>127</v>
      </c>
      <c r="W40" s="53" t="s">
        <v>127</v>
      </c>
      <c r="X40" s="53" t="s">
        <v>127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4">
        <v>0.5647567</v>
      </c>
      <c r="AJ40" s="69">
        <v>0</v>
      </c>
      <c r="AK40" s="69">
        <v>0</v>
      </c>
      <c r="AL40" s="54">
        <v>0.5647567</v>
      </c>
      <c r="AM40" s="69">
        <v>0</v>
      </c>
      <c r="AN40" s="54">
        <v>0.5647567</v>
      </c>
      <c r="AO40" s="53" t="s">
        <v>127</v>
      </c>
      <c r="AP40" s="53" t="s">
        <v>127</v>
      </c>
      <c r="AQ40" s="54">
        <v>0.5647567</v>
      </c>
      <c r="AR40" s="53" t="s">
        <v>127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53" t="s">
        <v>127</v>
      </c>
      <c r="AY40" s="53" t="s">
        <v>127</v>
      </c>
      <c r="AZ40" s="53" t="s">
        <v>127</v>
      </c>
      <c r="BA40" s="53" t="s">
        <v>127</v>
      </c>
      <c r="BB40" s="53" t="s">
        <v>127</v>
      </c>
      <c r="BC40" s="69">
        <v>0</v>
      </c>
      <c r="BD40" s="53">
        <v>0</v>
      </c>
      <c r="BE40" s="53">
        <v>0</v>
      </c>
      <c r="BF40" s="69">
        <v>0</v>
      </c>
      <c r="BG40" s="69">
        <v>0</v>
      </c>
      <c r="BH40" s="53" t="s">
        <v>127</v>
      </c>
      <c r="BI40" s="53" t="s">
        <v>127</v>
      </c>
      <c r="BJ40" s="53" t="s">
        <v>127</v>
      </c>
      <c r="BK40" s="53" t="s">
        <v>127</v>
      </c>
      <c r="BL40" s="53" t="s">
        <v>127</v>
      </c>
      <c r="BM40" s="54">
        <v>0.5647567</v>
      </c>
      <c r="BN40" s="69">
        <v>0</v>
      </c>
      <c r="BO40" s="69">
        <v>0</v>
      </c>
      <c r="BP40" s="54">
        <v>0.5647567</v>
      </c>
      <c r="BQ40" s="69">
        <v>0</v>
      </c>
      <c r="BR40" s="54">
        <f>BM40</f>
        <v>0.5647567</v>
      </c>
      <c r="BS40" s="54" t="s">
        <v>127</v>
      </c>
      <c r="BT40" s="54" t="s">
        <v>127</v>
      </c>
      <c r="BU40" s="54">
        <f>BR40</f>
        <v>0.5647567</v>
      </c>
      <c r="BV40" s="54" t="s">
        <v>127</v>
      </c>
      <c r="BW40" s="53" t="s">
        <v>127</v>
      </c>
    </row>
    <row r="41" spans="1:75" s="57" customFormat="1" x14ac:dyDescent="0.25">
      <c r="A41" s="52" t="s">
        <v>170</v>
      </c>
      <c r="B41" s="66" t="s">
        <v>3</v>
      </c>
      <c r="C41" s="66" t="s">
        <v>33</v>
      </c>
      <c r="D41" s="53" t="s">
        <v>161</v>
      </c>
      <c r="E41" s="53">
        <v>2019</v>
      </c>
      <c r="F41" s="53">
        <v>2019</v>
      </c>
      <c r="G41" s="53" t="s">
        <v>127</v>
      </c>
      <c r="H41" s="54">
        <v>0.86527875600000004</v>
      </c>
      <c r="I41" s="54">
        <f>0.72106563*1.2</f>
        <v>0.86527875600000004</v>
      </c>
      <c r="J41" s="55">
        <v>43344</v>
      </c>
      <c r="K41" s="53" t="s">
        <v>127</v>
      </c>
      <c r="L41" s="53" t="s">
        <v>127</v>
      </c>
      <c r="M41" s="53" t="s">
        <v>127</v>
      </c>
      <c r="N41" s="53" t="s">
        <v>127</v>
      </c>
      <c r="O41" s="53" t="s">
        <v>127</v>
      </c>
      <c r="P41" s="53" t="s">
        <v>127</v>
      </c>
      <c r="Q41" s="53" t="s">
        <v>127</v>
      </c>
      <c r="R41" s="53" t="s">
        <v>127</v>
      </c>
      <c r="S41" s="53" t="s">
        <v>127</v>
      </c>
      <c r="T41" s="54">
        <v>0.86527876000000004</v>
      </c>
      <c r="U41" s="53" t="s">
        <v>127</v>
      </c>
      <c r="V41" s="53" t="s">
        <v>127</v>
      </c>
      <c r="W41" s="53" t="s">
        <v>127</v>
      </c>
      <c r="X41" s="53" t="s">
        <v>127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4">
        <v>0.86527876000000004</v>
      </c>
      <c r="AJ41" s="69">
        <v>0</v>
      </c>
      <c r="AK41" s="69">
        <v>0</v>
      </c>
      <c r="AL41" s="54">
        <v>0.86527876000000004</v>
      </c>
      <c r="AM41" s="69">
        <v>0</v>
      </c>
      <c r="AN41" s="54">
        <v>0.86527876000000004</v>
      </c>
      <c r="AO41" s="53" t="s">
        <v>127</v>
      </c>
      <c r="AP41" s="53" t="s">
        <v>127</v>
      </c>
      <c r="AQ41" s="54">
        <v>0.86527876000000004</v>
      </c>
      <c r="AR41" s="53" t="s">
        <v>127</v>
      </c>
      <c r="AS41" s="69">
        <v>0</v>
      </c>
      <c r="AT41" s="69">
        <v>0</v>
      </c>
      <c r="AU41" s="69">
        <v>0</v>
      </c>
      <c r="AV41" s="69">
        <v>0</v>
      </c>
      <c r="AW41" s="69">
        <v>0</v>
      </c>
      <c r="AX41" s="53" t="s">
        <v>127</v>
      </c>
      <c r="AY41" s="53" t="s">
        <v>127</v>
      </c>
      <c r="AZ41" s="53" t="s">
        <v>127</v>
      </c>
      <c r="BA41" s="53" t="s">
        <v>127</v>
      </c>
      <c r="BB41" s="53" t="s">
        <v>127</v>
      </c>
      <c r="BC41" s="69">
        <v>0</v>
      </c>
      <c r="BD41" s="53">
        <v>0</v>
      </c>
      <c r="BE41" s="53">
        <v>0</v>
      </c>
      <c r="BF41" s="69">
        <v>0</v>
      </c>
      <c r="BG41" s="69">
        <v>0</v>
      </c>
      <c r="BH41" s="53" t="s">
        <v>127</v>
      </c>
      <c r="BI41" s="53" t="s">
        <v>127</v>
      </c>
      <c r="BJ41" s="53" t="s">
        <v>127</v>
      </c>
      <c r="BK41" s="53" t="s">
        <v>127</v>
      </c>
      <c r="BL41" s="53" t="s">
        <v>127</v>
      </c>
      <c r="BM41" s="54">
        <v>0.86527876000000004</v>
      </c>
      <c r="BN41" s="69">
        <v>0</v>
      </c>
      <c r="BO41" s="69">
        <v>0</v>
      </c>
      <c r="BP41" s="54">
        <v>0.86527876000000004</v>
      </c>
      <c r="BQ41" s="69">
        <v>0</v>
      </c>
      <c r="BR41" s="54">
        <f t="shared" ref="BR41:BR55" si="20">BM41</f>
        <v>0.86527876000000004</v>
      </c>
      <c r="BS41" s="54" t="s">
        <v>127</v>
      </c>
      <c r="BT41" s="54" t="s">
        <v>127</v>
      </c>
      <c r="BU41" s="54">
        <f t="shared" ref="BU41:BU55" si="21">BR41</f>
        <v>0.86527876000000004</v>
      </c>
      <c r="BV41" s="54" t="s">
        <v>127</v>
      </c>
      <c r="BW41" s="53" t="s">
        <v>127</v>
      </c>
    </row>
    <row r="42" spans="1:75" s="57" customFormat="1" x14ac:dyDescent="0.25">
      <c r="A42" s="52" t="s">
        <v>170</v>
      </c>
      <c r="B42" s="66" t="s">
        <v>4</v>
      </c>
      <c r="C42" s="66" t="s">
        <v>34</v>
      </c>
      <c r="D42" s="53" t="s">
        <v>161</v>
      </c>
      <c r="E42" s="53">
        <v>2019</v>
      </c>
      <c r="F42" s="53">
        <v>2019</v>
      </c>
      <c r="G42" s="53" t="s">
        <v>127</v>
      </c>
      <c r="H42" s="54">
        <v>1.1886975360000001</v>
      </c>
      <c r="I42" s="54">
        <f>0.99058128*1.2</f>
        <v>1.1886975360000001</v>
      </c>
      <c r="J42" s="55">
        <v>43344</v>
      </c>
      <c r="K42" s="53" t="s">
        <v>127</v>
      </c>
      <c r="L42" s="53" t="s">
        <v>127</v>
      </c>
      <c r="M42" s="53" t="s">
        <v>127</v>
      </c>
      <c r="N42" s="53" t="s">
        <v>127</v>
      </c>
      <c r="O42" s="53" t="s">
        <v>127</v>
      </c>
      <c r="P42" s="53" t="s">
        <v>127</v>
      </c>
      <c r="Q42" s="53" t="s">
        <v>127</v>
      </c>
      <c r="R42" s="53" t="s">
        <v>127</v>
      </c>
      <c r="S42" s="53" t="s">
        <v>127</v>
      </c>
      <c r="T42" s="54">
        <v>1.1886975399999999</v>
      </c>
      <c r="U42" s="53" t="s">
        <v>127</v>
      </c>
      <c r="V42" s="53" t="s">
        <v>127</v>
      </c>
      <c r="W42" s="53" t="s">
        <v>127</v>
      </c>
      <c r="X42" s="53" t="s">
        <v>127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4">
        <v>1.1886975399999999</v>
      </c>
      <c r="AJ42" s="69">
        <v>0</v>
      </c>
      <c r="AK42" s="69">
        <v>0</v>
      </c>
      <c r="AL42" s="54">
        <v>1.1886975399999999</v>
      </c>
      <c r="AM42" s="69">
        <v>0</v>
      </c>
      <c r="AN42" s="54">
        <v>1.1886975399999999</v>
      </c>
      <c r="AO42" s="53" t="s">
        <v>127</v>
      </c>
      <c r="AP42" s="53" t="s">
        <v>127</v>
      </c>
      <c r="AQ42" s="54">
        <v>1.1886975399999999</v>
      </c>
      <c r="AR42" s="53" t="s">
        <v>127</v>
      </c>
      <c r="AS42" s="69">
        <v>0</v>
      </c>
      <c r="AT42" s="69">
        <v>0</v>
      </c>
      <c r="AU42" s="69">
        <v>0</v>
      </c>
      <c r="AV42" s="69">
        <v>0</v>
      </c>
      <c r="AW42" s="69">
        <v>0</v>
      </c>
      <c r="AX42" s="53" t="s">
        <v>127</v>
      </c>
      <c r="AY42" s="53" t="s">
        <v>127</v>
      </c>
      <c r="AZ42" s="53" t="s">
        <v>127</v>
      </c>
      <c r="BA42" s="53" t="s">
        <v>127</v>
      </c>
      <c r="BB42" s="53" t="s">
        <v>127</v>
      </c>
      <c r="BC42" s="69">
        <v>0</v>
      </c>
      <c r="BD42" s="53">
        <v>0</v>
      </c>
      <c r="BE42" s="53">
        <v>0</v>
      </c>
      <c r="BF42" s="69">
        <v>0</v>
      </c>
      <c r="BG42" s="69">
        <v>0</v>
      </c>
      <c r="BH42" s="53" t="s">
        <v>127</v>
      </c>
      <c r="BI42" s="53" t="s">
        <v>127</v>
      </c>
      <c r="BJ42" s="53" t="s">
        <v>127</v>
      </c>
      <c r="BK42" s="53" t="s">
        <v>127</v>
      </c>
      <c r="BL42" s="53" t="s">
        <v>127</v>
      </c>
      <c r="BM42" s="54">
        <v>1.1886975399999999</v>
      </c>
      <c r="BN42" s="69">
        <v>0</v>
      </c>
      <c r="BO42" s="69">
        <v>0</v>
      </c>
      <c r="BP42" s="54">
        <v>1.1886975399999999</v>
      </c>
      <c r="BQ42" s="69">
        <v>0</v>
      </c>
      <c r="BR42" s="54">
        <f t="shared" si="20"/>
        <v>1.1886975399999999</v>
      </c>
      <c r="BS42" s="54" t="s">
        <v>127</v>
      </c>
      <c r="BT42" s="54" t="s">
        <v>127</v>
      </c>
      <c r="BU42" s="54">
        <f t="shared" si="21"/>
        <v>1.1886975399999999</v>
      </c>
      <c r="BV42" s="54" t="s">
        <v>127</v>
      </c>
      <c r="BW42" s="53" t="s">
        <v>127</v>
      </c>
    </row>
    <row r="43" spans="1:75" s="57" customFormat="1" x14ac:dyDescent="0.25">
      <c r="A43" s="52" t="s">
        <v>170</v>
      </c>
      <c r="B43" s="66" t="s">
        <v>5</v>
      </c>
      <c r="C43" s="66" t="s">
        <v>35</v>
      </c>
      <c r="D43" s="53" t="s">
        <v>161</v>
      </c>
      <c r="E43" s="53">
        <v>2019</v>
      </c>
      <c r="F43" s="53">
        <v>2019</v>
      </c>
      <c r="G43" s="53" t="s">
        <v>127</v>
      </c>
      <c r="H43" s="54">
        <v>1.10669598</v>
      </c>
      <c r="I43" s="54">
        <f>0.92224665*1.2</f>
        <v>1.1066959799999998</v>
      </c>
      <c r="J43" s="55">
        <v>43344</v>
      </c>
      <c r="K43" s="53" t="s">
        <v>127</v>
      </c>
      <c r="L43" s="53" t="s">
        <v>127</v>
      </c>
      <c r="M43" s="53" t="s">
        <v>127</v>
      </c>
      <c r="N43" s="53" t="s">
        <v>127</v>
      </c>
      <c r="O43" s="53" t="s">
        <v>127</v>
      </c>
      <c r="P43" s="53" t="s">
        <v>127</v>
      </c>
      <c r="Q43" s="53" t="s">
        <v>127</v>
      </c>
      <c r="R43" s="53" t="s">
        <v>127</v>
      </c>
      <c r="S43" s="53" t="s">
        <v>127</v>
      </c>
      <c r="T43" s="54">
        <v>1.10669598</v>
      </c>
      <c r="U43" s="53" t="s">
        <v>127</v>
      </c>
      <c r="V43" s="53" t="s">
        <v>127</v>
      </c>
      <c r="W43" s="53" t="s">
        <v>127</v>
      </c>
      <c r="X43" s="53" t="s">
        <v>127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4">
        <v>1.10669598</v>
      </c>
      <c r="AJ43" s="69">
        <v>0</v>
      </c>
      <c r="AK43" s="69">
        <v>0</v>
      </c>
      <c r="AL43" s="54">
        <v>1.10669598</v>
      </c>
      <c r="AM43" s="69">
        <v>0</v>
      </c>
      <c r="AN43" s="54">
        <v>1.10669598</v>
      </c>
      <c r="AO43" s="53" t="s">
        <v>127</v>
      </c>
      <c r="AP43" s="53" t="s">
        <v>127</v>
      </c>
      <c r="AQ43" s="54">
        <v>1.10669598</v>
      </c>
      <c r="AR43" s="53" t="s">
        <v>127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53" t="s">
        <v>127</v>
      </c>
      <c r="AY43" s="53" t="s">
        <v>127</v>
      </c>
      <c r="AZ43" s="53" t="s">
        <v>127</v>
      </c>
      <c r="BA43" s="53" t="s">
        <v>127</v>
      </c>
      <c r="BB43" s="53" t="s">
        <v>127</v>
      </c>
      <c r="BC43" s="69">
        <v>0</v>
      </c>
      <c r="BD43" s="53">
        <v>0</v>
      </c>
      <c r="BE43" s="53">
        <v>0</v>
      </c>
      <c r="BF43" s="69">
        <v>0</v>
      </c>
      <c r="BG43" s="69">
        <v>0</v>
      </c>
      <c r="BH43" s="53" t="s">
        <v>127</v>
      </c>
      <c r="BI43" s="53" t="s">
        <v>127</v>
      </c>
      <c r="BJ43" s="53" t="s">
        <v>127</v>
      </c>
      <c r="BK43" s="53" t="s">
        <v>127</v>
      </c>
      <c r="BL43" s="53" t="s">
        <v>127</v>
      </c>
      <c r="BM43" s="54">
        <v>1.10669598</v>
      </c>
      <c r="BN43" s="69">
        <v>0</v>
      </c>
      <c r="BO43" s="69">
        <v>0</v>
      </c>
      <c r="BP43" s="54">
        <v>1.10669598</v>
      </c>
      <c r="BQ43" s="69">
        <v>0</v>
      </c>
      <c r="BR43" s="54">
        <f t="shared" si="20"/>
        <v>1.10669598</v>
      </c>
      <c r="BS43" s="54" t="s">
        <v>127</v>
      </c>
      <c r="BT43" s="54" t="s">
        <v>127</v>
      </c>
      <c r="BU43" s="54">
        <f t="shared" si="21"/>
        <v>1.10669598</v>
      </c>
      <c r="BV43" s="54" t="s">
        <v>127</v>
      </c>
      <c r="BW43" s="53" t="s">
        <v>127</v>
      </c>
    </row>
    <row r="44" spans="1:75" s="57" customFormat="1" x14ac:dyDescent="0.25">
      <c r="A44" s="52" t="s">
        <v>170</v>
      </c>
      <c r="B44" s="66" t="s">
        <v>6</v>
      </c>
      <c r="C44" s="66" t="s">
        <v>36</v>
      </c>
      <c r="D44" s="53" t="s">
        <v>161</v>
      </c>
      <c r="E44" s="53">
        <v>2019</v>
      </c>
      <c r="F44" s="53">
        <v>2019</v>
      </c>
      <c r="G44" s="53" t="s">
        <v>127</v>
      </c>
      <c r="H44" s="54">
        <v>0.73071476400000002</v>
      </c>
      <c r="I44" s="54">
        <f>0.60892897*1.2</f>
        <v>0.73071476400000002</v>
      </c>
      <c r="J44" s="55">
        <v>43344</v>
      </c>
      <c r="K44" s="53" t="s">
        <v>127</v>
      </c>
      <c r="L44" s="53" t="s">
        <v>127</v>
      </c>
      <c r="M44" s="53" t="s">
        <v>127</v>
      </c>
      <c r="N44" s="53" t="s">
        <v>127</v>
      </c>
      <c r="O44" s="53" t="s">
        <v>127</v>
      </c>
      <c r="P44" s="53" t="s">
        <v>127</v>
      </c>
      <c r="Q44" s="53" t="s">
        <v>127</v>
      </c>
      <c r="R44" s="53" t="s">
        <v>127</v>
      </c>
      <c r="S44" s="53" t="s">
        <v>127</v>
      </c>
      <c r="T44" s="54">
        <v>0.73071476000000002</v>
      </c>
      <c r="U44" s="53" t="s">
        <v>127</v>
      </c>
      <c r="V44" s="53" t="s">
        <v>127</v>
      </c>
      <c r="W44" s="53" t="s">
        <v>127</v>
      </c>
      <c r="X44" s="53" t="s">
        <v>127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4">
        <v>0.73071476000000002</v>
      </c>
      <c r="AJ44" s="69">
        <v>0</v>
      </c>
      <c r="AK44" s="69">
        <v>0</v>
      </c>
      <c r="AL44" s="54">
        <v>0.73071476000000002</v>
      </c>
      <c r="AM44" s="69">
        <v>0</v>
      </c>
      <c r="AN44" s="54">
        <v>0.73071476000000002</v>
      </c>
      <c r="AO44" s="53" t="s">
        <v>127</v>
      </c>
      <c r="AP44" s="53" t="s">
        <v>127</v>
      </c>
      <c r="AQ44" s="54">
        <v>0.73071476000000002</v>
      </c>
      <c r="AR44" s="53" t="s">
        <v>127</v>
      </c>
      <c r="AS44" s="69">
        <v>0</v>
      </c>
      <c r="AT44" s="69">
        <v>0</v>
      </c>
      <c r="AU44" s="69">
        <v>0</v>
      </c>
      <c r="AV44" s="69">
        <v>0</v>
      </c>
      <c r="AW44" s="69">
        <v>0</v>
      </c>
      <c r="AX44" s="53" t="s">
        <v>127</v>
      </c>
      <c r="AY44" s="53" t="s">
        <v>127</v>
      </c>
      <c r="AZ44" s="53" t="s">
        <v>127</v>
      </c>
      <c r="BA44" s="53" t="s">
        <v>127</v>
      </c>
      <c r="BB44" s="53" t="s">
        <v>127</v>
      </c>
      <c r="BC44" s="69">
        <v>0</v>
      </c>
      <c r="BD44" s="53">
        <v>0</v>
      </c>
      <c r="BE44" s="53">
        <v>0</v>
      </c>
      <c r="BF44" s="69">
        <v>0</v>
      </c>
      <c r="BG44" s="69">
        <v>0</v>
      </c>
      <c r="BH44" s="53" t="s">
        <v>127</v>
      </c>
      <c r="BI44" s="53" t="s">
        <v>127</v>
      </c>
      <c r="BJ44" s="53" t="s">
        <v>127</v>
      </c>
      <c r="BK44" s="53" t="s">
        <v>127</v>
      </c>
      <c r="BL44" s="53" t="s">
        <v>127</v>
      </c>
      <c r="BM44" s="54">
        <v>0.73071476000000002</v>
      </c>
      <c r="BN44" s="69">
        <v>0</v>
      </c>
      <c r="BO44" s="69">
        <v>0</v>
      </c>
      <c r="BP44" s="54">
        <v>0.73071476000000002</v>
      </c>
      <c r="BQ44" s="69">
        <v>0</v>
      </c>
      <c r="BR44" s="54">
        <f t="shared" si="20"/>
        <v>0.73071476000000002</v>
      </c>
      <c r="BS44" s="54" t="s">
        <v>127</v>
      </c>
      <c r="BT44" s="54" t="s">
        <v>127</v>
      </c>
      <c r="BU44" s="54">
        <f t="shared" si="21"/>
        <v>0.73071476000000002</v>
      </c>
      <c r="BV44" s="54" t="s">
        <v>127</v>
      </c>
      <c r="BW44" s="53" t="s">
        <v>127</v>
      </c>
    </row>
    <row r="45" spans="1:75" s="57" customFormat="1" x14ac:dyDescent="0.25">
      <c r="A45" s="52" t="s">
        <v>170</v>
      </c>
      <c r="B45" s="66" t="s">
        <v>7</v>
      </c>
      <c r="C45" s="66" t="s">
        <v>37</v>
      </c>
      <c r="D45" s="53" t="s">
        <v>161</v>
      </c>
      <c r="E45" s="53">
        <v>2019</v>
      </c>
      <c r="F45" s="53">
        <v>2019</v>
      </c>
      <c r="G45" s="53" t="s">
        <v>127</v>
      </c>
      <c r="H45" s="54">
        <v>1.0295079360000001</v>
      </c>
      <c r="I45" s="54">
        <f>0.85792328*1.2</f>
        <v>1.0295079359999999</v>
      </c>
      <c r="J45" s="55">
        <v>43344</v>
      </c>
      <c r="K45" s="53" t="s">
        <v>127</v>
      </c>
      <c r="L45" s="53" t="s">
        <v>127</v>
      </c>
      <c r="M45" s="53" t="s">
        <v>127</v>
      </c>
      <c r="N45" s="53" t="s">
        <v>127</v>
      </c>
      <c r="O45" s="53" t="s">
        <v>127</v>
      </c>
      <c r="P45" s="53" t="s">
        <v>127</v>
      </c>
      <c r="Q45" s="53" t="s">
        <v>127</v>
      </c>
      <c r="R45" s="53" t="s">
        <v>127</v>
      </c>
      <c r="S45" s="53" t="s">
        <v>127</v>
      </c>
      <c r="T45" s="54">
        <v>1.02950794</v>
      </c>
      <c r="U45" s="53" t="s">
        <v>127</v>
      </c>
      <c r="V45" s="53" t="s">
        <v>127</v>
      </c>
      <c r="W45" s="53" t="s">
        <v>127</v>
      </c>
      <c r="X45" s="53" t="s">
        <v>127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4">
        <v>1.02950794</v>
      </c>
      <c r="AJ45" s="69">
        <v>0</v>
      </c>
      <c r="AK45" s="69">
        <v>0</v>
      </c>
      <c r="AL45" s="54">
        <v>1.02950794</v>
      </c>
      <c r="AM45" s="69">
        <v>0</v>
      </c>
      <c r="AN45" s="54">
        <v>1.02950794</v>
      </c>
      <c r="AO45" s="53" t="s">
        <v>127</v>
      </c>
      <c r="AP45" s="53" t="s">
        <v>127</v>
      </c>
      <c r="AQ45" s="54">
        <v>1.02950794</v>
      </c>
      <c r="AR45" s="53" t="s">
        <v>127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53" t="s">
        <v>127</v>
      </c>
      <c r="AY45" s="53" t="s">
        <v>127</v>
      </c>
      <c r="AZ45" s="53" t="s">
        <v>127</v>
      </c>
      <c r="BA45" s="53" t="s">
        <v>127</v>
      </c>
      <c r="BB45" s="53" t="s">
        <v>127</v>
      </c>
      <c r="BC45" s="69">
        <v>0</v>
      </c>
      <c r="BD45" s="53">
        <v>0</v>
      </c>
      <c r="BE45" s="53">
        <v>0</v>
      </c>
      <c r="BF45" s="69">
        <v>0</v>
      </c>
      <c r="BG45" s="69">
        <v>0</v>
      </c>
      <c r="BH45" s="53" t="s">
        <v>127</v>
      </c>
      <c r="BI45" s="53" t="s">
        <v>127</v>
      </c>
      <c r="BJ45" s="53" t="s">
        <v>127</v>
      </c>
      <c r="BK45" s="53" t="s">
        <v>127</v>
      </c>
      <c r="BL45" s="53" t="s">
        <v>127</v>
      </c>
      <c r="BM45" s="54">
        <v>1.02950794</v>
      </c>
      <c r="BN45" s="69">
        <v>0</v>
      </c>
      <c r="BO45" s="69">
        <v>0</v>
      </c>
      <c r="BP45" s="54">
        <v>1.02950794</v>
      </c>
      <c r="BQ45" s="69">
        <v>0</v>
      </c>
      <c r="BR45" s="54">
        <f t="shared" si="20"/>
        <v>1.02950794</v>
      </c>
      <c r="BS45" s="54" t="s">
        <v>127</v>
      </c>
      <c r="BT45" s="54" t="s">
        <v>127</v>
      </c>
      <c r="BU45" s="54">
        <f t="shared" si="21"/>
        <v>1.02950794</v>
      </c>
      <c r="BV45" s="54" t="s">
        <v>127</v>
      </c>
      <c r="BW45" s="53" t="s">
        <v>127</v>
      </c>
    </row>
    <row r="46" spans="1:75" s="57" customFormat="1" x14ac:dyDescent="0.25">
      <c r="A46" s="52" t="s">
        <v>170</v>
      </c>
      <c r="B46" s="66" t="s">
        <v>8</v>
      </c>
      <c r="C46" s="66" t="s">
        <v>38</v>
      </c>
      <c r="D46" s="53" t="s">
        <v>161</v>
      </c>
      <c r="E46" s="53">
        <v>2019</v>
      </c>
      <c r="F46" s="53">
        <v>2019</v>
      </c>
      <c r="G46" s="53" t="s">
        <v>127</v>
      </c>
      <c r="H46" s="54">
        <v>2.7243904079999997</v>
      </c>
      <c r="I46" s="54">
        <f>2.27032534*1.2</f>
        <v>2.7243904079999997</v>
      </c>
      <c r="J46" s="55">
        <v>43344</v>
      </c>
      <c r="K46" s="53" t="s">
        <v>127</v>
      </c>
      <c r="L46" s="53" t="s">
        <v>127</v>
      </c>
      <c r="M46" s="53" t="s">
        <v>127</v>
      </c>
      <c r="N46" s="53" t="s">
        <v>127</v>
      </c>
      <c r="O46" s="53" t="s">
        <v>127</v>
      </c>
      <c r="P46" s="53" t="s">
        <v>127</v>
      </c>
      <c r="Q46" s="53" t="s">
        <v>127</v>
      </c>
      <c r="R46" s="53" t="s">
        <v>127</v>
      </c>
      <c r="S46" s="53" t="s">
        <v>127</v>
      </c>
      <c r="T46" s="54">
        <v>2.7243904100000003</v>
      </c>
      <c r="U46" s="53" t="s">
        <v>127</v>
      </c>
      <c r="V46" s="53" t="s">
        <v>127</v>
      </c>
      <c r="W46" s="53" t="s">
        <v>127</v>
      </c>
      <c r="X46" s="53" t="s">
        <v>127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4">
        <v>2.7243904100000003</v>
      </c>
      <c r="AJ46" s="69">
        <v>0</v>
      </c>
      <c r="AK46" s="69">
        <v>0</v>
      </c>
      <c r="AL46" s="54">
        <v>2.7243904100000003</v>
      </c>
      <c r="AM46" s="69">
        <v>0</v>
      </c>
      <c r="AN46" s="54">
        <v>2.7243904100000003</v>
      </c>
      <c r="AO46" s="53" t="s">
        <v>127</v>
      </c>
      <c r="AP46" s="53" t="s">
        <v>127</v>
      </c>
      <c r="AQ46" s="54">
        <v>2.7243904100000003</v>
      </c>
      <c r="AR46" s="53" t="s">
        <v>127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53" t="s">
        <v>127</v>
      </c>
      <c r="AY46" s="53" t="s">
        <v>127</v>
      </c>
      <c r="AZ46" s="53" t="s">
        <v>127</v>
      </c>
      <c r="BA46" s="53" t="s">
        <v>127</v>
      </c>
      <c r="BB46" s="53" t="s">
        <v>127</v>
      </c>
      <c r="BC46" s="69">
        <v>0</v>
      </c>
      <c r="BD46" s="53">
        <v>0</v>
      </c>
      <c r="BE46" s="53">
        <v>0</v>
      </c>
      <c r="BF46" s="69">
        <v>0</v>
      </c>
      <c r="BG46" s="69">
        <v>0</v>
      </c>
      <c r="BH46" s="53" t="s">
        <v>127</v>
      </c>
      <c r="BI46" s="53" t="s">
        <v>127</v>
      </c>
      <c r="BJ46" s="53" t="s">
        <v>127</v>
      </c>
      <c r="BK46" s="53" t="s">
        <v>127</v>
      </c>
      <c r="BL46" s="53" t="s">
        <v>127</v>
      </c>
      <c r="BM46" s="54">
        <v>2.7243904100000003</v>
      </c>
      <c r="BN46" s="69">
        <v>0</v>
      </c>
      <c r="BO46" s="69">
        <v>0</v>
      </c>
      <c r="BP46" s="54">
        <v>2.7243904100000003</v>
      </c>
      <c r="BQ46" s="69">
        <v>0</v>
      </c>
      <c r="BR46" s="54">
        <f t="shared" si="20"/>
        <v>2.7243904100000003</v>
      </c>
      <c r="BS46" s="54" t="s">
        <v>127</v>
      </c>
      <c r="BT46" s="54" t="s">
        <v>127</v>
      </c>
      <c r="BU46" s="54">
        <f t="shared" si="21"/>
        <v>2.7243904100000003</v>
      </c>
      <c r="BV46" s="54" t="s">
        <v>127</v>
      </c>
      <c r="BW46" s="53" t="s">
        <v>127</v>
      </c>
    </row>
    <row r="47" spans="1:75" s="57" customFormat="1" x14ac:dyDescent="0.25">
      <c r="A47" s="52" t="s">
        <v>170</v>
      </c>
      <c r="B47" s="66" t="s">
        <v>9</v>
      </c>
      <c r="C47" s="66" t="s">
        <v>39</v>
      </c>
      <c r="D47" s="53" t="s">
        <v>161</v>
      </c>
      <c r="E47" s="53">
        <v>2019</v>
      </c>
      <c r="F47" s="53">
        <v>2019</v>
      </c>
      <c r="G47" s="53" t="s">
        <v>127</v>
      </c>
      <c r="H47" s="54">
        <v>1.40318802</v>
      </c>
      <c r="I47" s="54">
        <f>1.16932335*1.2</f>
        <v>1.40318802</v>
      </c>
      <c r="J47" s="55">
        <v>43344</v>
      </c>
      <c r="K47" s="53" t="s">
        <v>127</v>
      </c>
      <c r="L47" s="53" t="s">
        <v>127</v>
      </c>
      <c r="M47" s="53" t="s">
        <v>127</v>
      </c>
      <c r="N47" s="53" t="s">
        <v>127</v>
      </c>
      <c r="O47" s="53" t="s">
        <v>127</v>
      </c>
      <c r="P47" s="53" t="s">
        <v>127</v>
      </c>
      <c r="Q47" s="53" t="s">
        <v>127</v>
      </c>
      <c r="R47" s="53" t="s">
        <v>127</v>
      </c>
      <c r="S47" s="53" t="s">
        <v>127</v>
      </c>
      <c r="T47" s="54">
        <v>1.40318802</v>
      </c>
      <c r="U47" s="53" t="s">
        <v>127</v>
      </c>
      <c r="V47" s="53" t="s">
        <v>127</v>
      </c>
      <c r="W47" s="53" t="s">
        <v>127</v>
      </c>
      <c r="X47" s="53" t="s">
        <v>127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4">
        <v>1.40318802</v>
      </c>
      <c r="AJ47" s="69">
        <v>0</v>
      </c>
      <c r="AK47" s="69">
        <v>0</v>
      </c>
      <c r="AL47" s="54">
        <v>1.40318802</v>
      </c>
      <c r="AM47" s="69">
        <v>0</v>
      </c>
      <c r="AN47" s="54">
        <v>1.40318802</v>
      </c>
      <c r="AO47" s="53" t="s">
        <v>127</v>
      </c>
      <c r="AP47" s="53" t="s">
        <v>127</v>
      </c>
      <c r="AQ47" s="54">
        <v>1.40318802</v>
      </c>
      <c r="AR47" s="53" t="s">
        <v>127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53" t="s">
        <v>127</v>
      </c>
      <c r="AY47" s="53" t="s">
        <v>127</v>
      </c>
      <c r="AZ47" s="53" t="s">
        <v>127</v>
      </c>
      <c r="BA47" s="53" t="s">
        <v>127</v>
      </c>
      <c r="BB47" s="53" t="s">
        <v>127</v>
      </c>
      <c r="BC47" s="69">
        <v>0</v>
      </c>
      <c r="BD47" s="53">
        <v>0</v>
      </c>
      <c r="BE47" s="53">
        <v>0</v>
      </c>
      <c r="BF47" s="69">
        <v>0</v>
      </c>
      <c r="BG47" s="69">
        <v>0</v>
      </c>
      <c r="BH47" s="53" t="s">
        <v>127</v>
      </c>
      <c r="BI47" s="53" t="s">
        <v>127</v>
      </c>
      <c r="BJ47" s="53" t="s">
        <v>127</v>
      </c>
      <c r="BK47" s="53" t="s">
        <v>127</v>
      </c>
      <c r="BL47" s="53" t="s">
        <v>127</v>
      </c>
      <c r="BM47" s="54">
        <v>1.40318802</v>
      </c>
      <c r="BN47" s="69">
        <v>0</v>
      </c>
      <c r="BO47" s="69">
        <v>0</v>
      </c>
      <c r="BP47" s="54">
        <v>1.40318802</v>
      </c>
      <c r="BQ47" s="69">
        <v>0</v>
      </c>
      <c r="BR47" s="54">
        <f t="shared" si="20"/>
        <v>1.40318802</v>
      </c>
      <c r="BS47" s="54" t="s">
        <v>127</v>
      </c>
      <c r="BT47" s="54" t="s">
        <v>127</v>
      </c>
      <c r="BU47" s="54">
        <f t="shared" si="21"/>
        <v>1.40318802</v>
      </c>
      <c r="BV47" s="54" t="s">
        <v>127</v>
      </c>
      <c r="BW47" s="53" t="s">
        <v>127</v>
      </c>
    </row>
    <row r="48" spans="1:75" s="57" customFormat="1" x14ac:dyDescent="0.25">
      <c r="A48" s="52" t="s">
        <v>170</v>
      </c>
      <c r="B48" s="66" t="s">
        <v>11</v>
      </c>
      <c r="C48" s="66" t="s">
        <v>41</v>
      </c>
      <c r="D48" s="53" t="s">
        <v>161</v>
      </c>
      <c r="E48" s="53">
        <v>2020</v>
      </c>
      <c r="F48" s="53">
        <v>2020</v>
      </c>
      <c r="G48" s="53" t="s">
        <v>127</v>
      </c>
      <c r="H48" s="54">
        <v>2.7172817879999998</v>
      </c>
      <c r="I48" s="54">
        <f>2.26440149*1.2</f>
        <v>2.7172817879999998</v>
      </c>
      <c r="J48" s="55">
        <v>43344</v>
      </c>
      <c r="K48" s="53" t="s">
        <v>127</v>
      </c>
      <c r="L48" s="53" t="s">
        <v>127</v>
      </c>
      <c r="M48" s="53" t="s">
        <v>127</v>
      </c>
      <c r="N48" s="53" t="s">
        <v>127</v>
      </c>
      <c r="O48" s="53" t="s">
        <v>127</v>
      </c>
      <c r="P48" s="53" t="s">
        <v>127</v>
      </c>
      <c r="Q48" s="53" t="s">
        <v>127</v>
      </c>
      <c r="R48" s="53" t="s">
        <v>127</v>
      </c>
      <c r="S48" s="53" t="s">
        <v>127</v>
      </c>
      <c r="T48" s="54">
        <v>2.7172817899999999</v>
      </c>
      <c r="U48" s="53" t="s">
        <v>127</v>
      </c>
      <c r="V48" s="53" t="s">
        <v>127</v>
      </c>
      <c r="W48" s="53" t="s">
        <v>127</v>
      </c>
      <c r="X48" s="53" t="s">
        <v>127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53" t="s">
        <v>127</v>
      </c>
      <c r="AO48" s="53" t="s">
        <v>127</v>
      </c>
      <c r="AP48" s="53" t="s">
        <v>127</v>
      </c>
      <c r="AQ48" s="53" t="s">
        <v>127</v>
      </c>
      <c r="AR48" s="53" t="s">
        <v>127</v>
      </c>
      <c r="AS48" s="54">
        <v>2.7172817899999999</v>
      </c>
      <c r="AT48" s="69">
        <v>0</v>
      </c>
      <c r="AU48" s="69">
        <v>0</v>
      </c>
      <c r="AV48" s="54">
        <v>2.7172817899999999</v>
      </c>
      <c r="AW48" s="69">
        <v>0</v>
      </c>
      <c r="AX48" s="53" t="s">
        <v>127</v>
      </c>
      <c r="AY48" s="53" t="s">
        <v>127</v>
      </c>
      <c r="AZ48" s="53" t="s">
        <v>127</v>
      </c>
      <c r="BA48" s="53" t="s">
        <v>127</v>
      </c>
      <c r="BB48" s="53" t="s">
        <v>127</v>
      </c>
      <c r="BC48" s="69">
        <v>0</v>
      </c>
      <c r="BD48" s="53">
        <v>0</v>
      </c>
      <c r="BE48" s="53">
        <v>0</v>
      </c>
      <c r="BF48" s="69">
        <v>0</v>
      </c>
      <c r="BG48" s="69">
        <v>0</v>
      </c>
      <c r="BH48" s="53" t="s">
        <v>127</v>
      </c>
      <c r="BI48" s="53" t="s">
        <v>127</v>
      </c>
      <c r="BJ48" s="53" t="s">
        <v>127</v>
      </c>
      <c r="BK48" s="53" t="s">
        <v>127</v>
      </c>
      <c r="BL48" s="53" t="s">
        <v>127</v>
      </c>
      <c r="BM48" s="54">
        <v>2.7172817899999999</v>
      </c>
      <c r="BN48" s="69">
        <v>0</v>
      </c>
      <c r="BO48" s="69">
        <v>0</v>
      </c>
      <c r="BP48" s="54">
        <v>2.7172817899999999</v>
      </c>
      <c r="BQ48" s="69">
        <v>0</v>
      </c>
      <c r="BR48" s="54">
        <f t="shared" si="20"/>
        <v>2.7172817899999999</v>
      </c>
      <c r="BS48" s="54" t="s">
        <v>127</v>
      </c>
      <c r="BT48" s="54" t="s">
        <v>127</v>
      </c>
      <c r="BU48" s="54">
        <f t="shared" si="21"/>
        <v>2.7172817899999999</v>
      </c>
      <c r="BV48" s="54" t="s">
        <v>127</v>
      </c>
      <c r="BW48" s="53" t="s">
        <v>127</v>
      </c>
    </row>
    <row r="49" spans="1:75" s="57" customFormat="1" x14ac:dyDescent="0.25">
      <c r="A49" s="52" t="s">
        <v>170</v>
      </c>
      <c r="B49" s="66" t="s">
        <v>12</v>
      </c>
      <c r="C49" s="66" t="s">
        <v>42</v>
      </c>
      <c r="D49" s="53" t="s">
        <v>161</v>
      </c>
      <c r="E49" s="53">
        <v>2020</v>
      </c>
      <c r="F49" s="53">
        <v>2020</v>
      </c>
      <c r="G49" s="53" t="s">
        <v>127</v>
      </c>
      <c r="H49" s="54">
        <v>2.1445022159999998</v>
      </c>
      <c r="I49" s="54">
        <f>1.78708518*1.2</f>
        <v>2.1445022159999998</v>
      </c>
      <c r="J49" s="55">
        <v>43344</v>
      </c>
      <c r="K49" s="53" t="s">
        <v>127</v>
      </c>
      <c r="L49" s="53" t="s">
        <v>127</v>
      </c>
      <c r="M49" s="53" t="s">
        <v>127</v>
      </c>
      <c r="N49" s="53" t="s">
        <v>127</v>
      </c>
      <c r="O49" s="53" t="s">
        <v>127</v>
      </c>
      <c r="P49" s="53" t="s">
        <v>127</v>
      </c>
      <c r="Q49" s="53" t="s">
        <v>127</v>
      </c>
      <c r="R49" s="53" t="s">
        <v>127</v>
      </c>
      <c r="S49" s="53" t="s">
        <v>127</v>
      </c>
      <c r="T49" s="54">
        <v>2.1445022200000001</v>
      </c>
      <c r="U49" s="53" t="s">
        <v>127</v>
      </c>
      <c r="V49" s="53" t="s">
        <v>127</v>
      </c>
      <c r="W49" s="53" t="s">
        <v>127</v>
      </c>
      <c r="X49" s="53" t="s">
        <v>127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53" t="s">
        <v>127</v>
      </c>
      <c r="AO49" s="53" t="s">
        <v>127</v>
      </c>
      <c r="AP49" s="53" t="s">
        <v>127</v>
      </c>
      <c r="AQ49" s="53" t="s">
        <v>127</v>
      </c>
      <c r="AR49" s="53" t="s">
        <v>127</v>
      </c>
      <c r="AS49" s="54">
        <v>2.1445022200000001</v>
      </c>
      <c r="AT49" s="69">
        <v>0</v>
      </c>
      <c r="AU49" s="69">
        <v>0</v>
      </c>
      <c r="AV49" s="54">
        <v>2.1445022200000001</v>
      </c>
      <c r="AW49" s="69">
        <v>0</v>
      </c>
      <c r="AX49" s="53" t="s">
        <v>127</v>
      </c>
      <c r="AY49" s="53" t="s">
        <v>127</v>
      </c>
      <c r="AZ49" s="53" t="s">
        <v>127</v>
      </c>
      <c r="BA49" s="53" t="s">
        <v>127</v>
      </c>
      <c r="BB49" s="53" t="s">
        <v>127</v>
      </c>
      <c r="BC49" s="69">
        <v>0</v>
      </c>
      <c r="BD49" s="53">
        <v>0</v>
      </c>
      <c r="BE49" s="53">
        <v>0</v>
      </c>
      <c r="BF49" s="69">
        <v>0</v>
      </c>
      <c r="BG49" s="69">
        <v>0</v>
      </c>
      <c r="BH49" s="53" t="s">
        <v>127</v>
      </c>
      <c r="BI49" s="53" t="s">
        <v>127</v>
      </c>
      <c r="BJ49" s="53" t="s">
        <v>127</v>
      </c>
      <c r="BK49" s="53" t="s">
        <v>127</v>
      </c>
      <c r="BL49" s="53" t="s">
        <v>127</v>
      </c>
      <c r="BM49" s="54">
        <v>2.1445022200000001</v>
      </c>
      <c r="BN49" s="69">
        <v>0</v>
      </c>
      <c r="BO49" s="69">
        <v>0</v>
      </c>
      <c r="BP49" s="54">
        <v>2.1445022200000001</v>
      </c>
      <c r="BQ49" s="69">
        <v>0</v>
      </c>
      <c r="BR49" s="54">
        <f t="shared" si="20"/>
        <v>2.1445022200000001</v>
      </c>
      <c r="BS49" s="54" t="s">
        <v>127</v>
      </c>
      <c r="BT49" s="54" t="s">
        <v>127</v>
      </c>
      <c r="BU49" s="54">
        <f t="shared" si="21"/>
        <v>2.1445022200000001</v>
      </c>
      <c r="BV49" s="54" t="s">
        <v>127</v>
      </c>
      <c r="BW49" s="53" t="s">
        <v>127</v>
      </c>
    </row>
    <row r="50" spans="1:75" s="57" customFormat="1" x14ac:dyDescent="0.25">
      <c r="A50" s="52" t="s">
        <v>170</v>
      </c>
      <c r="B50" s="66" t="s">
        <v>13</v>
      </c>
      <c r="C50" s="66" t="s">
        <v>43</v>
      </c>
      <c r="D50" s="53" t="s">
        <v>161</v>
      </c>
      <c r="E50" s="53">
        <v>2020</v>
      </c>
      <c r="F50" s="53">
        <v>2020</v>
      </c>
      <c r="G50" s="53" t="s">
        <v>127</v>
      </c>
      <c r="H50" s="54">
        <v>3.1098692519999998</v>
      </c>
      <c r="I50" s="54">
        <f>2.59155771*1.2</f>
        <v>3.1098692519999998</v>
      </c>
      <c r="J50" s="55">
        <v>43344</v>
      </c>
      <c r="K50" s="53" t="s">
        <v>127</v>
      </c>
      <c r="L50" s="53" t="s">
        <v>127</v>
      </c>
      <c r="M50" s="53" t="s">
        <v>127</v>
      </c>
      <c r="N50" s="53" t="s">
        <v>127</v>
      </c>
      <c r="O50" s="53" t="s">
        <v>127</v>
      </c>
      <c r="P50" s="53" t="s">
        <v>127</v>
      </c>
      <c r="Q50" s="53" t="s">
        <v>127</v>
      </c>
      <c r="R50" s="53" t="s">
        <v>127</v>
      </c>
      <c r="S50" s="53" t="s">
        <v>127</v>
      </c>
      <c r="T50" s="54">
        <v>3.10986925</v>
      </c>
      <c r="U50" s="53" t="s">
        <v>127</v>
      </c>
      <c r="V50" s="53" t="s">
        <v>127</v>
      </c>
      <c r="W50" s="53" t="s">
        <v>127</v>
      </c>
      <c r="X50" s="53" t="s">
        <v>127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53" t="s">
        <v>127</v>
      </c>
      <c r="AO50" s="53" t="s">
        <v>127</v>
      </c>
      <c r="AP50" s="53" t="s">
        <v>127</v>
      </c>
      <c r="AQ50" s="53" t="s">
        <v>127</v>
      </c>
      <c r="AR50" s="53" t="s">
        <v>127</v>
      </c>
      <c r="AS50" s="54">
        <v>3.10986925</v>
      </c>
      <c r="AT50" s="69">
        <v>0</v>
      </c>
      <c r="AU50" s="69">
        <v>0</v>
      </c>
      <c r="AV50" s="54">
        <v>3.10986925</v>
      </c>
      <c r="AW50" s="69">
        <v>0</v>
      </c>
      <c r="AX50" s="53" t="s">
        <v>127</v>
      </c>
      <c r="AY50" s="53" t="s">
        <v>127</v>
      </c>
      <c r="AZ50" s="53" t="s">
        <v>127</v>
      </c>
      <c r="BA50" s="53" t="s">
        <v>127</v>
      </c>
      <c r="BB50" s="53" t="s">
        <v>127</v>
      </c>
      <c r="BC50" s="69">
        <v>0</v>
      </c>
      <c r="BD50" s="53">
        <v>0</v>
      </c>
      <c r="BE50" s="53">
        <v>0</v>
      </c>
      <c r="BF50" s="69">
        <v>0</v>
      </c>
      <c r="BG50" s="69">
        <v>0</v>
      </c>
      <c r="BH50" s="53" t="s">
        <v>127</v>
      </c>
      <c r="BI50" s="53" t="s">
        <v>127</v>
      </c>
      <c r="BJ50" s="53" t="s">
        <v>127</v>
      </c>
      <c r="BK50" s="53" t="s">
        <v>127</v>
      </c>
      <c r="BL50" s="53" t="s">
        <v>127</v>
      </c>
      <c r="BM50" s="54">
        <v>3.10986925</v>
      </c>
      <c r="BN50" s="69">
        <v>0</v>
      </c>
      <c r="BO50" s="69">
        <v>0</v>
      </c>
      <c r="BP50" s="54">
        <v>3.10986925</v>
      </c>
      <c r="BQ50" s="69">
        <v>0</v>
      </c>
      <c r="BR50" s="54">
        <f t="shared" si="20"/>
        <v>3.10986925</v>
      </c>
      <c r="BS50" s="54" t="s">
        <v>127</v>
      </c>
      <c r="BT50" s="54" t="s">
        <v>127</v>
      </c>
      <c r="BU50" s="54">
        <f t="shared" si="21"/>
        <v>3.10986925</v>
      </c>
      <c r="BV50" s="54" t="s">
        <v>127</v>
      </c>
      <c r="BW50" s="53" t="s">
        <v>127</v>
      </c>
    </row>
    <row r="51" spans="1:75" s="57" customFormat="1" x14ac:dyDescent="0.25">
      <c r="A51" s="52" t="s">
        <v>170</v>
      </c>
      <c r="B51" s="66" t="s">
        <v>15</v>
      </c>
      <c r="C51" s="66" t="s">
        <v>44</v>
      </c>
      <c r="D51" s="53" t="s">
        <v>161</v>
      </c>
      <c r="E51" s="53">
        <v>2021</v>
      </c>
      <c r="F51" s="53">
        <v>2021</v>
      </c>
      <c r="G51" s="53" t="s">
        <v>127</v>
      </c>
      <c r="H51" s="54">
        <v>3.3605118480000002</v>
      </c>
      <c r="I51" s="54">
        <f>2.80042654*1.2</f>
        <v>3.3605118480000002</v>
      </c>
      <c r="J51" s="55">
        <v>43344</v>
      </c>
      <c r="K51" s="53" t="s">
        <v>127</v>
      </c>
      <c r="L51" s="53" t="s">
        <v>127</v>
      </c>
      <c r="M51" s="53" t="s">
        <v>127</v>
      </c>
      <c r="N51" s="53" t="s">
        <v>127</v>
      </c>
      <c r="O51" s="53" t="s">
        <v>127</v>
      </c>
      <c r="P51" s="53" t="s">
        <v>127</v>
      </c>
      <c r="Q51" s="53" t="s">
        <v>127</v>
      </c>
      <c r="R51" s="53" t="s">
        <v>127</v>
      </c>
      <c r="S51" s="53" t="s">
        <v>127</v>
      </c>
      <c r="T51" s="54">
        <v>3.36051185</v>
      </c>
      <c r="U51" s="53" t="s">
        <v>127</v>
      </c>
      <c r="V51" s="53" t="s">
        <v>127</v>
      </c>
      <c r="W51" s="53" t="s">
        <v>127</v>
      </c>
      <c r="X51" s="53" t="s">
        <v>127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53" t="s">
        <v>127</v>
      </c>
      <c r="AO51" s="53" t="s">
        <v>127</v>
      </c>
      <c r="AP51" s="53" t="s">
        <v>127</v>
      </c>
      <c r="AQ51" s="53" t="s">
        <v>127</v>
      </c>
      <c r="AR51" s="53" t="s">
        <v>127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53" t="s">
        <v>127</v>
      </c>
      <c r="AY51" s="53" t="s">
        <v>127</v>
      </c>
      <c r="AZ51" s="53" t="s">
        <v>127</v>
      </c>
      <c r="BA51" s="53" t="s">
        <v>127</v>
      </c>
      <c r="BB51" s="53" t="s">
        <v>127</v>
      </c>
      <c r="BC51" s="54">
        <v>3.36051185</v>
      </c>
      <c r="BD51" s="53">
        <v>0</v>
      </c>
      <c r="BE51" s="53">
        <v>0</v>
      </c>
      <c r="BF51" s="54">
        <v>3.36051185</v>
      </c>
      <c r="BG51" s="69">
        <v>0</v>
      </c>
      <c r="BH51" s="53" t="s">
        <v>127</v>
      </c>
      <c r="BI51" s="53" t="s">
        <v>127</v>
      </c>
      <c r="BJ51" s="53" t="s">
        <v>127</v>
      </c>
      <c r="BK51" s="53" t="s">
        <v>127</v>
      </c>
      <c r="BL51" s="53" t="s">
        <v>127</v>
      </c>
      <c r="BM51" s="54">
        <v>3.36051185</v>
      </c>
      <c r="BN51" s="69">
        <v>0</v>
      </c>
      <c r="BO51" s="69">
        <v>0</v>
      </c>
      <c r="BP51" s="54">
        <v>3.36051185</v>
      </c>
      <c r="BQ51" s="69">
        <v>0</v>
      </c>
      <c r="BR51" s="54">
        <f t="shared" si="20"/>
        <v>3.36051185</v>
      </c>
      <c r="BS51" s="54" t="s">
        <v>127</v>
      </c>
      <c r="BT51" s="54" t="s">
        <v>127</v>
      </c>
      <c r="BU51" s="54">
        <f t="shared" si="21"/>
        <v>3.36051185</v>
      </c>
      <c r="BV51" s="54" t="s">
        <v>127</v>
      </c>
      <c r="BW51" s="53" t="s">
        <v>127</v>
      </c>
    </row>
    <row r="52" spans="1:75" s="57" customFormat="1" x14ac:dyDescent="0.25">
      <c r="A52" s="52" t="s">
        <v>170</v>
      </c>
      <c r="B52" s="66" t="s">
        <v>16</v>
      </c>
      <c r="C52" s="66" t="s">
        <v>45</v>
      </c>
      <c r="D52" s="53" t="s">
        <v>161</v>
      </c>
      <c r="E52" s="53">
        <v>2021</v>
      </c>
      <c r="F52" s="53">
        <v>2021</v>
      </c>
      <c r="G52" s="53" t="s">
        <v>127</v>
      </c>
      <c r="H52" s="54">
        <v>1.5455386440000001</v>
      </c>
      <c r="I52" s="54">
        <f>1.28794887*1.2</f>
        <v>1.5455386439999999</v>
      </c>
      <c r="J52" s="55">
        <v>43344</v>
      </c>
      <c r="K52" s="53" t="s">
        <v>127</v>
      </c>
      <c r="L52" s="53" t="s">
        <v>127</v>
      </c>
      <c r="M52" s="53" t="s">
        <v>127</v>
      </c>
      <c r="N52" s="53" t="s">
        <v>127</v>
      </c>
      <c r="O52" s="53" t="s">
        <v>127</v>
      </c>
      <c r="P52" s="53" t="s">
        <v>127</v>
      </c>
      <c r="Q52" s="53" t="s">
        <v>127</v>
      </c>
      <c r="R52" s="53" t="s">
        <v>127</v>
      </c>
      <c r="S52" s="53" t="s">
        <v>127</v>
      </c>
      <c r="T52" s="54">
        <v>1.54553864</v>
      </c>
      <c r="U52" s="53" t="s">
        <v>127</v>
      </c>
      <c r="V52" s="53" t="s">
        <v>127</v>
      </c>
      <c r="W52" s="53" t="s">
        <v>127</v>
      </c>
      <c r="X52" s="53" t="s">
        <v>127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53" t="s">
        <v>127</v>
      </c>
      <c r="AO52" s="53" t="s">
        <v>127</v>
      </c>
      <c r="AP52" s="53" t="s">
        <v>127</v>
      </c>
      <c r="AQ52" s="53" t="s">
        <v>127</v>
      </c>
      <c r="AR52" s="53" t="s">
        <v>127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53" t="s">
        <v>127</v>
      </c>
      <c r="AY52" s="53" t="s">
        <v>127</v>
      </c>
      <c r="AZ52" s="53" t="s">
        <v>127</v>
      </c>
      <c r="BA52" s="53" t="s">
        <v>127</v>
      </c>
      <c r="BB52" s="53" t="s">
        <v>127</v>
      </c>
      <c r="BC52" s="54">
        <v>1.54553864</v>
      </c>
      <c r="BD52" s="53">
        <v>0</v>
      </c>
      <c r="BE52" s="53">
        <v>0</v>
      </c>
      <c r="BF52" s="54">
        <v>1.54553864</v>
      </c>
      <c r="BG52" s="69">
        <v>0</v>
      </c>
      <c r="BH52" s="53" t="s">
        <v>127</v>
      </c>
      <c r="BI52" s="53" t="s">
        <v>127</v>
      </c>
      <c r="BJ52" s="53" t="s">
        <v>127</v>
      </c>
      <c r="BK52" s="53" t="s">
        <v>127</v>
      </c>
      <c r="BL52" s="53" t="s">
        <v>127</v>
      </c>
      <c r="BM52" s="54">
        <v>1.54553864</v>
      </c>
      <c r="BN52" s="69">
        <v>0</v>
      </c>
      <c r="BO52" s="69">
        <v>0</v>
      </c>
      <c r="BP52" s="54">
        <v>1.54553864</v>
      </c>
      <c r="BQ52" s="69">
        <v>0</v>
      </c>
      <c r="BR52" s="54">
        <f t="shared" si="20"/>
        <v>1.54553864</v>
      </c>
      <c r="BS52" s="54" t="s">
        <v>127</v>
      </c>
      <c r="BT52" s="54" t="s">
        <v>127</v>
      </c>
      <c r="BU52" s="54">
        <f t="shared" si="21"/>
        <v>1.54553864</v>
      </c>
      <c r="BV52" s="54" t="s">
        <v>127</v>
      </c>
      <c r="BW52" s="53" t="s">
        <v>127</v>
      </c>
    </row>
    <row r="53" spans="1:75" s="57" customFormat="1" x14ac:dyDescent="0.25">
      <c r="A53" s="52" t="s">
        <v>170</v>
      </c>
      <c r="B53" s="66" t="s">
        <v>17</v>
      </c>
      <c r="C53" s="66" t="s">
        <v>46</v>
      </c>
      <c r="D53" s="53" t="s">
        <v>161</v>
      </c>
      <c r="E53" s="53">
        <v>2021</v>
      </c>
      <c r="F53" s="53">
        <v>2021</v>
      </c>
      <c r="G53" s="53" t="s">
        <v>127</v>
      </c>
      <c r="H53" s="54">
        <v>1.2189680759999999</v>
      </c>
      <c r="I53" s="54">
        <f>1.01580673*1.2</f>
        <v>1.2189680759999999</v>
      </c>
      <c r="J53" s="55">
        <v>43344</v>
      </c>
      <c r="K53" s="53" t="s">
        <v>127</v>
      </c>
      <c r="L53" s="53" t="s">
        <v>127</v>
      </c>
      <c r="M53" s="53" t="s">
        <v>127</v>
      </c>
      <c r="N53" s="53" t="s">
        <v>127</v>
      </c>
      <c r="O53" s="53" t="s">
        <v>127</v>
      </c>
      <c r="P53" s="53" t="s">
        <v>127</v>
      </c>
      <c r="Q53" s="53" t="s">
        <v>127</v>
      </c>
      <c r="R53" s="53" t="s">
        <v>127</v>
      </c>
      <c r="S53" s="53" t="s">
        <v>127</v>
      </c>
      <c r="T53" s="54">
        <v>1.21896808</v>
      </c>
      <c r="U53" s="53" t="s">
        <v>127</v>
      </c>
      <c r="V53" s="53" t="s">
        <v>127</v>
      </c>
      <c r="W53" s="53" t="s">
        <v>127</v>
      </c>
      <c r="X53" s="53" t="s">
        <v>127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53" t="s">
        <v>127</v>
      </c>
      <c r="AO53" s="53" t="s">
        <v>127</v>
      </c>
      <c r="AP53" s="53" t="s">
        <v>127</v>
      </c>
      <c r="AQ53" s="53" t="s">
        <v>127</v>
      </c>
      <c r="AR53" s="53" t="s">
        <v>127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53" t="s">
        <v>127</v>
      </c>
      <c r="AY53" s="53" t="s">
        <v>127</v>
      </c>
      <c r="AZ53" s="53" t="s">
        <v>127</v>
      </c>
      <c r="BA53" s="53" t="s">
        <v>127</v>
      </c>
      <c r="BB53" s="53" t="s">
        <v>127</v>
      </c>
      <c r="BC53" s="54">
        <v>1.21896808</v>
      </c>
      <c r="BD53" s="53">
        <v>0</v>
      </c>
      <c r="BE53" s="53">
        <v>0</v>
      </c>
      <c r="BF53" s="54">
        <v>1.21896808</v>
      </c>
      <c r="BG53" s="69">
        <v>0</v>
      </c>
      <c r="BH53" s="53" t="s">
        <v>127</v>
      </c>
      <c r="BI53" s="53" t="s">
        <v>127</v>
      </c>
      <c r="BJ53" s="53" t="s">
        <v>127</v>
      </c>
      <c r="BK53" s="53" t="s">
        <v>127</v>
      </c>
      <c r="BL53" s="53" t="s">
        <v>127</v>
      </c>
      <c r="BM53" s="54">
        <v>1.21896808</v>
      </c>
      <c r="BN53" s="69">
        <v>0</v>
      </c>
      <c r="BO53" s="69">
        <v>0</v>
      </c>
      <c r="BP53" s="54">
        <v>1.21896808</v>
      </c>
      <c r="BQ53" s="69">
        <v>0</v>
      </c>
      <c r="BR53" s="54">
        <f t="shared" si="20"/>
        <v>1.21896808</v>
      </c>
      <c r="BS53" s="54" t="s">
        <v>127</v>
      </c>
      <c r="BT53" s="54" t="s">
        <v>127</v>
      </c>
      <c r="BU53" s="54">
        <f t="shared" si="21"/>
        <v>1.21896808</v>
      </c>
      <c r="BV53" s="54" t="s">
        <v>127</v>
      </c>
      <c r="BW53" s="53" t="s">
        <v>127</v>
      </c>
    </row>
    <row r="54" spans="1:75" s="57" customFormat="1" x14ac:dyDescent="0.25">
      <c r="A54" s="52" t="s">
        <v>170</v>
      </c>
      <c r="B54" s="66" t="s">
        <v>18</v>
      </c>
      <c r="C54" s="66" t="s">
        <v>47</v>
      </c>
      <c r="D54" s="53" t="s">
        <v>161</v>
      </c>
      <c r="E54" s="53">
        <v>2021</v>
      </c>
      <c r="F54" s="53">
        <v>2021</v>
      </c>
      <c r="G54" s="53" t="s">
        <v>127</v>
      </c>
      <c r="H54" s="54">
        <v>1.553662452</v>
      </c>
      <c r="I54" s="54">
        <f>1.29471871*1.2</f>
        <v>1.553662452</v>
      </c>
      <c r="J54" s="55">
        <v>43344</v>
      </c>
      <c r="K54" s="53" t="s">
        <v>127</v>
      </c>
      <c r="L54" s="53" t="s">
        <v>127</v>
      </c>
      <c r="M54" s="53" t="s">
        <v>127</v>
      </c>
      <c r="N54" s="53" t="s">
        <v>127</v>
      </c>
      <c r="O54" s="53" t="s">
        <v>127</v>
      </c>
      <c r="P54" s="53" t="s">
        <v>127</v>
      </c>
      <c r="Q54" s="53" t="s">
        <v>127</v>
      </c>
      <c r="R54" s="53" t="s">
        <v>127</v>
      </c>
      <c r="S54" s="53" t="s">
        <v>127</v>
      </c>
      <c r="T54" s="54">
        <v>1.55366245</v>
      </c>
      <c r="U54" s="53" t="s">
        <v>127</v>
      </c>
      <c r="V54" s="53" t="s">
        <v>127</v>
      </c>
      <c r="W54" s="53" t="s">
        <v>127</v>
      </c>
      <c r="X54" s="53" t="s">
        <v>127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69">
        <v>0</v>
      </c>
      <c r="AJ54" s="69">
        <v>0</v>
      </c>
      <c r="AK54" s="69">
        <v>0</v>
      </c>
      <c r="AL54" s="69">
        <v>0</v>
      </c>
      <c r="AM54" s="54">
        <v>0</v>
      </c>
      <c r="AN54" s="53" t="s">
        <v>127</v>
      </c>
      <c r="AO54" s="53" t="s">
        <v>127</v>
      </c>
      <c r="AP54" s="53" t="s">
        <v>127</v>
      </c>
      <c r="AQ54" s="53" t="s">
        <v>127</v>
      </c>
      <c r="AR54" s="53" t="s">
        <v>127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53" t="s">
        <v>127</v>
      </c>
      <c r="AY54" s="53" t="s">
        <v>127</v>
      </c>
      <c r="AZ54" s="53" t="s">
        <v>127</v>
      </c>
      <c r="BA54" s="53" t="s">
        <v>127</v>
      </c>
      <c r="BB54" s="53" t="s">
        <v>127</v>
      </c>
      <c r="BC54" s="54">
        <v>1.55366245</v>
      </c>
      <c r="BD54" s="53">
        <v>0</v>
      </c>
      <c r="BE54" s="53">
        <v>0</v>
      </c>
      <c r="BF54" s="54">
        <v>1.55366245</v>
      </c>
      <c r="BG54" s="69">
        <v>0</v>
      </c>
      <c r="BH54" s="53" t="s">
        <v>127</v>
      </c>
      <c r="BI54" s="53" t="s">
        <v>127</v>
      </c>
      <c r="BJ54" s="53" t="s">
        <v>127</v>
      </c>
      <c r="BK54" s="53" t="s">
        <v>127</v>
      </c>
      <c r="BL54" s="53" t="s">
        <v>127</v>
      </c>
      <c r="BM54" s="54">
        <v>1.55366245</v>
      </c>
      <c r="BN54" s="69">
        <v>0</v>
      </c>
      <c r="BO54" s="69">
        <v>0</v>
      </c>
      <c r="BP54" s="54">
        <v>1.55366245</v>
      </c>
      <c r="BQ54" s="69">
        <v>0</v>
      </c>
      <c r="BR54" s="54">
        <f t="shared" si="20"/>
        <v>1.55366245</v>
      </c>
      <c r="BS54" s="54" t="s">
        <v>127</v>
      </c>
      <c r="BT54" s="54" t="s">
        <v>127</v>
      </c>
      <c r="BU54" s="54">
        <f t="shared" si="21"/>
        <v>1.55366245</v>
      </c>
      <c r="BV54" s="54" t="s">
        <v>127</v>
      </c>
      <c r="BW54" s="53" t="s">
        <v>127</v>
      </c>
    </row>
    <row r="55" spans="1:75" s="57" customFormat="1" ht="31.5" x14ac:dyDescent="0.25">
      <c r="A55" s="52" t="s">
        <v>170</v>
      </c>
      <c r="B55" s="66" t="s">
        <v>1548</v>
      </c>
      <c r="C55" s="66" t="s">
        <v>1579</v>
      </c>
      <c r="D55" s="53" t="s">
        <v>161</v>
      </c>
      <c r="E55" s="53">
        <v>2021</v>
      </c>
      <c r="F55" s="53">
        <v>2021</v>
      </c>
      <c r="G55" s="53" t="s">
        <v>127</v>
      </c>
      <c r="H55" s="56">
        <v>1.7964</v>
      </c>
      <c r="I55" s="56">
        <v>1.7964</v>
      </c>
      <c r="J55" s="55">
        <v>43831</v>
      </c>
      <c r="K55" s="53" t="s">
        <v>127</v>
      </c>
      <c r="L55" s="53" t="s">
        <v>127</v>
      </c>
      <c r="M55" s="53" t="s">
        <v>127</v>
      </c>
      <c r="N55" s="53" t="s">
        <v>127</v>
      </c>
      <c r="O55" s="53" t="s">
        <v>127</v>
      </c>
      <c r="P55" s="53" t="s">
        <v>127</v>
      </c>
      <c r="Q55" s="53" t="s">
        <v>127</v>
      </c>
      <c r="R55" s="53" t="s">
        <v>127</v>
      </c>
      <c r="S55" s="53" t="s">
        <v>127</v>
      </c>
      <c r="T55" s="56">
        <v>1.7964</v>
      </c>
      <c r="U55" s="53" t="s">
        <v>127</v>
      </c>
      <c r="V55" s="53" t="s">
        <v>127</v>
      </c>
      <c r="W55" s="53" t="s">
        <v>127</v>
      </c>
      <c r="X55" s="53" t="s">
        <v>127</v>
      </c>
      <c r="Y55" s="53" t="s">
        <v>127</v>
      </c>
      <c r="Z55" s="53" t="s">
        <v>127</v>
      </c>
      <c r="AA55" s="53" t="s">
        <v>127</v>
      </c>
      <c r="AB55" s="53" t="s">
        <v>127</v>
      </c>
      <c r="AC55" s="53" t="s">
        <v>127</v>
      </c>
      <c r="AD55" s="53" t="s">
        <v>127</v>
      </c>
      <c r="AE55" s="53" t="s">
        <v>127</v>
      </c>
      <c r="AF55" s="53" t="s">
        <v>127</v>
      </c>
      <c r="AG55" s="53" t="s">
        <v>127</v>
      </c>
      <c r="AH55" s="53" t="s">
        <v>127</v>
      </c>
      <c r="AI55" s="53" t="s">
        <v>127</v>
      </c>
      <c r="AJ55" s="53" t="s">
        <v>127</v>
      </c>
      <c r="AK55" s="53" t="s">
        <v>127</v>
      </c>
      <c r="AL55" s="53" t="s">
        <v>127</v>
      </c>
      <c r="AM55" s="53" t="s">
        <v>127</v>
      </c>
      <c r="AN55" s="53" t="s">
        <v>127</v>
      </c>
      <c r="AO55" s="53" t="s">
        <v>127</v>
      </c>
      <c r="AP55" s="53" t="s">
        <v>127</v>
      </c>
      <c r="AQ55" s="53" t="s">
        <v>127</v>
      </c>
      <c r="AR55" s="53" t="s">
        <v>127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53" t="s">
        <v>127</v>
      </c>
      <c r="AY55" s="53" t="s">
        <v>127</v>
      </c>
      <c r="AZ55" s="53" t="s">
        <v>127</v>
      </c>
      <c r="BA55" s="53" t="s">
        <v>127</v>
      </c>
      <c r="BB55" s="53" t="s">
        <v>127</v>
      </c>
      <c r="BC55" s="54">
        <v>1.7964</v>
      </c>
      <c r="BD55" s="53">
        <v>0</v>
      </c>
      <c r="BE55" s="53">
        <v>0</v>
      </c>
      <c r="BF55" s="54">
        <v>1.7964</v>
      </c>
      <c r="BG55" s="69">
        <v>0</v>
      </c>
      <c r="BH55" s="53" t="s">
        <v>127</v>
      </c>
      <c r="BI55" s="53" t="s">
        <v>127</v>
      </c>
      <c r="BJ55" s="53" t="s">
        <v>127</v>
      </c>
      <c r="BK55" s="53" t="s">
        <v>127</v>
      </c>
      <c r="BL55" s="53" t="s">
        <v>127</v>
      </c>
      <c r="BM55" s="56">
        <v>1.7964</v>
      </c>
      <c r="BN55" s="69">
        <v>0</v>
      </c>
      <c r="BO55" s="69">
        <v>0</v>
      </c>
      <c r="BP55" s="56">
        <v>1.7964</v>
      </c>
      <c r="BQ55" s="69">
        <v>0</v>
      </c>
      <c r="BR55" s="658">
        <f t="shared" si="20"/>
        <v>1.7964</v>
      </c>
      <c r="BS55" s="53" t="s">
        <v>127</v>
      </c>
      <c r="BT55" s="53" t="s">
        <v>127</v>
      </c>
      <c r="BU55" s="658">
        <f t="shared" si="21"/>
        <v>1.7964</v>
      </c>
      <c r="BV55" s="53" t="s">
        <v>127</v>
      </c>
      <c r="BW55" s="53" t="s">
        <v>127</v>
      </c>
    </row>
    <row r="56" spans="1:75" s="57" customFormat="1" ht="17.25" customHeight="1" x14ac:dyDescent="0.25">
      <c r="A56" s="52" t="s">
        <v>170</v>
      </c>
      <c r="B56" s="66" t="s">
        <v>1558</v>
      </c>
      <c r="C56" s="66" t="s">
        <v>1580</v>
      </c>
      <c r="D56" s="53" t="s">
        <v>161</v>
      </c>
      <c r="E56" s="53">
        <v>2021</v>
      </c>
      <c r="F56" s="53">
        <v>2021</v>
      </c>
      <c r="G56" s="53" t="s">
        <v>127</v>
      </c>
      <c r="H56" s="53" t="s">
        <v>127</v>
      </c>
      <c r="I56" s="53" t="s">
        <v>127</v>
      </c>
      <c r="J56" s="53" t="s">
        <v>127</v>
      </c>
      <c r="K56" s="556">
        <v>0.54692885000000036</v>
      </c>
      <c r="L56" s="556">
        <v>0.54692885000000036</v>
      </c>
      <c r="M56" s="55">
        <v>44197</v>
      </c>
      <c r="N56" s="53" t="s">
        <v>127</v>
      </c>
      <c r="O56" s="53" t="s">
        <v>127</v>
      </c>
      <c r="P56" s="53" t="s">
        <v>127</v>
      </c>
      <c r="Q56" s="53" t="s">
        <v>127</v>
      </c>
      <c r="R56" s="53" t="s">
        <v>127</v>
      </c>
      <c r="S56" s="53" t="s">
        <v>127</v>
      </c>
      <c r="T56" s="53" t="s">
        <v>127</v>
      </c>
      <c r="U56" s="556">
        <v>0.54692885000000036</v>
      </c>
      <c r="V56" s="53" t="s">
        <v>127</v>
      </c>
      <c r="W56" s="53" t="s">
        <v>127</v>
      </c>
      <c r="X56" s="53" t="s">
        <v>127</v>
      </c>
      <c r="Y56" s="53" t="s">
        <v>127</v>
      </c>
      <c r="Z56" s="53" t="s">
        <v>127</v>
      </c>
      <c r="AA56" s="53" t="s">
        <v>127</v>
      </c>
      <c r="AB56" s="53" t="s">
        <v>127</v>
      </c>
      <c r="AC56" s="53" t="s">
        <v>127</v>
      </c>
      <c r="AD56" s="53" t="s">
        <v>127</v>
      </c>
      <c r="AE56" s="53" t="s">
        <v>127</v>
      </c>
      <c r="AF56" s="53" t="s">
        <v>127</v>
      </c>
      <c r="AG56" s="53" t="s">
        <v>127</v>
      </c>
      <c r="AH56" s="53" t="s">
        <v>127</v>
      </c>
      <c r="AI56" s="53" t="s">
        <v>127</v>
      </c>
      <c r="AJ56" s="53" t="s">
        <v>127</v>
      </c>
      <c r="AK56" s="53" t="s">
        <v>127</v>
      </c>
      <c r="AL56" s="53" t="s">
        <v>127</v>
      </c>
      <c r="AM56" s="53" t="s">
        <v>127</v>
      </c>
      <c r="AN56" s="53" t="s">
        <v>127</v>
      </c>
      <c r="AO56" s="53" t="s">
        <v>127</v>
      </c>
      <c r="AP56" s="53" t="s">
        <v>127</v>
      </c>
      <c r="AQ56" s="53" t="s">
        <v>127</v>
      </c>
      <c r="AR56" s="53" t="s">
        <v>127</v>
      </c>
      <c r="AS56" s="69">
        <v>0</v>
      </c>
      <c r="AT56" s="69">
        <v>0</v>
      </c>
      <c r="AU56" s="69">
        <v>0</v>
      </c>
      <c r="AV56" s="69">
        <v>0</v>
      </c>
      <c r="AW56" s="69">
        <v>0</v>
      </c>
      <c r="AX56" s="53" t="s">
        <v>127</v>
      </c>
      <c r="AY56" s="53" t="s">
        <v>127</v>
      </c>
      <c r="AZ56" s="53" t="s">
        <v>127</v>
      </c>
      <c r="BA56" s="53" t="s">
        <v>127</v>
      </c>
      <c r="BB56" s="53" t="s">
        <v>127</v>
      </c>
      <c r="BC56" s="53" t="s">
        <v>127</v>
      </c>
      <c r="BD56" s="53" t="s">
        <v>127</v>
      </c>
      <c r="BE56" s="53" t="s">
        <v>127</v>
      </c>
      <c r="BF56" s="53" t="s">
        <v>127</v>
      </c>
      <c r="BG56" s="53" t="s">
        <v>127</v>
      </c>
      <c r="BH56" s="556">
        <f>BK56</f>
        <v>0.54692885000000036</v>
      </c>
      <c r="BI56" s="53" t="s">
        <v>127</v>
      </c>
      <c r="BJ56" s="53" t="s">
        <v>127</v>
      </c>
      <c r="BK56" s="556">
        <f>L56</f>
        <v>0.54692885000000036</v>
      </c>
      <c r="BL56" s="53" t="s">
        <v>127</v>
      </c>
      <c r="BM56" s="53" t="s">
        <v>127</v>
      </c>
      <c r="BN56" s="53" t="s">
        <v>127</v>
      </c>
      <c r="BO56" s="53" t="s">
        <v>127</v>
      </c>
      <c r="BP56" s="53" t="s">
        <v>127</v>
      </c>
      <c r="BQ56" s="53" t="s">
        <v>127</v>
      </c>
      <c r="BR56" s="556">
        <f>BU56</f>
        <v>0.54692885000000036</v>
      </c>
      <c r="BS56" s="53" t="s">
        <v>127</v>
      </c>
      <c r="BT56" s="53" t="s">
        <v>127</v>
      </c>
      <c r="BU56" s="556">
        <f>L56</f>
        <v>0.54692885000000036</v>
      </c>
      <c r="BV56" s="53" t="s">
        <v>127</v>
      </c>
      <c r="BW56" s="53" t="s">
        <v>127</v>
      </c>
    </row>
    <row r="57" spans="1:75" s="51" customFormat="1" ht="31.5" x14ac:dyDescent="0.25">
      <c r="A57" s="46" t="s">
        <v>172</v>
      </c>
      <c r="B57" s="47" t="s">
        <v>173</v>
      </c>
      <c r="C57" s="48" t="s">
        <v>127</v>
      </c>
      <c r="D57" s="48" t="s">
        <v>127</v>
      </c>
      <c r="E57" s="48" t="s">
        <v>127</v>
      </c>
      <c r="F57" s="48" t="s">
        <v>127</v>
      </c>
      <c r="G57" s="48" t="s">
        <v>127</v>
      </c>
      <c r="H57" s="48" t="s">
        <v>127</v>
      </c>
      <c r="I57" s="49" t="s">
        <v>127</v>
      </c>
      <c r="J57" s="48" t="s">
        <v>127</v>
      </c>
      <c r="K57" s="48" t="s">
        <v>127</v>
      </c>
      <c r="L57" s="48" t="s">
        <v>127</v>
      </c>
      <c r="M57" s="48" t="s">
        <v>127</v>
      </c>
      <c r="N57" s="48" t="s">
        <v>127</v>
      </c>
      <c r="O57" s="48" t="s">
        <v>127</v>
      </c>
      <c r="P57" s="48" t="s">
        <v>127</v>
      </c>
      <c r="Q57" s="48" t="s">
        <v>127</v>
      </c>
      <c r="R57" s="48" t="s">
        <v>127</v>
      </c>
      <c r="S57" s="48" t="s">
        <v>127</v>
      </c>
      <c r="T57" s="48" t="s">
        <v>127</v>
      </c>
      <c r="U57" s="48" t="s">
        <v>127</v>
      </c>
      <c r="V57" s="48" t="s">
        <v>127</v>
      </c>
      <c r="W57" s="48" t="s">
        <v>127</v>
      </c>
      <c r="X57" s="48" t="s">
        <v>127</v>
      </c>
      <c r="Y57" s="48" t="s">
        <v>127</v>
      </c>
      <c r="Z57" s="48" t="s">
        <v>127</v>
      </c>
      <c r="AA57" s="48" t="s">
        <v>127</v>
      </c>
      <c r="AB57" s="48" t="s">
        <v>127</v>
      </c>
      <c r="AC57" s="48" t="s">
        <v>127</v>
      </c>
      <c r="AD57" s="48" t="s">
        <v>127</v>
      </c>
      <c r="AE57" s="48" t="s">
        <v>127</v>
      </c>
      <c r="AF57" s="48" t="s">
        <v>127</v>
      </c>
      <c r="AG57" s="48" t="s">
        <v>127</v>
      </c>
      <c r="AH57" s="48" t="s">
        <v>127</v>
      </c>
      <c r="AI57" s="48" t="s">
        <v>127</v>
      </c>
      <c r="AJ57" s="48" t="s">
        <v>127</v>
      </c>
      <c r="AK57" s="48" t="s">
        <v>127</v>
      </c>
      <c r="AL57" s="48" t="s">
        <v>127</v>
      </c>
      <c r="AM57" s="48" t="s">
        <v>127</v>
      </c>
      <c r="AN57" s="48" t="s">
        <v>127</v>
      </c>
      <c r="AO57" s="48" t="s">
        <v>127</v>
      </c>
      <c r="AP57" s="48" t="s">
        <v>127</v>
      </c>
      <c r="AQ57" s="48" t="s">
        <v>127</v>
      </c>
      <c r="AR57" s="48" t="s">
        <v>127</v>
      </c>
      <c r="AS57" s="48" t="s">
        <v>127</v>
      </c>
      <c r="AT57" s="48" t="s">
        <v>127</v>
      </c>
      <c r="AU57" s="48" t="s">
        <v>127</v>
      </c>
      <c r="AV57" s="48" t="s">
        <v>127</v>
      </c>
      <c r="AW57" s="48" t="s">
        <v>127</v>
      </c>
      <c r="AX57" s="48" t="s">
        <v>127</v>
      </c>
      <c r="AY57" s="48" t="s">
        <v>127</v>
      </c>
      <c r="AZ57" s="48" t="s">
        <v>127</v>
      </c>
      <c r="BA57" s="48" t="s">
        <v>127</v>
      </c>
      <c r="BB57" s="48" t="s">
        <v>127</v>
      </c>
      <c r="BC57" s="48" t="s">
        <v>127</v>
      </c>
      <c r="BD57" s="48" t="s">
        <v>127</v>
      </c>
      <c r="BE57" s="48" t="s">
        <v>127</v>
      </c>
      <c r="BF57" s="48" t="s">
        <v>127</v>
      </c>
      <c r="BG57" s="48" t="s">
        <v>127</v>
      </c>
      <c r="BH57" s="48" t="s">
        <v>127</v>
      </c>
      <c r="BI57" s="48" t="s">
        <v>127</v>
      </c>
      <c r="BJ57" s="48" t="s">
        <v>127</v>
      </c>
      <c r="BK57" s="48" t="s">
        <v>127</v>
      </c>
      <c r="BL57" s="48" t="s">
        <v>127</v>
      </c>
      <c r="BM57" s="48" t="s">
        <v>127</v>
      </c>
      <c r="BN57" s="48" t="s">
        <v>127</v>
      </c>
      <c r="BO57" s="48" t="s">
        <v>127</v>
      </c>
      <c r="BP57" s="48" t="s">
        <v>127</v>
      </c>
      <c r="BQ57" s="48" t="s">
        <v>127</v>
      </c>
      <c r="BR57" s="48" t="s">
        <v>127</v>
      </c>
      <c r="BS57" s="48" t="s">
        <v>127</v>
      </c>
      <c r="BT57" s="48" t="s">
        <v>127</v>
      </c>
      <c r="BU57" s="48" t="s">
        <v>127</v>
      </c>
      <c r="BV57" s="48" t="s">
        <v>127</v>
      </c>
      <c r="BW57" s="48" t="s">
        <v>127</v>
      </c>
    </row>
    <row r="58" spans="1:75" s="45" customFormat="1" ht="47.25" customHeight="1" x14ac:dyDescent="0.25">
      <c r="A58" s="40" t="s">
        <v>174</v>
      </c>
      <c r="B58" s="41" t="s">
        <v>175</v>
      </c>
      <c r="C58" s="42" t="s">
        <v>127</v>
      </c>
      <c r="D58" s="42" t="s">
        <v>161</v>
      </c>
      <c r="E58" s="42">
        <v>2019</v>
      </c>
      <c r="F58" s="42">
        <v>2021</v>
      </c>
      <c r="G58" s="42" t="s">
        <v>127</v>
      </c>
      <c r="H58" s="43">
        <f>H59</f>
        <v>14.792566139999998</v>
      </c>
      <c r="I58" s="43">
        <f>I59</f>
        <v>14.792566139999998</v>
      </c>
      <c r="J58" s="44">
        <v>43344</v>
      </c>
      <c r="K58" s="42" t="s">
        <v>127</v>
      </c>
      <c r="L58" s="42" t="s">
        <v>127</v>
      </c>
      <c r="M58" s="42" t="s">
        <v>127</v>
      </c>
      <c r="N58" s="42" t="s">
        <v>127</v>
      </c>
      <c r="O58" s="42" t="s">
        <v>127</v>
      </c>
      <c r="P58" s="42" t="s">
        <v>127</v>
      </c>
      <c r="Q58" s="42" t="s">
        <v>127</v>
      </c>
      <c r="R58" s="42" t="s">
        <v>127</v>
      </c>
      <c r="S58" s="42" t="s">
        <v>127</v>
      </c>
      <c r="T58" s="42">
        <v>14.79</v>
      </c>
      <c r="U58" s="42" t="s">
        <v>127</v>
      </c>
      <c r="V58" s="42" t="s">
        <v>127</v>
      </c>
      <c r="W58" s="42" t="s">
        <v>127</v>
      </c>
      <c r="X58" s="42" t="s">
        <v>127</v>
      </c>
      <c r="Y58" s="42" t="s">
        <v>127</v>
      </c>
      <c r="Z58" s="42" t="s">
        <v>127</v>
      </c>
      <c r="AA58" s="42" t="s">
        <v>127</v>
      </c>
      <c r="AB58" s="42" t="s">
        <v>127</v>
      </c>
      <c r="AC58" s="42" t="s">
        <v>127</v>
      </c>
      <c r="AD58" s="42" t="s">
        <v>127</v>
      </c>
      <c r="AE58" s="42" t="s">
        <v>127</v>
      </c>
      <c r="AF58" s="42" t="s">
        <v>127</v>
      </c>
      <c r="AG58" s="42" t="s">
        <v>127</v>
      </c>
      <c r="AH58" s="42" t="s">
        <v>127</v>
      </c>
      <c r="AI58" s="58">
        <v>4.3069631199999998</v>
      </c>
      <c r="AJ58" s="58">
        <v>0</v>
      </c>
      <c r="AK58" s="58">
        <v>0</v>
      </c>
      <c r="AL58" s="58">
        <v>4.1289631199999999</v>
      </c>
      <c r="AM58" s="58">
        <v>0.17799999999999999</v>
      </c>
      <c r="AN58" s="42">
        <v>4.3099999999999996</v>
      </c>
      <c r="AO58" s="42" t="s">
        <v>127</v>
      </c>
      <c r="AP58" s="42" t="s">
        <v>127</v>
      </c>
      <c r="AQ58" s="42">
        <v>2.81</v>
      </c>
      <c r="AR58" s="58">
        <v>1.4976</v>
      </c>
      <c r="AS58" s="58">
        <v>4.1344048899999999</v>
      </c>
      <c r="AT58" s="70">
        <v>0</v>
      </c>
      <c r="AU58" s="70">
        <v>0</v>
      </c>
      <c r="AV58" s="58">
        <v>3.95640489</v>
      </c>
      <c r="AW58" s="58">
        <v>0.17799999999999999</v>
      </c>
      <c r="AX58" s="42" t="s">
        <v>127</v>
      </c>
      <c r="AY58" s="42" t="s">
        <v>127</v>
      </c>
      <c r="AZ58" s="42" t="s">
        <v>127</v>
      </c>
      <c r="BA58" s="42" t="s">
        <v>127</v>
      </c>
      <c r="BB58" s="42" t="s">
        <v>127</v>
      </c>
      <c r="BC58" s="58">
        <v>6.3511981300000002</v>
      </c>
      <c r="BD58" s="70">
        <v>0</v>
      </c>
      <c r="BE58" s="70">
        <v>0</v>
      </c>
      <c r="BF58" s="58">
        <v>6.1731981300000003</v>
      </c>
      <c r="BG58" s="58">
        <v>0.17799999999999999</v>
      </c>
      <c r="BH58" s="42" t="s">
        <v>127</v>
      </c>
      <c r="BI58" s="42" t="s">
        <v>127</v>
      </c>
      <c r="BJ58" s="42" t="s">
        <v>127</v>
      </c>
      <c r="BK58" s="42" t="s">
        <v>127</v>
      </c>
      <c r="BL58" s="42" t="s">
        <v>127</v>
      </c>
      <c r="BM58" s="43">
        <v>14.79256614</v>
      </c>
      <c r="BN58" s="94">
        <v>0</v>
      </c>
      <c r="BO58" s="94">
        <v>0</v>
      </c>
      <c r="BP58" s="43">
        <v>14.258566139999999</v>
      </c>
      <c r="BQ58" s="43">
        <v>0.53400000000000003</v>
      </c>
      <c r="BR58" s="43">
        <v>14.79256614</v>
      </c>
      <c r="BS58" s="94">
        <v>0</v>
      </c>
      <c r="BT58" s="94">
        <v>0</v>
      </c>
      <c r="BU58" s="43">
        <v>14.258566139999999</v>
      </c>
      <c r="BV58" s="43">
        <v>0.53400000000000003</v>
      </c>
      <c r="BW58" s="42" t="s">
        <v>127</v>
      </c>
    </row>
    <row r="59" spans="1:75" s="51" customFormat="1" x14ac:dyDescent="0.25">
      <c r="A59" s="46" t="s">
        <v>176</v>
      </c>
      <c r="B59" s="47" t="s">
        <v>177</v>
      </c>
      <c r="C59" s="48" t="s">
        <v>127</v>
      </c>
      <c r="D59" s="48"/>
      <c r="E59" s="48">
        <v>2019</v>
      </c>
      <c r="F59" s="48">
        <v>2021</v>
      </c>
      <c r="G59" s="48" t="s">
        <v>127</v>
      </c>
      <c r="H59" s="49">
        <f>12.32713845*1.2</f>
        <v>14.792566139999998</v>
      </c>
      <c r="I59" s="49">
        <f>12.32713845*1.2</f>
        <v>14.792566139999998</v>
      </c>
      <c r="J59" s="50">
        <v>43344</v>
      </c>
      <c r="K59" s="48" t="s">
        <v>127</v>
      </c>
      <c r="L59" s="48" t="s">
        <v>127</v>
      </c>
      <c r="M59" s="48" t="s">
        <v>127</v>
      </c>
      <c r="N59" s="48" t="s">
        <v>127</v>
      </c>
      <c r="O59" s="48" t="s">
        <v>127</v>
      </c>
      <c r="P59" s="48" t="s">
        <v>127</v>
      </c>
      <c r="Q59" s="48" t="s">
        <v>127</v>
      </c>
      <c r="R59" s="48" t="s">
        <v>127</v>
      </c>
      <c r="S59" s="48" t="s">
        <v>127</v>
      </c>
      <c r="T59" s="48">
        <v>14.79</v>
      </c>
      <c r="U59" s="48" t="s">
        <v>127</v>
      </c>
      <c r="V59" s="48" t="s">
        <v>127</v>
      </c>
      <c r="W59" s="48" t="s">
        <v>127</v>
      </c>
      <c r="X59" s="48" t="s">
        <v>127</v>
      </c>
      <c r="Y59" s="48" t="s">
        <v>127</v>
      </c>
      <c r="Z59" s="48" t="s">
        <v>127</v>
      </c>
      <c r="AA59" s="48" t="s">
        <v>127</v>
      </c>
      <c r="AB59" s="48" t="s">
        <v>127</v>
      </c>
      <c r="AC59" s="48" t="s">
        <v>127</v>
      </c>
      <c r="AD59" s="48" t="s">
        <v>127</v>
      </c>
      <c r="AE59" s="48" t="s">
        <v>127</v>
      </c>
      <c r="AF59" s="48" t="s">
        <v>127</v>
      </c>
      <c r="AG59" s="48" t="s">
        <v>127</v>
      </c>
      <c r="AH59" s="48" t="s">
        <v>127</v>
      </c>
      <c r="AI59" s="59">
        <v>4.3069631199999998</v>
      </c>
      <c r="AJ59" s="59">
        <v>0</v>
      </c>
      <c r="AK59" s="59">
        <v>0</v>
      </c>
      <c r="AL59" s="59">
        <v>4.1289631199999999</v>
      </c>
      <c r="AM59" s="59">
        <v>0.17799999999999999</v>
      </c>
      <c r="AN59" s="59">
        <v>4.3069631199999998</v>
      </c>
      <c r="AO59" s="48" t="s">
        <v>127</v>
      </c>
      <c r="AP59" s="48" t="s">
        <v>127</v>
      </c>
      <c r="AQ59" s="59">
        <v>2.8123999999999998</v>
      </c>
      <c r="AR59" s="59">
        <v>1.4976</v>
      </c>
      <c r="AS59" s="59">
        <v>4.1344048899999999</v>
      </c>
      <c r="AT59" s="71">
        <v>0</v>
      </c>
      <c r="AU59" s="71">
        <v>0</v>
      </c>
      <c r="AV59" s="59">
        <v>3.95640489</v>
      </c>
      <c r="AW59" s="59">
        <v>0.17799999999999999</v>
      </c>
      <c r="AX59" s="48" t="s">
        <v>127</v>
      </c>
      <c r="AY59" s="48" t="s">
        <v>127</v>
      </c>
      <c r="AZ59" s="48" t="s">
        <v>127</v>
      </c>
      <c r="BA59" s="48" t="s">
        <v>127</v>
      </c>
      <c r="BB59" s="48" t="s">
        <v>127</v>
      </c>
      <c r="BC59" s="59">
        <v>6.3511981300000002</v>
      </c>
      <c r="BD59" s="71">
        <v>0</v>
      </c>
      <c r="BE59" s="71">
        <v>0</v>
      </c>
      <c r="BF59" s="59">
        <v>6.1731981300000003</v>
      </c>
      <c r="BG59" s="59">
        <v>0.17799999999999999</v>
      </c>
      <c r="BH59" s="48" t="s">
        <v>127</v>
      </c>
      <c r="BI59" s="48" t="s">
        <v>127</v>
      </c>
      <c r="BJ59" s="48" t="s">
        <v>127</v>
      </c>
      <c r="BK59" s="48" t="s">
        <v>127</v>
      </c>
      <c r="BL59" s="48" t="s">
        <v>127</v>
      </c>
      <c r="BM59" s="49">
        <v>14.79256614</v>
      </c>
      <c r="BN59" s="95">
        <v>0</v>
      </c>
      <c r="BO59" s="95">
        <v>0</v>
      </c>
      <c r="BP59" s="49">
        <v>14.258566139999999</v>
      </c>
      <c r="BQ59" s="49">
        <v>0.53400000000000003</v>
      </c>
      <c r="BR59" s="49">
        <v>14.79256614</v>
      </c>
      <c r="BS59" s="95">
        <v>0</v>
      </c>
      <c r="BT59" s="95">
        <v>0</v>
      </c>
      <c r="BU59" s="49">
        <v>14.258566139999999</v>
      </c>
      <c r="BV59" s="49">
        <v>0.53400000000000003</v>
      </c>
      <c r="BW59" s="48" t="s">
        <v>127</v>
      </c>
    </row>
    <row r="60" spans="1:75" s="57" customFormat="1" x14ac:dyDescent="0.25">
      <c r="A60" s="52" t="s">
        <v>176</v>
      </c>
      <c r="B60" s="67" t="s">
        <v>1454</v>
      </c>
      <c r="C60" s="231" t="s">
        <v>40</v>
      </c>
      <c r="D60" s="53" t="s">
        <v>161</v>
      </c>
      <c r="E60" s="53">
        <v>2019</v>
      </c>
      <c r="F60" s="53">
        <v>2021</v>
      </c>
      <c r="G60" s="53" t="s">
        <v>127</v>
      </c>
      <c r="H60" s="54">
        <f>12.32713845*1.2</f>
        <v>14.792566139999998</v>
      </c>
      <c r="I60" s="54">
        <f>12.32713845*1.2</f>
        <v>14.792566139999998</v>
      </c>
      <c r="J60" s="55">
        <v>43344</v>
      </c>
      <c r="K60" s="53" t="s">
        <v>127</v>
      </c>
      <c r="L60" s="53" t="s">
        <v>127</v>
      </c>
      <c r="M60" s="53" t="s">
        <v>127</v>
      </c>
      <c r="N60" s="53" t="s">
        <v>127</v>
      </c>
      <c r="O60" s="53" t="s">
        <v>127</v>
      </c>
      <c r="P60" s="53" t="s">
        <v>127</v>
      </c>
      <c r="Q60" s="53" t="s">
        <v>127</v>
      </c>
      <c r="R60" s="53" t="s">
        <v>127</v>
      </c>
      <c r="S60" s="53" t="s">
        <v>127</v>
      </c>
      <c r="T60" s="53">
        <v>14.79</v>
      </c>
      <c r="U60" s="53" t="s">
        <v>127</v>
      </c>
      <c r="V60" s="53" t="s">
        <v>127</v>
      </c>
      <c r="W60" s="53" t="s">
        <v>127</v>
      </c>
      <c r="X60" s="53" t="s">
        <v>127</v>
      </c>
      <c r="Y60" s="53" t="s">
        <v>127</v>
      </c>
      <c r="Z60" s="53" t="s">
        <v>127</v>
      </c>
      <c r="AA60" s="53" t="s">
        <v>127</v>
      </c>
      <c r="AB60" s="53" t="s">
        <v>127</v>
      </c>
      <c r="AC60" s="53" t="s">
        <v>127</v>
      </c>
      <c r="AD60" s="53" t="s">
        <v>127</v>
      </c>
      <c r="AE60" s="53" t="s">
        <v>127</v>
      </c>
      <c r="AF60" s="53" t="s">
        <v>127</v>
      </c>
      <c r="AG60" s="53" t="s">
        <v>127</v>
      </c>
      <c r="AH60" s="53" t="s">
        <v>127</v>
      </c>
      <c r="AI60" s="56">
        <v>4.3069631199999998</v>
      </c>
      <c r="AJ60" s="53">
        <v>0</v>
      </c>
      <c r="AK60" s="53">
        <v>0</v>
      </c>
      <c r="AL60" s="56">
        <v>4.1289631199999999</v>
      </c>
      <c r="AM60" s="54">
        <v>0.17799999999999999</v>
      </c>
      <c r="AN60" s="56">
        <v>4.3069631199999998</v>
      </c>
      <c r="AO60" s="53" t="s">
        <v>127</v>
      </c>
      <c r="AP60" s="53" t="s">
        <v>127</v>
      </c>
      <c r="AQ60" s="56">
        <v>2.8123999999999998</v>
      </c>
      <c r="AR60" s="56">
        <v>1.4976</v>
      </c>
      <c r="AS60" s="56">
        <v>4.1344048899999999</v>
      </c>
      <c r="AT60" s="69">
        <v>0</v>
      </c>
      <c r="AU60" s="69">
        <v>0</v>
      </c>
      <c r="AV60" s="56">
        <v>3.95640489</v>
      </c>
      <c r="AW60" s="56">
        <v>0.17799999999999999</v>
      </c>
      <c r="AX60" s="53" t="s">
        <v>127</v>
      </c>
      <c r="AY60" s="53" t="s">
        <v>127</v>
      </c>
      <c r="AZ60" s="53" t="s">
        <v>127</v>
      </c>
      <c r="BA60" s="53" t="s">
        <v>127</v>
      </c>
      <c r="BB60" s="53" t="s">
        <v>127</v>
      </c>
      <c r="BC60" s="56">
        <v>6.3511981300000002</v>
      </c>
      <c r="BD60" s="75">
        <v>0</v>
      </c>
      <c r="BE60" s="75">
        <v>0</v>
      </c>
      <c r="BF60" s="56">
        <v>6.1731981300000003</v>
      </c>
      <c r="BG60" s="56">
        <v>0.17799999999999999</v>
      </c>
      <c r="BH60" s="54" t="s">
        <v>127</v>
      </c>
      <c r="BI60" s="54" t="s">
        <v>127</v>
      </c>
      <c r="BJ60" s="54" t="s">
        <v>127</v>
      </c>
      <c r="BK60" s="54" t="s">
        <v>127</v>
      </c>
      <c r="BL60" s="54" t="s">
        <v>127</v>
      </c>
      <c r="BM60" s="54">
        <v>14.79256614</v>
      </c>
      <c r="BN60" s="69">
        <v>0</v>
      </c>
      <c r="BO60" s="69">
        <v>0</v>
      </c>
      <c r="BP60" s="54">
        <v>14.258566139999999</v>
      </c>
      <c r="BQ60" s="54">
        <v>0.53400000000000003</v>
      </c>
      <c r="BR60" s="54">
        <v>14.79256614</v>
      </c>
      <c r="BS60" s="69">
        <v>0</v>
      </c>
      <c r="BT60" s="69">
        <v>0</v>
      </c>
      <c r="BU60" s="54">
        <v>14.258566139999999</v>
      </c>
      <c r="BV60" s="54">
        <v>0.53400000000000003</v>
      </c>
      <c r="BW60" s="53" t="s">
        <v>127</v>
      </c>
    </row>
    <row r="61" spans="1:75" x14ac:dyDescent="0.25">
      <c r="A61" s="33" t="s">
        <v>178</v>
      </c>
      <c r="B61" s="34" t="s">
        <v>179</v>
      </c>
      <c r="C61" s="15" t="s">
        <v>127</v>
      </c>
      <c r="D61" s="15" t="s">
        <v>127</v>
      </c>
      <c r="E61" s="15" t="s">
        <v>127</v>
      </c>
      <c r="F61" s="15" t="s">
        <v>127</v>
      </c>
      <c r="G61" s="15" t="s">
        <v>127</v>
      </c>
      <c r="H61" s="15" t="s">
        <v>127</v>
      </c>
      <c r="I61" s="15" t="s">
        <v>127</v>
      </c>
      <c r="J61" s="15" t="s">
        <v>127</v>
      </c>
      <c r="K61" s="15" t="s">
        <v>127</v>
      </c>
      <c r="L61" s="15" t="s">
        <v>127</v>
      </c>
      <c r="M61" s="15" t="s">
        <v>127</v>
      </c>
      <c r="N61" s="15" t="s">
        <v>127</v>
      </c>
      <c r="O61" s="15" t="s">
        <v>127</v>
      </c>
      <c r="P61" s="15" t="s">
        <v>127</v>
      </c>
      <c r="Q61" s="15" t="s">
        <v>127</v>
      </c>
      <c r="R61" s="15" t="s">
        <v>127</v>
      </c>
      <c r="S61" s="15" t="s">
        <v>127</v>
      </c>
      <c r="T61" s="15" t="s">
        <v>127</v>
      </c>
      <c r="U61" s="15" t="s">
        <v>127</v>
      </c>
      <c r="V61" s="15" t="s">
        <v>127</v>
      </c>
      <c r="W61" s="15" t="s">
        <v>127</v>
      </c>
      <c r="X61" s="15" t="s">
        <v>127</v>
      </c>
      <c r="Y61" s="15" t="s">
        <v>127</v>
      </c>
      <c r="Z61" s="15" t="s">
        <v>127</v>
      </c>
      <c r="AA61" s="15" t="s">
        <v>127</v>
      </c>
      <c r="AB61" s="15" t="s">
        <v>127</v>
      </c>
      <c r="AC61" s="15" t="s">
        <v>127</v>
      </c>
      <c r="AD61" s="15" t="s">
        <v>127</v>
      </c>
      <c r="AE61" s="15" t="s">
        <v>127</v>
      </c>
      <c r="AF61" s="15" t="s">
        <v>127</v>
      </c>
      <c r="AG61" s="15" t="s">
        <v>127</v>
      </c>
      <c r="AH61" s="15" t="s">
        <v>127</v>
      </c>
      <c r="AI61" s="15" t="s">
        <v>127</v>
      </c>
      <c r="AJ61" s="15" t="s">
        <v>127</v>
      </c>
      <c r="AK61" s="15" t="s">
        <v>127</v>
      </c>
      <c r="AL61" s="15" t="s">
        <v>127</v>
      </c>
      <c r="AM61" s="15" t="s">
        <v>127</v>
      </c>
      <c r="AN61" s="15" t="s">
        <v>127</v>
      </c>
      <c r="AO61" s="15" t="s">
        <v>127</v>
      </c>
      <c r="AP61" s="15" t="s">
        <v>127</v>
      </c>
      <c r="AQ61" s="15" t="s">
        <v>127</v>
      </c>
      <c r="AR61" s="15" t="s">
        <v>127</v>
      </c>
      <c r="AS61" s="15" t="s">
        <v>127</v>
      </c>
      <c r="AT61" s="15" t="s">
        <v>127</v>
      </c>
      <c r="AU61" s="15" t="s">
        <v>127</v>
      </c>
      <c r="AV61" s="15" t="s">
        <v>127</v>
      </c>
      <c r="AW61" s="15" t="s">
        <v>127</v>
      </c>
      <c r="AX61" s="15" t="s">
        <v>127</v>
      </c>
      <c r="AY61" s="15" t="s">
        <v>127</v>
      </c>
      <c r="AZ61" s="15" t="s">
        <v>127</v>
      </c>
      <c r="BA61" s="15" t="s">
        <v>127</v>
      </c>
      <c r="BB61" s="15" t="s">
        <v>127</v>
      </c>
      <c r="BC61" s="15" t="s">
        <v>127</v>
      </c>
      <c r="BD61" s="15" t="s">
        <v>127</v>
      </c>
      <c r="BE61" s="15" t="s">
        <v>127</v>
      </c>
      <c r="BF61" s="15" t="s">
        <v>127</v>
      </c>
      <c r="BG61" s="61" t="s">
        <v>127</v>
      </c>
      <c r="BH61" s="15" t="s">
        <v>127</v>
      </c>
      <c r="BI61" s="15" t="s">
        <v>127</v>
      </c>
      <c r="BJ61" s="15" t="s">
        <v>127</v>
      </c>
      <c r="BK61" s="15" t="s">
        <v>127</v>
      </c>
      <c r="BL61" s="15" t="s">
        <v>127</v>
      </c>
      <c r="BM61" s="15" t="s">
        <v>127</v>
      </c>
      <c r="BN61" s="15" t="s">
        <v>127</v>
      </c>
      <c r="BO61" s="15" t="s">
        <v>127</v>
      </c>
      <c r="BP61" s="15" t="s">
        <v>127</v>
      </c>
      <c r="BQ61" s="15" t="s">
        <v>127</v>
      </c>
      <c r="BR61" s="15" t="s">
        <v>127</v>
      </c>
      <c r="BS61" s="15" t="s">
        <v>127</v>
      </c>
      <c r="BT61" s="15" t="s">
        <v>127</v>
      </c>
      <c r="BU61" s="15" t="s">
        <v>127</v>
      </c>
      <c r="BV61" s="15" t="s">
        <v>127</v>
      </c>
      <c r="BW61" s="15" t="s">
        <v>127</v>
      </c>
    </row>
    <row r="62" spans="1:75" x14ac:dyDescent="0.25">
      <c r="A62" s="33" t="s">
        <v>180</v>
      </c>
      <c r="B62" s="34" t="s">
        <v>181</v>
      </c>
      <c r="C62" s="15" t="s">
        <v>127</v>
      </c>
      <c r="D62" s="15" t="s">
        <v>127</v>
      </c>
      <c r="E62" s="15" t="s">
        <v>127</v>
      </c>
      <c r="F62" s="15" t="s">
        <v>127</v>
      </c>
      <c r="G62" s="15" t="s">
        <v>127</v>
      </c>
      <c r="H62" s="15" t="s">
        <v>127</v>
      </c>
      <c r="I62" s="15" t="s">
        <v>127</v>
      </c>
      <c r="J62" s="15" t="s">
        <v>127</v>
      </c>
      <c r="K62" s="15" t="s">
        <v>127</v>
      </c>
      <c r="L62" s="15" t="s">
        <v>127</v>
      </c>
      <c r="M62" s="15" t="s">
        <v>127</v>
      </c>
      <c r="N62" s="15" t="s">
        <v>127</v>
      </c>
      <c r="O62" s="15" t="s">
        <v>127</v>
      </c>
      <c r="P62" s="15" t="s">
        <v>127</v>
      </c>
      <c r="Q62" s="15" t="s">
        <v>127</v>
      </c>
      <c r="R62" s="15" t="s">
        <v>127</v>
      </c>
      <c r="S62" s="15" t="s">
        <v>127</v>
      </c>
      <c r="T62" s="15" t="s">
        <v>127</v>
      </c>
      <c r="U62" s="15" t="s">
        <v>127</v>
      </c>
      <c r="V62" s="15" t="s">
        <v>127</v>
      </c>
      <c r="W62" s="15" t="s">
        <v>127</v>
      </c>
      <c r="X62" s="15" t="s">
        <v>127</v>
      </c>
      <c r="Y62" s="15" t="s">
        <v>127</v>
      </c>
      <c r="Z62" s="15" t="s">
        <v>127</v>
      </c>
      <c r="AA62" s="15" t="s">
        <v>127</v>
      </c>
      <c r="AB62" s="15" t="s">
        <v>127</v>
      </c>
      <c r="AC62" s="15" t="s">
        <v>127</v>
      </c>
      <c r="AD62" s="15" t="s">
        <v>127</v>
      </c>
      <c r="AE62" s="15" t="s">
        <v>127</v>
      </c>
      <c r="AF62" s="15" t="s">
        <v>127</v>
      </c>
      <c r="AG62" s="15" t="s">
        <v>127</v>
      </c>
      <c r="AH62" s="15" t="s">
        <v>127</v>
      </c>
      <c r="AI62" s="15" t="s">
        <v>127</v>
      </c>
      <c r="AJ62" s="15" t="s">
        <v>127</v>
      </c>
      <c r="AK62" s="15" t="s">
        <v>127</v>
      </c>
      <c r="AL62" s="15" t="s">
        <v>127</v>
      </c>
      <c r="AM62" s="15" t="s">
        <v>127</v>
      </c>
      <c r="AN62" s="15" t="s">
        <v>127</v>
      </c>
      <c r="AO62" s="15" t="s">
        <v>127</v>
      </c>
      <c r="AP62" s="15" t="s">
        <v>127</v>
      </c>
      <c r="AQ62" s="15" t="s">
        <v>127</v>
      </c>
      <c r="AR62" s="15" t="s">
        <v>127</v>
      </c>
      <c r="AS62" s="15" t="s">
        <v>127</v>
      </c>
      <c r="AT62" s="15" t="s">
        <v>127</v>
      </c>
      <c r="AU62" s="15" t="s">
        <v>127</v>
      </c>
      <c r="AV62" s="15" t="s">
        <v>127</v>
      </c>
      <c r="AW62" s="15" t="s">
        <v>127</v>
      </c>
      <c r="AX62" s="15" t="s">
        <v>127</v>
      </c>
      <c r="AY62" s="15" t="s">
        <v>127</v>
      </c>
      <c r="AZ62" s="15" t="s">
        <v>127</v>
      </c>
      <c r="BA62" s="15" t="s">
        <v>127</v>
      </c>
      <c r="BB62" s="15" t="s">
        <v>127</v>
      </c>
      <c r="BC62" s="15" t="s">
        <v>127</v>
      </c>
      <c r="BD62" s="15" t="s">
        <v>127</v>
      </c>
      <c r="BE62" s="15" t="s">
        <v>127</v>
      </c>
      <c r="BF62" s="15" t="s">
        <v>127</v>
      </c>
      <c r="BG62" s="15" t="s">
        <v>127</v>
      </c>
      <c r="BH62" s="15" t="s">
        <v>127</v>
      </c>
      <c r="BI62" s="15" t="s">
        <v>127</v>
      </c>
      <c r="BJ62" s="15" t="s">
        <v>127</v>
      </c>
      <c r="BK62" s="15" t="s">
        <v>127</v>
      </c>
      <c r="BL62" s="15" t="s">
        <v>127</v>
      </c>
      <c r="BM62" s="15" t="s">
        <v>127</v>
      </c>
      <c r="BN62" s="15" t="s">
        <v>127</v>
      </c>
      <c r="BO62" s="15" t="s">
        <v>127</v>
      </c>
      <c r="BP62" s="15" t="s">
        <v>127</v>
      </c>
      <c r="BQ62" s="15" t="s">
        <v>127</v>
      </c>
      <c r="BR62" s="15" t="s">
        <v>127</v>
      </c>
      <c r="BS62" s="15" t="s">
        <v>127</v>
      </c>
      <c r="BT62" s="15" t="s">
        <v>127</v>
      </c>
      <c r="BU62" s="15" t="s">
        <v>127</v>
      </c>
      <c r="BV62" s="15" t="s">
        <v>127</v>
      </c>
      <c r="BW62" s="15" t="s">
        <v>127</v>
      </c>
    </row>
    <row r="63" spans="1:75" ht="31.5" x14ac:dyDescent="0.25">
      <c r="A63" s="33" t="s">
        <v>182</v>
      </c>
      <c r="B63" s="34" t="s">
        <v>183</v>
      </c>
      <c r="C63" s="15" t="s">
        <v>127</v>
      </c>
      <c r="D63" s="15" t="s">
        <v>127</v>
      </c>
      <c r="E63" s="15" t="s">
        <v>127</v>
      </c>
      <c r="F63" s="15" t="s">
        <v>127</v>
      </c>
      <c r="G63" s="15" t="s">
        <v>127</v>
      </c>
      <c r="H63" s="15" t="s">
        <v>127</v>
      </c>
      <c r="I63" s="15" t="s">
        <v>127</v>
      </c>
      <c r="J63" s="15" t="s">
        <v>127</v>
      </c>
      <c r="K63" s="15" t="s">
        <v>127</v>
      </c>
      <c r="L63" s="15" t="s">
        <v>127</v>
      </c>
      <c r="M63" s="15" t="s">
        <v>127</v>
      </c>
      <c r="N63" s="15" t="s">
        <v>127</v>
      </c>
      <c r="O63" s="15" t="s">
        <v>127</v>
      </c>
      <c r="P63" s="15" t="s">
        <v>127</v>
      </c>
      <c r="Q63" s="15" t="s">
        <v>127</v>
      </c>
      <c r="R63" s="15" t="s">
        <v>127</v>
      </c>
      <c r="S63" s="15" t="s">
        <v>127</v>
      </c>
      <c r="T63" s="15" t="s">
        <v>127</v>
      </c>
      <c r="U63" s="15" t="s">
        <v>127</v>
      </c>
      <c r="V63" s="15" t="s">
        <v>127</v>
      </c>
      <c r="W63" s="15" t="s">
        <v>127</v>
      </c>
      <c r="X63" s="15" t="s">
        <v>127</v>
      </c>
      <c r="Y63" s="15" t="s">
        <v>127</v>
      </c>
      <c r="Z63" s="15" t="s">
        <v>127</v>
      </c>
      <c r="AA63" s="15" t="s">
        <v>127</v>
      </c>
      <c r="AB63" s="15" t="s">
        <v>127</v>
      </c>
      <c r="AC63" s="15" t="s">
        <v>127</v>
      </c>
      <c r="AD63" s="15" t="s">
        <v>127</v>
      </c>
      <c r="AE63" s="15" t="s">
        <v>127</v>
      </c>
      <c r="AF63" s="15" t="s">
        <v>127</v>
      </c>
      <c r="AG63" s="15" t="s">
        <v>127</v>
      </c>
      <c r="AH63" s="15" t="s">
        <v>127</v>
      </c>
      <c r="AI63" s="15" t="s">
        <v>127</v>
      </c>
      <c r="AJ63" s="15" t="s">
        <v>127</v>
      </c>
      <c r="AK63" s="15" t="s">
        <v>127</v>
      </c>
      <c r="AL63" s="15" t="s">
        <v>127</v>
      </c>
      <c r="AM63" s="15" t="s">
        <v>127</v>
      </c>
      <c r="AN63" s="15" t="s">
        <v>127</v>
      </c>
      <c r="AO63" s="15" t="s">
        <v>127</v>
      </c>
      <c r="AP63" s="15" t="s">
        <v>127</v>
      </c>
      <c r="AQ63" s="15" t="s">
        <v>127</v>
      </c>
      <c r="AR63" s="15" t="s">
        <v>127</v>
      </c>
      <c r="AS63" s="15" t="s">
        <v>127</v>
      </c>
      <c r="AT63" s="15" t="s">
        <v>127</v>
      </c>
      <c r="AU63" s="15" t="s">
        <v>127</v>
      </c>
      <c r="AV63" s="15" t="s">
        <v>127</v>
      </c>
      <c r="AW63" s="15" t="s">
        <v>127</v>
      </c>
      <c r="AX63" s="15" t="s">
        <v>127</v>
      </c>
      <c r="AY63" s="15" t="s">
        <v>127</v>
      </c>
      <c r="AZ63" s="15" t="s">
        <v>127</v>
      </c>
      <c r="BA63" s="15" t="s">
        <v>127</v>
      </c>
      <c r="BB63" s="15" t="s">
        <v>127</v>
      </c>
      <c r="BC63" s="15" t="s">
        <v>127</v>
      </c>
      <c r="BD63" s="15" t="s">
        <v>127</v>
      </c>
      <c r="BE63" s="15" t="s">
        <v>127</v>
      </c>
      <c r="BF63" s="15" t="s">
        <v>127</v>
      </c>
      <c r="BG63" s="15" t="s">
        <v>127</v>
      </c>
      <c r="BH63" s="15" t="s">
        <v>127</v>
      </c>
      <c r="BI63" s="15" t="s">
        <v>127</v>
      </c>
      <c r="BJ63" s="15" t="s">
        <v>127</v>
      </c>
      <c r="BK63" s="15" t="s">
        <v>127</v>
      </c>
      <c r="BL63" s="15" t="s">
        <v>127</v>
      </c>
      <c r="BM63" s="15" t="s">
        <v>127</v>
      </c>
      <c r="BN63" s="15" t="s">
        <v>127</v>
      </c>
      <c r="BO63" s="15" t="s">
        <v>127</v>
      </c>
      <c r="BP63" s="15" t="s">
        <v>127</v>
      </c>
      <c r="BQ63" s="15" t="s">
        <v>127</v>
      </c>
      <c r="BR63" s="15" t="s">
        <v>127</v>
      </c>
      <c r="BS63" s="15" t="s">
        <v>127</v>
      </c>
      <c r="BT63" s="15" t="s">
        <v>127</v>
      </c>
      <c r="BU63" s="15" t="s">
        <v>127</v>
      </c>
      <c r="BV63" s="15" t="s">
        <v>127</v>
      </c>
      <c r="BW63" s="15" t="s">
        <v>127</v>
      </c>
    </row>
    <row r="64" spans="1:75" ht="31.5" x14ac:dyDescent="0.25">
      <c r="A64" s="33" t="s">
        <v>184</v>
      </c>
      <c r="B64" s="34" t="s">
        <v>185</v>
      </c>
      <c r="C64" s="15" t="s">
        <v>127</v>
      </c>
      <c r="D64" s="15" t="s">
        <v>127</v>
      </c>
      <c r="E64" s="15" t="s">
        <v>127</v>
      </c>
      <c r="F64" s="15" t="s">
        <v>127</v>
      </c>
      <c r="G64" s="15" t="s">
        <v>127</v>
      </c>
      <c r="H64" s="15" t="s">
        <v>127</v>
      </c>
      <c r="I64" s="15" t="s">
        <v>127</v>
      </c>
      <c r="J64" s="15" t="s">
        <v>127</v>
      </c>
      <c r="K64" s="15" t="s">
        <v>127</v>
      </c>
      <c r="L64" s="15" t="s">
        <v>127</v>
      </c>
      <c r="M64" s="15" t="s">
        <v>127</v>
      </c>
      <c r="N64" s="15" t="s">
        <v>127</v>
      </c>
      <c r="O64" s="15" t="s">
        <v>127</v>
      </c>
      <c r="P64" s="15" t="s">
        <v>127</v>
      </c>
      <c r="Q64" s="15" t="s">
        <v>127</v>
      </c>
      <c r="R64" s="15" t="s">
        <v>127</v>
      </c>
      <c r="S64" s="15" t="s">
        <v>127</v>
      </c>
      <c r="T64" s="15" t="s">
        <v>127</v>
      </c>
      <c r="U64" s="15" t="s">
        <v>127</v>
      </c>
      <c r="V64" s="15" t="s">
        <v>127</v>
      </c>
      <c r="W64" s="15" t="s">
        <v>127</v>
      </c>
      <c r="X64" s="15" t="s">
        <v>127</v>
      </c>
      <c r="Y64" s="15" t="s">
        <v>127</v>
      </c>
      <c r="Z64" s="15" t="s">
        <v>127</v>
      </c>
      <c r="AA64" s="15" t="s">
        <v>127</v>
      </c>
      <c r="AB64" s="15" t="s">
        <v>127</v>
      </c>
      <c r="AC64" s="15" t="s">
        <v>127</v>
      </c>
      <c r="AD64" s="15" t="s">
        <v>127</v>
      </c>
      <c r="AE64" s="15" t="s">
        <v>127</v>
      </c>
      <c r="AF64" s="15" t="s">
        <v>127</v>
      </c>
      <c r="AG64" s="15" t="s">
        <v>127</v>
      </c>
      <c r="AH64" s="15" t="s">
        <v>127</v>
      </c>
      <c r="AI64" s="15" t="s">
        <v>127</v>
      </c>
      <c r="AJ64" s="15" t="s">
        <v>127</v>
      </c>
      <c r="AK64" s="15" t="s">
        <v>127</v>
      </c>
      <c r="AL64" s="15" t="s">
        <v>127</v>
      </c>
      <c r="AM64" s="15" t="s">
        <v>127</v>
      </c>
      <c r="AN64" s="15" t="s">
        <v>127</v>
      </c>
      <c r="AO64" s="15" t="s">
        <v>127</v>
      </c>
      <c r="AP64" s="15" t="s">
        <v>127</v>
      </c>
      <c r="AQ64" s="15" t="s">
        <v>127</v>
      </c>
      <c r="AR64" s="15" t="s">
        <v>127</v>
      </c>
      <c r="AS64" s="15" t="s">
        <v>127</v>
      </c>
      <c r="AT64" s="15" t="s">
        <v>127</v>
      </c>
      <c r="AU64" s="15" t="s">
        <v>127</v>
      </c>
      <c r="AV64" s="15" t="s">
        <v>127</v>
      </c>
      <c r="AW64" s="15" t="s">
        <v>127</v>
      </c>
      <c r="AX64" s="15" t="s">
        <v>127</v>
      </c>
      <c r="AY64" s="15" t="s">
        <v>127</v>
      </c>
      <c r="AZ64" s="15" t="s">
        <v>127</v>
      </c>
      <c r="BA64" s="15" t="s">
        <v>127</v>
      </c>
      <c r="BB64" s="15" t="s">
        <v>127</v>
      </c>
      <c r="BC64" s="15" t="s">
        <v>127</v>
      </c>
      <c r="BD64" s="15" t="s">
        <v>127</v>
      </c>
      <c r="BE64" s="15" t="s">
        <v>127</v>
      </c>
      <c r="BF64" s="15" t="s">
        <v>127</v>
      </c>
      <c r="BG64" s="15" t="s">
        <v>127</v>
      </c>
      <c r="BH64" s="15" t="s">
        <v>127</v>
      </c>
      <c r="BI64" s="15" t="s">
        <v>127</v>
      </c>
      <c r="BJ64" s="15" t="s">
        <v>127</v>
      </c>
      <c r="BK64" s="15" t="s">
        <v>127</v>
      </c>
      <c r="BL64" s="15" t="s">
        <v>127</v>
      </c>
      <c r="BM64" s="15" t="s">
        <v>127</v>
      </c>
      <c r="BN64" s="15" t="s">
        <v>127</v>
      </c>
      <c r="BO64" s="15" t="s">
        <v>127</v>
      </c>
      <c r="BP64" s="15" t="s">
        <v>127</v>
      </c>
      <c r="BQ64" s="15" t="s">
        <v>127</v>
      </c>
      <c r="BR64" s="15" t="s">
        <v>127</v>
      </c>
      <c r="BS64" s="15" t="s">
        <v>127</v>
      </c>
      <c r="BT64" s="15" t="s">
        <v>127</v>
      </c>
      <c r="BU64" s="15" t="s">
        <v>127</v>
      </c>
      <c r="BV64" s="15" t="s">
        <v>127</v>
      </c>
      <c r="BW64" s="15" t="s">
        <v>127</v>
      </c>
    </row>
    <row r="65" spans="1:75" ht="31.5" x14ac:dyDescent="0.25">
      <c r="A65" s="33" t="s">
        <v>186</v>
      </c>
      <c r="B65" s="34" t="s">
        <v>187</v>
      </c>
      <c r="C65" s="15" t="s">
        <v>127</v>
      </c>
      <c r="D65" s="15" t="s">
        <v>127</v>
      </c>
      <c r="E65" s="15" t="s">
        <v>127</v>
      </c>
      <c r="F65" s="15" t="s">
        <v>127</v>
      </c>
      <c r="G65" s="15" t="s">
        <v>127</v>
      </c>
      <c r="H65" s="15" t="s">
        <v>127</v>
      </c>
      <c r="I65" s="15" t="s">
        <v>127</v>
      </c>
      <c r="J65" s="15" t="s">
        <v>127</v>
      </c>
      <c r="K65" s="15" t="s">
        <v>127</v>
      </c>
      <c r="L65" s="15" t="s">
        <v>127</v>
      </c>
      <c r="M65" s="15" t="s">
        <v>127</v>
      </c>
      <c r="N65" s="15" t="s">
        <v>127</v>
      </c>
      <c r="O65" s="15" t="s">
        <v>127</v>
      </c>
      <c r="P65" s="15" t="s">
        <v>127</v>
      </c>
      <c r="Q65" s="15" t="s">
        <v>127</v>
      </c>
      <c r="R65" s="15" t="s">
        <v>127</v>
      </c>
      <c r="S65" s="15" t="s">
        <v>127</v>
      </c>
      <c r="T65" s="15" t="s">
        <v>127</v>
      </c>
      <c r="U65" s="15" t="s">
        <v>127</v>
      </c>
      <c r="V65" s="15" t="s">
        <v>127</v>
      </c>
      <c r="W65" s="15" t="s">
        <v>127</v>
      </c>
      <c r="X65" s="15" t="s">
        <v>127</v>
      </c>
      <c r="Y65" s="15" t="s">
        <v>127</v>
      </c>
      <c r="Z65" s="15" t="s">
        <v>127</v>
      </c>
      <c r="AA65" s="15" t="s">
        <v>127</v>
      </c>
      <c r="AB65" s="15" t="s">
        <v>127</v>
      </c>
      <c r="AC65" s="15" t="s">
        <v>127</v>
      </c>
      <c r="AD65" s="15" t="s">
        <v>127</v>
      </c>
      <c r="AE65" s="15" t="s">
        <v>127</v>
      </c>
      <c r="AF65" s="15" t="s">
        <v>127</v>
      </c>
      <c r="AG65" s="15" t="s">
        <v>127</v>
      </c>
      <c r="AH65" s="15" t="s">
        <v>127</v>
      </c>
      <c r="AI65" s="15" t="s">
        <v>127</v>
      </c>
      <c r="AJ65" s="15" t="s">
        <v>127</v>
      </c>
      <c r="AK65" s="15" t="s">
        <v>127</v>
      </c>
      <c r="AL65" s="15" t="s">
        <v>127</v>
      </c>
      <c r="AM65" s="15" t="s">
        <v>127</v>
      </c>
      <c r="AN65" s="15" t="s">
        <v>127</v>
      </c>
      <c r="AO65" s="15" t="s">
        <v>127</v>
      </c>
      <c r="AP65" s="15" t="s">
        <v>127</v>
      </c>
      <c r="AQ65" s="15" t="s">
        <v>127</v>
      </c>
      <c r="AR65" s="15" t="s">
        <v>127</v>
      </c>
      <c r="AS65" s="15" t="s">
        <v>127</v>
      </c>
      <c r="AT65" s="15" t="s">
        <v>127</v>
      </c>
      <c r="AU65" s="15" t="s">
        <v>127</v>
      </c>
      <c r="AV65" s="15" t="s">
        <v>127</v>
      </c>
      <c r="AW65" s="15" t="s">
        <v>127</v>
      </c>
      <c r="AX65" s="15" t="s">
        <v>127</v>
      </c>
      <c r="AY65" s="15" t="s">
        <v>127</v>
      </c>
      <c r="AZ65" s="15" t="s">
        <v>127</v>
      </c>
      <c r="BA65" s="15" t="s">
        <v>127</v>
      </c>
      <c r="BB65" s="15" t="s">
        <v>127</v>
      </c>
      <c r="BC65" s="15" t="s">
        <v>127</v>
      </c>
      <c r="BD65" s="15" t="s">
        <v>127</v>
      </c>
      <c r="BE65" s="15" t="s">
        <v>127</v>
      </c>
      <c r="BF65" s="15" t="s">
        <v>127</v>
      </c>
      <c r="BG65" s="15" t="s">
        <v>127</v>
      </c>
      <c r="BH65" s="15" t="s">
        <v>127</v>
      </c>
      <c r="BI65" s="15" t="s">
        <v>127</v>
      </c>
      <c r="BJ65" s="15" t="s">
        <v>127</v>
      </c>
      <c r="BK65" s="15" t="s">
        <v>127</v>
      </c>
      <c r="BL65" s="15" t="s">
        <v>127</v>
      </c>
      <c r="BM65" s="15" t="s">
        <v>127</v>
      </c>
      <c r="BN65" s="15" t="s">
        <v>127</v>
      </c>
      <c r="BO65" s="15" t="s">
        <v>127</v>
      </c>
      <c r="BP65" s="15" t="s">
        <v>127</v>
      </c>
      <c r="BQ65" s="15" t="s">
        <v>127</v>
      </c>
      <c r="BR65" s="15" t="s">
        <v>127</v>
      </c>
      <c r="BS65" s="15" t="s">
        <v>127</v>
      </c>
      <c r="BT65" s="15" t="s">
        <v>127</v>
      </c>
      <c r="BU65" s="15" t="s">
        <v>127</v>
      </c>
      <c r="BV65" s="15" t="s">
        <v>127</v>
      </c>
      <c r="BW65" s="15" t="s">
        <v>127</v>
      </c>
    </row>
    <row r="66" spans="1:75" ht="31.5" x14ac:dyDescent="0.25">
      <c r="A66" s="33" t="s">
        <v>188</v>
      </c>
      <c r="B66" s="34" t="s">
        <v>189</v>
      </c>
      <c r="C66" s="15" t="s">
        <v>127</v>
      </c>
      <c r="D66" s="15" t="s">
        <v>127</v>
      </c>
      <c r="E66" s="15" t="s">
        <v>127</v>
      </c>
      <c r="F66" s="15" t="s">
        <v>127</v>
      </c>
      <c r="G66" s="15" t="s">
        <v>127</v>
      </c>
      <c r="H66" s="15" t="s">
        <v>127</v>
      </c>
      <c r="I66" s="15" t="s">
        <v>127</v>
      </c>
      <c r="J66" s="15" t="s">
        <v>127</v>
      </c>
      <c r="K66" s="15" t="s">
        <v>127</v>
      </c>
      <c r="L66" s="15" t="s">
        <v>127</v>
      </c>
      <c r="M66" s="15" t="s">
        <v>127</v>
      </c>
      <c r="N66" s="15" t="s">
        <v>127</v>
      </c>
      <c r="O66" s="15" t="s">
        <v>127</v>
      </c>
      <c r="P66" s="15" t="s">
        <v>127</v>
      </c>
      <c r="Q66" s="15" t="s">
        <v>127</v>
      </c>
      <c r="R66" s="15" t="s">
        <v>127</v>
      </c>
      <c r="S66" s="15" t="s">
        <v>127</v>
      </c>
      <c r="T66" s="15" t="s">
        <v>127</v>
      </c>
      <c r="U66" s="15" t="s">
        <v>127</v>
      </c>
      <c r="V66" s="15" t="s">
        <v>127</v>
      </c>
      <c r="W66" s="15" t="s">
        <v>127</v>
      </c>
      <c r="X66" s="15" t="s">
        <v>127</v>
      </c>
      <c r="Y66" s="15" t="s">
        <v>127</v>
      </c>
      <c r="Z66" s="15" t="s">
        <v>127</v>
      </c>
      <c r="AA66" s="15" t="s">
        <v>127</v>
      </c>
      <c r="AB66" s="15" t="s">
        <v>127</v>
      </c>
      <c r="AC66" s="15" t="s">
        <v>127</v>
      </c>
      <c r="AD66" s="15" t="s">
        <v>127</v>
      </c>
      <c r="AE66" s="15" t="s">
        <v>127</v>
      </c>
      <c r="AF66" s="15" t="s">
        <v>127</v>
      </c>
      <c r="AG66" s="15" t="s">
        <v>127</v>
      </c>
      <c r="AH66" s="15" t="s">
        <v>127</v>
      </c>
      <c r="AI66" s="15" t="s">
        <v>127</v>
      </c>
      <c r="AJ66" s="15" t="s">
        <v>127</v>
      </c>
      <c r="AK66" s="15" t="s">
        <v>127</v>
      </c>
      <c r="AL66" s="15" t="s">
        <v>127</v>
      </c>
      <c r="AM66" s="15" t="s">
        <v>127</v>
      </c>
      <c r="AN66" s="15" t="s">
        <v>127</v>
      </c>
      <c r="AO66" s="15" t="s">
        <v>127</v>
      </c>
      <c r="AP66" s="15" t="s">
        <v>127</v>
      </c>
      <c r="AQ66" s="15" t="s">
        <v>127</v>
      </c>
      <c r="AR66" s="15" t="s">
        <v>127</v>
      </c>
      <c r="AS66" s="15" t="s">
        <v>127</v>
      </c>
      <c r="AT66" s="15" t="s">
        <v>127</v>
      </c>
      <c r="AU66" s="15" t="s">
        <v>127</v>
      </c>
      <c r="AV66" s="15" t="s">
        <v>127</v>
      </c>
      <c r="AW66" s="15" t="s">
        <v>127</v>
      </c>
      <c r="AX66" s="15" t="s">
        <v>127</v>
      </c>
      <c r="AY66" s="15" t="s">
        <v>127</v>
      </c>
      <c r="AZ66" s="15" t="s">
        <v>127</v>
      </c>
      <c r="BA66" s="15" t="s">
        <v>127</v>
      </c>
      <c r="BB66" s="15" t="s">
        <v>127</v>
      </c>
      <c r="BC66" s="15" t="s">
        <v>127</v>
      </c>
      <c r="BD66" s="15" t="s">
        <v>127</v>
      </c>
      <c r="BE66" s="15" t="s">
        <v>127</v>
      </c>
      <c r="BF66" s="15" t="s">
        <v>127</v>
      </c>
      <c r="BG66" s="15" t="s">
        <v>127</v>
      </c>
      <c r="BH66" s="15" t="s">
        <v>127</v>
      </c>
      <c r="BI66" s="15" t="s">
        <v>127</v>
      </c>
      <c r="BJ66" s="15" t="s">
        <v>127</v>
      </c>
      <c r="BK66" s="15" t="s">
        <v>127</v>
      </c>
      <c r="BL66" s="15" t="s">
        <v>127</v>
      </c>
      <c r="BM66" s="15" t="s">
        <v>127</v>
      </c>
      <c r="BN66" s="15" t="s">
        <v>127</v>
      </c>
      <c r="BO66" s="15" t="s">
        <v>127</v>
      </c>
      <c r="BP66" s="15" t="s">
        <v>127</v>
      </c>
      <c r="BQ66" s="15" t="s">
        <v>127</v>
      </c>
      <c r="BR66" s="15" t="s">
        <v>127</v>
      </c>
      <c r="BS66" s="15" t="s">
        <v>127</v>
      </c>
      <c r="BT66" s="15" t="s">
        <v>127</v>
      </c>
      <c r="BU66" s="15" t="s">
        <v>127</v>
      </c>
      <c r="BV66" s="15" t="s">
        <v>127</v>
      </c>
      <c r="BW66" s="15" t="s">
        <v>127</v>
      </c>
    </row>
    <row r="67" spans="1:75" ht="31.5" x14ac:dyDescent="0.25">
      <c r="A67" s="33" t="s">
        <v>190</v>
      </c>
      <c r="B67" s="34" t="s">
        <v>191</v>
      </c>
      <c r="C67" s="15" t="s">
        <v>127</v>
      </c>
      <c r="D67" s="15" t="s">
        <v>127</v>
      </c>
      <c r="E67" s="15" t="s">
        <v>127</v>
      </c>
      <c r="F67" s="15" t="s">
        <v>127</v>
      </c>
      <c r="G67" s="15" t="s">
        <v>127</v>
      </c>
      <c r="H67" s="15" t="s">
        <v>127</v>
      </c>
      <c r="I67" s="15" t="s">
        <v>127</v>
      </c>
      <c r="J67" s="15" t="s">
        <v>127</v>
      </c>
      <c r="K67" s="15" t="s">
        <v>127</v>
      </c>
      <c r="L67" s="15" t="s">
        <v>127</v>
      </c>
      <c r="M67" s="15" t="s">
        <v>127</v>
      </c>
      <c r="N67" s="15" t="s">
        <v>127</v>
      </c>
      <c r="O67" s="15" t="s">
        <v>127</v>
      </c>
      <c r="P67" s="15" t="s">
        <v>127</v>
      </c>
      <c r="Q67" s="15" t="s">
        <v>127</v>
      </c>
      <c r="R67" s="15" t="s">
        <v>127</v>
      </c>
      <c r="S67" s="15" t="s">
        <v>127</v>
      </c>
      <c r="T67" s="15" t="s">
        <v>127</v>
      </c>
      <c r="U67" s="15" t="s">
        <v>127</v>
      </c>
      <c r="V67" s="15" t="s">
        <v>127</v>
      </c>
      <c r="W67" s="15" t="s">
        <v>127</v>
      </c>
      <c r="X67" s="15" t="s">
        <v>127</v>
      </c>
      <c r="Y67" s="15" t="s">
        <v>127</v>
      </c>
      <c r="Z67" s="15" t="s">
        <v>127</v>
      </c>
      <c r="AA67" s="15" t="s">
        <v>127</v>
      </c>
      <c r="AB67" s="15" t="s">
        <v>127</v>
      </c>
      <c r="AC67" s="15" t="s">
        <v>127</v>
      </c>
      <c r="AD67" s="15" t="s">
        <v>127</v>
      </c>
      <c r="AE67" s="15" t="s">
        <v>127</v>
      </c>
      <c r="AF67" s="15" t="s">
        <v>127</v>
      </c>
      <c r="AG67" s="15" t="s">
        <v>127</v>
      </c>
      <c r="AH67" s="15" t="s">
        <v>127</v>
      </c>
      <c r="AI67" s="15" t="s">
        <v>127</v>
      </c>
      <c r="AJ67" s="15" t="s">
        <v>127</v>
      </c>
      <c r="AK67" s="15" t="s">
        <v>127</v>
      </c>
      <c r="AL67" s="15" t="s">
        <v>127</v>
      </c>
      <c r="AM67" s="15" t="s">
        <v>127</v>
      </c>
      <c r="AN67" s="15" t="s">
        <v>127</v>
      </c>
      <c r="AO67" s="15" t="s">
        <v>127</v>
      </c>
      <c r="AP67" s="15" t="s">
        <v>127</v>
      </c>
      <c r="AQ67" s="15" t="s">
        <v>127</v>
      </c>
      <c r="AR67" s="15" t="s">
        <v>127</v>
      </c>
      <c r="AS67" s="15" t="s">
        <v>127</v>
      </c>
      <c r="AT67" s="15" t="s">
        <v>127</v>
      </c>
      <c r="AU67" s="15" t="s">
        <v>127</v>
      </c>
      <c r="AV67" s="15" t="s">
        <v>127</v>
      </c>
      <c r="AW67" s="15" t="s">
        <v>127</v>
      </c>
      <c r="AX67" s="15" t="s">
        <v>127</v>
      </c>
      <c r="AY67" s="15" t="s">
        <v>127</v>
      </c>
      <c r="AZ67" s="15" t="s">
        <v>127</v>
      </c>
      <c r="BA67" s="15" t="s">
        <v>127</v>
      </c>
      <c r="BB67" s="15" t="s">
        <v>127</v>
      </c>
      <c r="BC67" s="15" t="s">
        <v>127</v>
      </c>
      <c r="BD67" s="15" t="s">
        <v>127</v>
      </c>
      <c r="BE67" s="15" t="s">
        <v>127</v>
      </c>
      <c r="BF67" s="15" t="s">
        <v>127</v>
      </c>
      <c r="BG67" s="15" t="s">
        <v>127</v>
      </c>
      <c r="BH67" s="15" t="s">
        <v>127</v>
      </c>
      <c r="BI67" s="15" t="s">
        <v>127</v>
      </c>
      <c r="BJ67" s="15" t="s">
        <v>127</v>
      </c>
      <c r="BK67" s="15" t="s">
        <v>127</v>
      </c>
      <c r="BL67" s="15" t="s">
        <v>127</v>
      </c>
      <c r="BM67" s="15" t="s">
        <v>127</v>
      </c>
      <c r="BN67" s="15" t="s">
        <v>127</v>
      </c>
      <c r="BO67" s="15" t="s">
        <v>127</v>
      </c>
      <c r="BP67" s="15" t="s">
        <v>127</v>
      </c>
      <c r="BQ67" s="15" t="s">
        <v>127</v>
      </c>
      <c r="BR67" s="15" t="s">
        <v>127</v>
      </c>
      <c r="BS67" s="15" t="s">
        <v>127</v>
      </c>
      <c r="BT67" s="15" t="s">
        <v>127</v>
      </c>
      <c r="BU67" s="15" t="s">
        <v>127</v>
      </c>
      <c r="BV67" s="15" t="s">
        <v>127</v>
      </c>
      <c r="BW67" s="15" t="s">
        <v>127</v>
      </c>
    </row>
    <row r="68" spans="1:75" ht="31.5" x14ac:dyDescent="0.25">
      <c r="A68" s="33" t="s">
        <v>192</v>
      </c>
      <c r="B68" s="34" t="s">
        <v>193</v>
      </c>
      <c r="C68" s="15" t="s">
        <v>127</v>
      </c>
      <c r="D68" s="15" t="s">
        <v>127</v>
      </c>
      <c r="E68" s="15" t="s">
        <v>127</v>
      </c>
      <c r="F68" s="15" t="s">
        <v>127</v>
      </c>
      <c r="G68" s="15" t="s">
        <v>127</v>
      </c>
      <c r="H68" s="15" t="s">
        <v>127</v>
      </c>
      <c r="I68" s="15" t="s">
        <v>127</v>
      </c>
      <c r="J68" s="15" t="s">
        <v>127</v>
      </c>
      <c r="K68" s="15" t="s">
        <v>127</v>
      </c>
      <c r="L68" s="15" t="s">
        <v>127</v>
      </c>
      <c r="M68" s="15" t="s">
        <v>127</v>
      </c>
      <c r="N68" s="15" t="s">
        <v>127</v>
      </c>
      <c r="O68" s="15" t="s">
        <v>127</v>
      </c>
      <c r="P68" s="15" t="s">
        <v>127</v>
      </c>
      <c r="Q68" s="15" t="s">
        <v>127</v>
      </c>
      <c r="R68" s="15" t="s">
        <v>127</v>
      </c>
      <c r="S68" s="15" t="s">
        <v>127</v>
      </c>
      <c r="T68" s="15" t="s">
        <v>127</v>
      </c>
      <c r="U68" s="15" t="s">
        <v>127</v>
      </c>
      <c r="V68" s="15" t="s">
        <v>127</v>
      </c>
      <c r="W68" s="15" t="s">
        <v>127</v>
      </c>
      <c r="X68" s="15" t="s">
        <v>127</v>
      </c>
      <c r="Y68" s="15" t="s">
        <v>127</v>
      </c>
      <c r="Z68" s="15" t="s">
        <v>127</v>
      </c>
      <c r="AA68" s="15" t="s">
        <v>127</v>
      </c>
      <c r="AB68" s="15" t="s">
        <v>127</v>
      </c>
      <c r="AC68" s="15" t="s">
        <v>127</v>
      </c>
      <c r="AD68" s="15" t="s">
        <v>127</v>
      </c>
      <c r="AE68" s="15" t="s">
        <v>127</v>
      </c>
      <c r="AF68" s="15" t="s">
        <v>127</v>
      </c>
      <c r="AG68" s="15" t="s">
        <v>127</v>
      </c>
      <c r="AH68" s="15" t="s">
        <v>127</v>
      </c>
      <c r="AI68" s="15" t="s">
        <v>127</v>
      </c>
      <c r="AJ68" s="15" t="s">
        <v>127</v>
      </c>
      <c r="AK68" s="15" t="s">
        <v>127</v>
      </c>
      <c r="AL68" s="15" t="s">
        <v>127</v>
      </c>
      <c r="AM68" s="15" t="s">
        <v>127</v>
      </c>
      <c r="AN68" s="15" t="s">
        <v>127</v>
      </c>
      <c r="AO68" s="15" t="s">
        <v>127</v>
      </c>
      <c r="AP68" s="15" t="s">
        <v>127</v>
      </c>
      <c r="AQ68" s="15" t="s">
        <v>127</v>
      </c>
      <c r="AR68" s="15" t="s">
        <v>127</v>
      </c>
      <c r="AS68" s="15" t="s">
        <v>127</v>
      </c>
      <c r="AT68" s="15" t="s">
        <v>127</v>
      </c>
      <c r="AU68" s="15" t="s">
        <v>127</v>
      </c>
      <c r="AV68" s="15" t="s">
        <v>127</v>
      </c>
      <c r="AW68" s="15" t="s">
        <v>127</v>
      </c>
      <c r="AX68" s="15" t="s">
        <v>127</v>
      </c>
      <c r="AY68" s="15" t="s">
        <v>127</v>
      </c>
      <c r="AZ68" s="15" t="s">
        <v>127</v>
      </c>
      <c r="BA68" s="15" t="s">
        <v>127</v>
      </c>
      <c r="BB68" s="15" t="s">
        <v>127</v>
      </c>
      <c r="BC68" s="15" t="s">
        <v>127</v>
      </c>
      <c r="BD68" s="15" t="s">
        <v>127</v>
      </c>
      <c r="BE68" s="15" t="s">
        <v>127</v>
      </c>
      <c r="BF68" s="15" t="s">
        <v>127</v>
      </c>
      <c r="BG68" s="15" t="s">
        <v>127</v>
      </c>
      <c r="BH68" s="15" t="s">
        <v>127</v>
      </c>
      <c r="BI68" s="15" t="s">
        <v>127</v>
      </c>
      <c r="BJ68" s="15" t="s">
        <v>127</v>
      </c>
      <c r="BK68" s="15" t="s">
        <v>127</v>
      </c>
      <c r="BL68" s="15" t="s">
        <v>127</v>
      </c>
      <c r="BM68" s="15" t="s">
        <v>127</v>
      </c>
      <c r="BN68" s="15" t="s">
        <v>127</v>
      </c>
      <c r="BO68" s="15" t="s">
        <v>127</v>
      </c>
      <c r="BP68" s="15" t="s">
        <v>127</v>
      </c>
      <c r="BQ68" s="15" t="s">
        <v>127</v>
      </c>
      <c r="BR68" s="15" t="s">
        <v>127</v>
      </c>
      <c r="BS68" s="15" t="s">
        <v>127</v>
      </c>
      <c r="BT68" s="15" t="s">
        <v>127</v>
      </c>
      <c r="BU68" s="15" t="s">
        <v>127</v>
      </c>
      <c r="BV68" s="15" t="s">
        <v>127</v>
      </c>
      <c r="BW68" s="15" t="s">
        <v>127</v>
      </c>
    </row>
    <row r="69" spans="1:75" x14ac:dyDescent="0.25">
      <c r="A69" s="33" t="s">
        <v>194</v>
      </c>
      <c r="B69" s="34" t="s">
        <v>195</v>
      </c>
      <c r="C69" s="15" t="s">
        <v>127</v>
      </c>
      <c r="D69" s="15" t="s">
        <v>127</v>
      </c>
      <c r="E69" s="15" t="s">
        <v>127</v>
      </c>
      <c r="F69" s="15" t="s">
        <v>127</v>
      </c>
      <c r="G69" s="15" t="s">
        <v>127</v>
      </c>
      <c r="H69" s="15" t="s">
        <v>127</v>
      </c>
      <c r="I69" s="15" t="s">
        <v>127</v>
      </c>
      <c r="J69" s="15" t="s">
        <v>127</v>
      </c>
      <c r="K69" s="15" t="s">
        <v>127</v>
      </c>
      <c r="L69" s="15" t="s">
        <v>127</v>
      </c>
      <c r="M69" s="15" t="s">
        <v>127</v>
      </c>
      <c r="N69" s="15" t="s">
        <v>127</v>
      </c>
      <c r="O69" s="15" t="s">
        <v>127</v>
      </c>
      <c r="P69" s="15" t="s">
        <v>127</v>
      </c>
      <c r="Q69" s="15" t="s">
        <v>127</v>
      </c>
      <c r="R69" s="15" t="s">
        <v>127</v>
      </c>
      <c r="S69" s="15" t="s">
        <v>127</v>
      </c>
      <c r="T69" s="15" t="s">
        <v>127</v>
      </c>
      <c r="U69" s="15" t="s">
        <v>127</v>
      </c>
      <c r="V69" s="15" t="s">
        <v>127</v>
      </c>
      <c r="W69" s="15" t="s">
        <v>127</v>
      </c>
      <c r="X69" s="15" t="s">
        <v>127</v>
      </c>
      <c r="Y69" s="15" t="s">
        <v>127</v>
      </c>
      <c r="Z69" s="15" t="s">
        <v>127</v>
      </c>
      <c r="AA69" s="15" t="s">
        <v>127</v>
      </c>
      <c r="AB69" s="15" t="s">
        <v>127</v>
      </c>
      <c r="AC69" s="15" t="s">
        <v>127</v>
      </c>
      <c r="AD69" s="15" t="s">
        <v>127</v>
      </c>
      <c r="AE69" s="15" t="s">
        <v>127</v>
      </c>
      <c r="AF69" s="15" t="s">
        <v>127</v>
      </c>
      <c r="AG69" s="15" t="s">
        <v>127</v>
      </c>
      <c r="AH69" s="15" t="s">
        <v>127</v>
      </c>
      <c r="AI69" s="15" t="s">
        <v>127</v>
      </c>
      <c r="AJ69" s="15" t="s">
        <v>127</v>
      </c>
      <c r="AK69" s="15" t="s">
        <v>127</v>
      </c>
      <c r="AL69" s="15" t="s">
        <v>127</v>
      </c>
      <c r="AM69" s="15" t="s">
        <v>127</v>
      </c>
      <c r="AN69" s="15" t="s">
        <v>127</v>
      </c>
      <c r="AO69" s="15" t="s">
        <v>127</v>
      </c>
      <c r="AP69" s="15" t="s">
        <v>127</v>
      </c>
      <c r="AQ69" s="15" t="s">
        <v>127</v>
      </c>
      <c r="AR69" s="15" t="s">
        <v>127</v>
      </c>
      <c r="AS69" s="15" t="s">
        <v>127</v>
      </c>
      <c r="AT69" s="15" t="s">
        <v>127</v>
      </c>
      <c r="AU69" s="15" t="s">
        <v>127</v>
      </c>
      <c r="AV69" s="15" t="s">
        <v>127</v>
      </c>
      <c r="AW69" s="15" t="s">
        <v>127</v>
      </c>
      <c r="AX69" s="15" t="s">
        <v>127</v>
      </c>
      <c r="AY69" s="15" t="s">
        <v>127</v>
      </c>
      <c r="AZ69" s="15" t="s">
        <v>127</v>
      </c>
      <c r="BA69" s="15" t="s">
        <v>127</v>
      </c>
      <c r="BB69" s="15" t="s">
        <v>127</v>
      </c>
      <c r="BC69" s="15" t="s">
        <v>127</v>
      </c>
      <c r="BD69" s="15" t="s">
        <v>127</v>
      </c>
      <c r="BE69" s="15" t="s">
        <v>127</v>
      </c>
      <c r="BF69" s="15" t="s">
        <v>127</v>
      </c>
      <c r="BG69" s="15" t="s">
        <v>127</v>
      </c>
      <c r="BH69" s="15" t="s">
        <v>127</v>
      </c>
      <c r="BI69" s="15" t="s">
        <v>127</v>
      </c>
      <c r="BJ69" s="15" t="s">
        <v>127</v>
      </c>
      <c r="BK69" s="15" t="s">
        <v>127</v>
      </c>
      <c r="BL69" s="15" t="s">
        <v>127</v>
      </c>
      <c r="BM69" s="15" t="s">
        <v>127</v>
      </c>
      <c r="BN69" s="15" t="s">
        <v>127</v>
      </c>
      <c r="BO69" s="15" t="s">
        <v>127</v>
      </c>
      <c r="BP69" s="15" t="s">
        <v>127</v>
      </c>
      <c r="BQ69" s="15" t="s">
        <v>127</v>
      </c>
      <c r="BR69" s="15" t="s">
        <v>127</v>
      </c>
      <c r="BS69" s="15" t="s">
        <v>127</v>
      </c>
      <c r="BT69" s="15" t="s">
        <v>127</v>
      </c>
      <c r="BU69" s="15" t="s">
        <v>127</v>
      </c>
      <c r="BV69" s="15" t="s">
        <v>127</v>
      </c>
      <c r="BW69" s="15" t="s">
        <v>127</v>
      </c>
    </row>
    <row r="70" spans="1:75" ht="31.5" x14ac:dyDescent="0.25">
      <c r="A70" s="33" t="s">
        <v>196</v>
      </c>
      <c r="B70" s="34" t="s">
        <v>197</v>
      </c>
      <c r="C70" s="15" t="s">
        <v>127</v>
      </c>
      <c r="D70" s="15" t="s">
        <v>127</v>
      </c>
      <c r="E70" s="15" t="s">
        <v>127</v>
      </c>
      <c r="F70" s="15" t="s">
        <v>127</v>
      </c>
      <c r="G70" s="15" t="s">
        <v>127</v>
      </c>
      <c r="H70" s="15" t="s">
        <v>127</v>
      </c>
      <c r="I70" s="15" t="s">
        <v>127</v>
      </c>
      <c r="J70" s="15" t="s">
        <v>127</v>
      </c>
      <c r="K70" s="15" t="s">
        <v>127</v>
      </c>
      <c r="L70" s="15" t="s">
        <v>127</v>
      </c>
      <c r="M70" s="15" t="s">
        <v>127</v>
      </c>
      <c r="N70" s="15" t="s">
        <v>127</v>
      </c>
      <c r="O70" s="15" t="s">
        <v>127</v>
      </c>
      <c r="P70" s="15" t="s">
        <v>127</v>
      </c>
      <c r="Q70" s="15" t="s">
        <v>127</v>
      </c>
      <c r="R70" s="15" t="s">
        <v>127</v>
      </c>
      <c r="S70" s="15" t="s">
        <v>127</v>
      </c>
      <c r="T70" s="15" t="s">
        <v>127</v>
      </c>
      <c r="U70" s="15" t="s">
        <v>127</v>
      </c>
      <c r="V70" s="15" t="s">
        <v>127</v>
      </c>
      <c r="W70" s="15" t="s">
        <v>127</v>
      </c>
      <c r="X70" s="15" t="s">
        <v>127</v>
      </c>
      <c r="Y70" s="15" t="s">
        <v>127</v>
      </c>
      <c r="Z70" s="15" t="s">
        <v>127</v>
      </c>
      <c r="AA70" s="15" t="s">
        <v>127</v>
      </c>
      <c r="AB70" s="15" t="s">
        <v>127</v>
      </c>
      <c r="AC70" s="15" t="s">
        <v>127</v>
      </c>
      <c r="AD70" s="15" t="s">
        <v>127</v>
      </c>
      <c r="AE70" s="15" t="s">
        <v>127</v>
      </c>
      <c r="AF70" s="15" t="s">
        <v>127</v>
      </c>
      <c r="AG70" s="15" t="s">
        <v>127</v>
      </c>
      <c r="AH70" s="15" t="s">
        <v>127</v>
      </c>
      <c r="AI70" s="15" t="s">
        <v>127</v>
      </c>
      <c r="AJ70" s="15" t="s">
        <v>127</v>
      </c>
      <c r="AK70" s="15" t="s">
        <v>127</v>
      </c>
      <c r="AL70" s="15" t="s">
        <v>127</v>
      </c>
      <c r="AM70" s="15" t="s">
        <v>127</v>
      </c>
      <c r="AN70" s="15" t="s">
        <v>127</v>
      </c>
      <c r="AO70" s="15" t="s">
        <v>127</v>
      </c>
      <c r="AP70" s="15" t="s">
        <v>127</v>
      </c>
      <c r="AQ70" s="15" t="s">
        <v>127</v>
      </c>
      <c r="AR70" s="15" t="s">
        <v>127</v>
      </c>
      <c r="AS70" s="15" t="s">
        <v>127</v>
      </c>
      <c r="AT70" s="15" t="s">
        <v>127</v>
      </c>
      <c r="AU70" s="15" t="s">
        <v>127</v>
      </c>
      <c r="AV70" s="15" t="s">
        <v>127</v>
      </c>
      <c r="AW70" s="15" t="s">
        <v>127</v>
      </c>
      <c r="AX70" s="15" t="s">
        <v>127</v>
      </c>
      <c r="AY70" s="15" t="s">
        <v>127</v>
      </c>
      <c r="AZ70" s="15" t="s">
        <v>127</v>
      </c>
      <c r="BA70" s="15" t="s">
        <v>127</v>
      </c>
      <c r="BB70" s="15" t="s">
        <v>127</v>
      </c>
      <c r="BC70" s="15" t="s">
        <v>127</v>
      </c>
      <c r="BD70" s="15" t="s">
        <v>127</v>
      </c>
      <c r="BE70" s="15" t="s">
        <v>127</v>
      </c>
      <c r="BF70" s="15" t="s">
        <v>127</v>
      </c>
      <c r="BG70" s="15" t="s">
        <v>127</v>
      </c>
      <c r="BH70" s="15" t="s">
        <v>127</v>
      </c>
      <c r="BI70" s="15" t="s">
        <v>127</v>
      </c>
      <c r="BJ70" s="15" t="s">
        <v>127</v>
      </c>
      <c r="BK70" s="15" t="s">
        <v>127</v>
      </c>
      <c r="BL70" s="15" t="s">
        <v>127</v>
      </c>
      <c r="BM70" s="15" t="s">
        <v>127</v>
      </c>
      <c r="BN70" s="15" t="s">
        <v>127</v>
      </c>
      <c r="BO70" s="15" t="s">
        <v>127</v>
      </c>
      <c r="BP70" s="15" t="s">
        <v>127</v>
      </c>
      <c r="BQ70" s="15" t="s">
        <v>127</v>
      </c>
      <c r="BR70" s="15" t="s">
        <v>127</v>
      </c>
      <c r="BS70" s="15" t="s">
        <v>127</v>
      </c>
      <c r="BT70" s="15" t="s">
        <v>127</v>
      </c>
      <c r="BU70" s="15" t="s">
        <v>127</v>
      </c>
      <c r="BV70" s="15" t="s">
        <v>127</v>
      </c>
      <c r="BW70" s="15" t="s">
        <v>127</v>
      </c>
    </row>
    <row r="71" spans="1:75" ht="31.5" x14ac:dyDescent="0.25">
      <c r="A71" s="33" t="s">
        <v>198</v>
      </c>
      <c r="B71" s="34" t="s">
        <v>199</v>
      </c>
      <c r="C71" s="15" t="s">
        <v>127</v>
      </c>
      <c r="D71" s="15" t="s">
        <v>127</v>
      </c>
      <c r="E71" s="15" t="s">
        <v>127</v>
      </c>
      <c r="F71" s="15" t="s">
        <v>127</v>
      </c>
      <c r="G71" s="15" t="s">
        <v>127</v>
      </c>
      <c r="H71" s="15" t="s">
        <v>127</v>
      </c>
      <c r="I71" s="15" t="s">
        <v>127</v>
      </c>
      <c r="J71" s="15" t="s">
        <v>127</v>
      </c>
      <c r="K71" s="15" t="s">
        <v>127</v>
      </c>
      <c r="L71" s="15" t="s">
        <v>127</v>
      </c>
      <c r="M71" s="15" t="s">
        <v>127</v>
      </c>
      <c r="N71" s="15" t="s">
        <v>127</v>
      </c>
      <c r="O71" s="15" t="s">
        <v>127</v>
      </c>
      <c r="P71" s="15" t="s">
        <v>127</v>
      </c>
      <c r="Q71" s="15" t="s">
        <v>127</v>
      </c>
      <c r="R71" s="15" t="s">
        <v>127</v>
      </c>
      <c r="S71" s="15" t="s">
        <v>127</v>
      </c>
      <c r="T71" s="15" t="s">
        <v>127</v>
      </c>
      <c r="U71" s="15" t="s">
        <v>127</v>
      </c>
      <c r="V71" s="15" t="s">
        <v>127</v>
      </c>
      <c r="W71" s="15" t="s">
        <v>127</v>
      </c>
      <c r="X71" s="15" t="s">
        <v>127</v>
      </c>
      <c r="Y71" s="15" t="s">
        <v>127</v>
      </c>
      <c r="Z71" s="15" t="s">
        <v>127</v>
      </c>
      <c r="AA71" s="15" t="s">
        <v>127</v>
      </c>
      <c r="AB71" s="15" t="s">
        <v>127</v>
      </c>
      <c r="AC71" s="15" t="s">
        <v>127</v>
      </c>
      <c r="AD71" s="15" t="s">
        <v>127</v>
      </c>
      <c r="AE71" s="15" t="s">
        <v>127</v>
      </c>
      <c r="AF71" s="15" t="s">
        <v>127</v>
      </c>
      <c r="AG71" s="15" t="s">
        <v>127</v>
      </c>
      <c r="AH71" s="15" t="s">
        <v>127</v>
      </c>
      <c r="AI71" s="15" t="s">
        <v>127</v>
      </c>
      <c r="AJ71" s="15" t="s">
        <v>127</v>
      </c>
      <c r="AK71" s="15" t="s">
        <v>127</v>
      </c>
      <c r="AL71" s="15" t="s">
        <v>127</v>
      </c>
      <c r="AM71" s="15" t="s">
        <v>127</v>
      </c>
      <c r="AN71" s="15" t="s">
        <v>127</v>
      </c>
      <c r="AO71" s="15" t="s">
        <v>127</v>
      </c>
      <c r="AP71" s="15" t="s">
        <v>127</v>
      </c>
      <c r="AQ71" s="15" t="s">
        <v>127</v>
      </c>
      <c r="AR71" s="15" t="s">
        <v>127</v>
      </c>
      <c r="AS71" s="15" t="s">
        <v>127</v>
      </c>
      <c r="AT71" s="15" t="s">
        <v>127</v>
      </c>
      <c r="AU71" s="15" t="s">
        <v>127</v>
      </c>
      <c r="AV71" s="15" t="s">
        <v>127</v>
      </c>
      <c r="AW71" s="15" t="s">
        <v>127</v>
      </c>
      <c r="AX71" s="15" t="s">
        <v>127</v>
      </c>
      <c r="AY71" s="15" t="s">
        <v>127</v>
      </c>
      <c r="AZ71" s="15" t="s">
        <v>127</v>
      </c>
      <c r="BA71" s="15" t="s">
        <v>127</v>
      </c>
      <c r="BB71" s="15" t="s">
        <v>127</v>
      </c>
      <c r="BC71" s="15" t="s">
        <v>127</v>
      </c>
      <c r="BD71" s="15" t="s">
        <v>127</v>
      </c>
      <c r="BE71" s="15" t="s">
        <v>127</v>
      </c>
      <c r="BF71" s="15" t="s">
        <v>127</v>
      </c>
      <c r="BG71" s="15" t="s">
        <v>127</v>
      </c>
      <c r="BH71" s="15" t="s">
        <v>127</v>
      </c>
      <c r="BI71" s="15" t="s">
        <v>127</v>
      </c>
      <c r="BJ71" s="15" t="s">
        <v>127</v>
      </c>
      <c r="BK71" s="15" t="s">
        <v>127</v>
      </c>
      <c r="BL71" s="15" t="s">
        <v>127</v>
      </c>
      <c r="BM71" s="15" t="s">
        <v>127</v>
      </c>
      <c r="BN71" s="15" t="s">
        <v>127</v>
      </c>
      <c r="BO71" s="15" t="s">
        <v>127</v>
      </c>
      <c r="BP71" s="15" t="s">
        <v>127</v>
      </c>
      <c r="BQ71" s="15" t="s">
        <v>127</v>
      </c>
      <c r="BR71" s="15" t="s">
        <v>127</v>
      </c>
      <c r="BS71" s="15" t="s">
        <v>127</v>
      </c>
      <c r="BT71" s="15" t="s">
        <v>127</v>
      </c>
      <c r="BU71" s="15" t="s">
        <v>127</v>
      </c>
      <c r="BV71" s="15" t="s">
        <v>127</v>
      </c>
      <c r="BW71" s="15" t="s">
        <v>127</v>
      </c>
    </row>
    <row r="72" spans="1:75" ht="31.5" x14ac:dyDescent="0.25">
      <c r="A72" s="33" t="s">
        <v>200</v>
      </c>
      <c r="B72" s="34" t="s">
        <v>201</v>
      </c>
      <c r="C72" s="15" t="s">
        <v>127</v>
      </c>
      <c r="D72" s="15" t="s">
        <v>127</v>
      </c>
      <c r="E72" s="15" t="s">
        <v>127</v>
      </c>
      <c r="F72" s="15" t="s">
        <v>127</v>
      </c>
      <c r="G72" s="15" t="s">
        <v>127</v>
      </c>
      <c r="H72" s="15" t="s">
        <v>127</v>
      </c>
      <c r="I72" s="15" t="s">
        <v>127</v>
      </c>
      <c r="J72" s="15" t="s">
        <v>127</v>
      </c>
      <c r="K72" s="15" t="s">
        <v>127</v>
      </c>
      <c r="L72" s="15" t="s">
        <v>127</v>
      </c>
      <c r="M72" s="15" t="s">
        <v>127</v>
      </c>
      <c r="N72" s="15" t="s">
        <v>127</v>
      </c>
      <c r="O72" s="15" t="s">
        <v>127</v>
      </c>
      <c r="P72" s="15" t="s">
        <v>127</v>
      </c>
      <c r="Q72" s="15" t="s">
        <v>127</v>
      </c>
      <c r="R72" s="15" t="s">
        <v>127</v>
      </c>
      <c r="S72" s="15" t="s">
        <v>127</v>
      </c>
      <c r="T72" s="15" t="s">
        <v>127</v>
      </c>
      <c r="U72" s="15" t="s">
        <v>127</v>
      </c>
      <c r="V72" s="15" t="s">
        <v>127</v>
      </c>
      <c r="W72" s="15" t="s">
        <v>127</v>
      </c>
      <c r="X72" s="15" t="s">
        <v>127</v>
      </c>
      <c r="Y72" s="15" t="s">
        <v>127</v>
      </c>
      <c r="Z72" s="15" t="s">
        <v>127</v>
      </c>
      <c r="AA72" s="15" t="s">
        <v>127</v>
      </c>
      <c r="AB72" s="15" t="s">
        <v>127</v>
      </c>
      <c r="AC72" s="15" t="s">
        <v>127</v>
      </c>
      <c r="AD72" s="15" t="s">
        <v>127</v>
      </c>
      <c r="AE72" s="15" t="s">
        <v>127</v>
      </c>
      <c r="AF72" s="15" t="s">
        <v>127</v>
      </c>
      <c r="AG72" s="15" t="s">
        <v>127</v>
      </c>
      <c r="AH72" s="15" t="s">
        <v>127</v>
      </c>
      <c r="AI72" s="15" t="s">
        <v>127</v>
      </c>
      <c r="AJ72" s="15" t="s">
        <v>127</v>
      </c>
      <c r="AK72" s="15" t="s">
        <v>127</v>
      </c>
      <c r="AL72" s="15" t="s">
        <v>127</v>
      </c>
      <c r="AM72" s="15" t="s">
        <v>127</v>
      </c>
      <c r="AN72" s="15" t="s">
        <v>127</v>
      </c>
      <c r="AO72" s="15" t="s">
        <v>127</v>
      </c>
      <c r="AP72" s="15" t="s">
        <v>127</v>
      </c>
      <c r="AQ72" s="15" t="s">
        <v>127</v>
      </c>
      <c r="AR72" s="15" t="s">
        <v>127</v>
      </c>
      <c r="AS72" s="15" t="s">
        <v>127</v>
      </c>
      <c r="AT72" s="15" t="s">
        <v>127</v>
      </c>
      <c r="AU72" s="15" t="s">
        <v>127</v>
      </c>
      <c r="AV72" s="15" t="s">
        <v>127</v>
      </c>
      <c r="AW72" s="15" t="s">
        <v>127</v>
      </c>
      <c r="AX72" s="15" t="s">
        <v>127</v>
      </c>
      <c r="AY72" s="15" t="s">
        <v>127</v>
      </c>
      <c r="AZ72" s="15" t="s">
        <v>127</v>
      </c>
      <c r="BA72" s="15" t="s">
        <v>127</v>
      </c>
      <c r="BB72" s="15" t="s">
        <v>127</v>
      </c>
      <c r="BC72" s="15" t="s">
        <v>127</v>
      </c>
      <c r="BD72" s="15" t="s">
        <v>127</v>
      </c>
      <c r="BE72" s="15" t="s">
        <v>127</v>
      </c>
      <c r="BF72" s="15" t="s">
        <v>127</v>
      </c>
      <c r="BG72" s="15" t="s">
        <v>127</v>
      </c>
      <c r="BH72" s="15" t="s">
        <v>127</v>
      </c>
      <c r="BI72" s="15" t="s">
        <v>127</v>
      </c>
      <c r="BJ72" s="15" t="s">
        <v>127</v>
      </c>
      <c r="BK72" s="15" t="s">
        <v>127</v>
      </c>
      <c r="BL72" s="15" t="s">
        <v>127</v>
      </c>
      <c r="BM72" s="15" t="s">
        <v>127</v>
      </c>
      <c r="BN72" s="15" t="s">
        <v>127</v>
      </c>
      <c r="BO72" s="15" t="s">
        <v>127</v>
      </c>
      <c r="BP72" s="15" t="s">
        <v>127</v>
      </c>
      <c r="BQ72" s="15" t="s">
        <v>127</v>
      </c>
      <c r="BR72" s="15" t="s">
        <v>127</v>
      </c>
      <c r="BS72" s="15" t="s">
        <v>127</v>
      </c>
      <c r="BT72" s="15" t="s">
        <v>127</v>
      </c>
      <c r="BU72" s="15" t="s">
        <v>127</v>
      </c>
      <c r="BV72" s="15" t="s">
        <v>127</v>
      </c>
      <c r="BW72" s="15" t="s">
        <v>127</v>
      </c>
    </row>
    <row r="73" spans="1:75" ht="31.5" x14ac:dyDescent="0.25">
      <c r="A73" s="33" t="s">
        <v>202</v>
      </c>
      <c r="B73" s="34" t="s">
        <v>203</v>
      </c>
      <c r="C73" s="15" t="s">
        <v>127</v>
      </c>
      <c r="D73" s="15" t="s">
        <v>127</v>
      </c>
      <c r="E73" s="15" t="s">
        <v>127</v>
      </c>
      <c r="F73" s="15" t="s">
        <v>127</v>
      </c>
      <c r="G73" s="15" t="s">
        <v>127</v>
      </c>
      <c r="H73" s="15" t="s">
        <v>127</v>
      </c>
      <c r="I73" s="15" t="s">
        <v>127</v>
      </c>
      <c r="J73" s="15" t="s">
        <v>127</v>
      </c>
      <c r="K73" s="15" t="s">
        <v>127</v>
      </c>
      <c r="L73" s="15" t="s">
        <v>127</v>
      </c>
      <c r="M73" s="15" t="s">
        <v>127</v>
      </c>
      <c r="N73" s="15" t="s">
        <v>127</v>
      </c>
      <c r="O73" s="15" t="s">
        <v>127</v>
      </c>
      <c r="P73" s="15" t="s">
        <v>127</v>
      </c>
      <c r="Q73" s="15" t="s">
        <v>127</v>
      </c>
      <c r="R73" s="15" t="s">
        <v>127</v>
      </c>
      <c r="S73" s="15" t="s">
        <v>127</v>
      </c>
      <c r="T73" s="15" t="s">
        <v>127</v>
      </c>
      <c r="U73" s="15" t="s">
        <v>127</v>
      </c>
      <c r="V73" s="15" t="s">
        <v>127</v>
      </c>
      <c r="W73" s="15" t="s">
        <v>127</v>
      </c>
      <c r="X73" s="15" t="s">
        <v>127</v>
      </c>
      <c r="Y73" s="15" t="s">
        <v>127</v>
      </c>
      <c r="Z73" s="15" t="s">
        <v>127</v>
      </c>
      <c r="AA73" s="15" t="s">
        <v>127</v>
      </c>
      <c r="AB73" s="15" t="s">
        <v>127</v>
      </c>
      <c r="AC73" s="15" t="s">
        <v>127</v>
      </c>
      <c r="AD73" s="15" t="s">
        <v>127</v>
      </c>
      <c r="AE73" s="15" t="s">
        <v>127</v>
      </c>
      <c r="AF73" s="15" t="s">
        <v>127</v>
      </c>
      <c r="AG73" s="15" t="s">
        <v>127</v>
      </c>
      <c r="AH73" s="15" t="s">
        <v>127</v>
      </c>
      <c r="AI73" s="15" t="s">
        <v>127</v>
      </c>
      <c r="AJ73" s="15" t="s">
        <v>127</v>
      </c>
      <c r="AK73" s="15" t="s">
        <v>127</v>
      </c>
      <c r="AL73" s="15" t="s">
        <v>127</v>
      </c>
      <c r="AM73" s="15" t="s">
        <v>127</v>
      </c>
      <c r="AN73" s="15" t="s">
        <v>127</v>
      </c>
      <c r="AO73" s="15" t="s">
        <v>127</v>
      </c>
      <c r="AP73" s="15" t="s">
        <v>127</v>
      </c>
      <c r="AQ73" s="15" t="s">
        <v>127</v>
      </c>
      <c r="AR73" s="15" t="s">
        <v>127</v>
      </c>
      <c r="AS73" s="15" t="s">
        <v>127</v>
      </c>
      <c r="AT73" s="15" t="s">
        <v>127</v>
      </c>
      <c r="AU73" s="15" t="s">
        <v>127</v>
      </c>
      <c r="AV73" s="15" t="s">
        <v>127</v>
      </c>
      <c r="AW73" s="15" t="s">
        <v>127</v>
      </c>
      <c r="AX73" s="15" t="s">
        <v>127</v>
      </c>
      <c r="AY73" s="15" t="s">
        <v>127</v>
      </c>
      <c r="AZ73" s="15" t="s">
        <v>127</v>
      </c>
      <c r="BA73" s="15" t="s">
        <v>127</v>
      </c>
      <c r="BB73" s="15" t="s">
        <v>127</v>
      </c>
      <c r="BC73" s="15" t="s">
        <v>127</v>
      </c>
      <c r="BD73" s="15" t="s">
        <v>127</v>
      </c>
      <c r="BE73" s="15" t="s">
        <v>127</v>
      </c>
      <c r="BF73" s="15" t="s">
        <v>127</v>
      </c>
      <c r="BG73" s="15" t="s">
        <v>127</v>
      </c>
      <c r="BH73" s="15" t="s">
        <v>127</v>
      </c>
      <c r="BI73" s="15" t="s">
        <v>127</v>
      </c>
      <c r="BJ73" s="15" t="s">
        <v>127</v>
      </c>
      <c r="BK73" s="15" t="s">
        <v>127</v>
      </c>
      <c r="BL73" s="15" t="s">
        <v>127</v>
      </c>
      <c r="BM73" s="15" t="s">
        <v>127</v>
      </c>
      <c r="BN73" s="15" t="s">
        <v>127</v>
      </c>
      <c r="BO73" s="15" t="s">
        <v>127</v>
      </c>
      <c r="BP73" s="15" t="s">
        <v>127</v>
      </c>
      <c r="BQ73" s="15" t="s">
        <v>127</v>
      </c>
      <c r="BR73" s="15" t="s">
        <v>127</v>
      </c>
      <c r="BS73" s="15" t="s">
        <v>127</v>
      </c>
      <c r="BT73" s="15" t="s">
        <v>127</v>
      </c>
      <c r="BU73" s="15" t="s">
        <v>127</v>
      </c>
      <c r="BV73" s="15" t="s">
        <v>127</v>
      </c>
      <c r="BW73" s="15" t="s">
        <v>127</v>
      </c>
    </row>
    <row r="74" spans="1:75" s="584" customFormat="1" ht="31.5" x14ac:dyDescent="0.25">
      <c r="A74" s="580" t="s">
        <v>204</v>
      </c>
      <c r="B74" s="581" t="s">
        <v>205</v>
      </c>
      <c r="C74" s="582" t="s">
        <v>127</v>
      </c>
      <c r="D74" s="582" t="s">
        <v>127</v>
      </c>
      <c r="E74" s="582" t="s">
        <v>127</v>
      </c>
      <c r="F74" s="582" t="s">
        <v>127</v>
      </c>
      <c r="G74" s="582" t="s">
        <v>127</v>
      </c>
      <c r="H74" s="582">
        <v>1.7964</v>
      </c>
      <c r="I74" s="582">
        <v>1.7964</v>
      </c>
      <c r="J74" s="582" t="s">
        <v>127</v>
      </c>
      <c r="K74" s="582" t="s">
        <v>127</v>
      </c>
      <c r="L74" s="582" t="s">
        <v>127</v>
      </c>
      <c r="M74" s="582" t="s">
        <v>127</v>
      </c>
      <c r="N74" s="582" t="s">
        <v>127</v>
      </c>
      <c r="O74" s="582" t="s">
        <v>127</v>
      </c>
      <c r="P74" s="582" t="s">
        <v>127</v>
      </c>
      <c r="Q74" s="582" t="s">
        <v>127</v>
      </c>
      <c r="R74" s="582" t="s">
        <v>127</v>
      </c>
      <c r="S74" s="596" t="s">
        <v>127</v>
      </c>
      <c r="T74" s="590">
        <f>T75</f>
        <v>1.7964</v>
      </c>
      <c r="U74" s="582" t="s">
        <v>127</v>
      </c>
      <c r="V74" s="582" t="s">
        <v>127</v>
      </c>
      <c r="W74" s="582" t="s">
        <v>127</v>
      </c>
      <c r="X74" s="582" t="s">
        <v>127</v>
      </c>
      <c r="Y74" s="582" t="s">
        <v>127</v>
      </c>
      <c r="Z74" s="582" t="s">
        <v>127</v>
      </c>
      <c r="AA74" s="582" t="s">
        <v>127</v>
      </c>
      <c r="AB74" s="582" t="s">
        <v>127</v>
      </c>
      <c r="AC74" s="582" t="s">
        <v>127</v>
      </c>
      <c r="AD74" s="582" t="s">
        <v>127</v>
      </c>
      <c r="AE74" s="582" t="s">
        <v>127</v>
      </c>
      <c r="AF74" s="582" t="s">
        <v>127</v>
      </c>
      <c r="AG74" s="582" t="s">
        <v>127</v>
      </c>
      <c r="AH74" s="582" t="s">
        <v>127</v>
      </c>
      <c r="AI74" s="582" t="s">
        <v>127</v>
      </c>
      <c r="AJ74" s="582" t="s">
        <v>127</v>
      </c>
      <c r="AK74" s="582" t="s">
        <v>127</v>
      </c>
      <c r="AL74" s="582" t="s">
        <v>127</v>
      </c>
      <c r="AM74" s="582" t="s">
        <v>127</v>
      </c>
      <c r="AN74" s="582" t="s">
        <v>127</v>
      </c>
      <c r="AO74" s="582" t="s">
        <v>127</v>
      </c>
      <c r="AP74" s="582" t="s">
        <v>127</v>
      </c>
      <c r="AQ74" s="582" t="s">
        <v>127</v>
      </c>
      <c r="AR74" s="582" t="s">
        <v>127</v>
      </c>
      <c r="AS74" s="583">
        <f>AS75</f>
        <v>1.7964</v>
      </c>
      <c r="AT74" s="582" t="s">
        <v>127</v>
      </c>
      <c r="AU74" s="582" t="s">
        <v>127</v>
      </c>
      <c r="AV74" s="582" t="s">
        <v>127</v>
      </c>
      <c r="AW74" s="583">
        <f>AW75</f>
        <v>1.7964</v>
      </c>
      <c r="AX74" s="596" t="s">
        <v>127</v>
      </c>
      <c r="AY74" s="596" t="s">
        <v>127</v>
      </c>
      <c r="AZ74" s="596" t="s">
        <v>127</v>
      </c>
      <c r="BA74" s="596" t="s">
        <v>127</v>
      </c>
      <c r="BB74" s="596" t="s">
        <v>127</v>
      </c>
      <c r="BC74" s="582" t="s">
        <v>127</v>
      </c>
      <c r="BD74" s="582" t="s">
        <v>127</v>
      </c>
      <c r="BE74" s="582" t="s">
        <v>127</v>
      </c>
      <c r="BF74" s="582" t="s">
        <v>127</v>
      </c>
      <c r="BG74" s="582" t="s">
        <v>127</v>
      </c>
      <c r="BH74" s="582" t="s">
        <v>127</v>
      </c>
      <c r="BI74" s="582" t="s">
        <v>127</v>
      </c>
      <c r="BJ74" s="582" t="s">
        <v>127</v>
      </c>
      <c r="BK74" s="582" t="s">
        <v>127</v>
      </c>
      <c r="BL74" s="582" t="s">
        <v>127</v>
      </c>
      <c r="BM74" s="583">
        <f>BP74</f>
        <v>1.7964</v>
      </c>
      <c r="BN74" s="582" t="s">
        <v>127</v>
      </c>
      <c r="BO74" s="582" t="s">
        <v>127</v>
      </c>
      <c r="BP74" s="583">
        <v>1.7964</v>
      </c>
      <c r="BQ74" s="633" t="s">
        <v>127</v>
      </c>
      <c r="BR74" s="583">
        <f>BM74</f>
        <v>1.7964</v>
      </c>
      <c r="BS74" s="582" t="s">
        <v>127</v>
      </c>
      <c r="BT74" s="582" t="s">
        <v>127</v>
      </c>
      <c r="BU74" s="583">
        <f>BP74</f>
        <v>1.7964</v>
      </c>
      <c r="BV74" s="582" t="str">
        <f>BV75</f>
        <v>нд</v>
      </c>
      <c r="BW74" s="582" t="s">
        <v>127</v>
      </c>
    </row>
    <row r="75" spans="1:75" s="584" customFormat="1" ht="18.75" customHeight="1" x14ac:dyDescent="0.25">
      <c r="A75" s="580" t="s">
        <v>1552</v>
      </c>
      <c r="B75" s="581" t="s">
        <v>1547</v>
      </c>
      <c r="C75" s="582" t="s">
        <v>1550</v>
      </c>
      <c r="D75" s="582" t="s">
        <v>161</v>
      </c>
      <c r="E75" s="582">
        <v>2020</v>
      </c>
      <c r="F75" s="582">
        <v>2020</v>
      </c>
      <c r="G75" s="582" t="s">
        <v>127</v>
      </c>
      <c r="H75" s="582">
        <v>1.7964</v>
      </c>
      <c r="I75" s="582">
        <v>1.7964</v>
      </c>
      <c r="J75" s="630">
        <v>43831</v>
      </c>
      <c r="K75" s="582" t="s">
        <v>127</v>
      </c>
      <c r="L75" s="582" t="s">
        <v>127</v>
      </c>
      <c r="M75" s="582" t="s">
        <v>127</v>
      </c>
      <c r="N75" s="582" t="s">
        <v>127</v>
      </c>
      <c r="O75" s="582" t="s">
        <v>127</v>
      </c>
      <c r="P75" s="582" t="s">
        <v>127</v>
      </c>
      <c r="Q75" s="582" t="s">
        <v>127</v>
      </c>
      <c r="R75" s="582" t="s">
        <v>127</v>
      </c>
      <c r="S75" s="596" t="s">
        <v>127</v>
      </c>
      <c r="T75" s="590">
        <v>1.7964</v>
      </c>
      <c r="U75" s="582" t="s">
        <v>127</v>
      </c>
      <c r="V75" s="582" t="s">
        <v>127</v>
      </c>
      <c r="W75" s="582" t="s">
        <v>127</v>
      </c>
      <c r="X75" s="582" t="s">
        <v>127</v>
      </c>
      <c r="Y75" s="582" t="s">
        <v>127</v>
      </c>
      <c r="Z75" s="582" t="s">
        <v>127</v>
      </c>
      <c r="AA75" s="582" t="s">
        <v>127</v>
      </c>
      <c r="AB75" s="582" t="s">
        <v>127</v>
      </c>
      <c r="AC75" s="582" t="s">
        <v>127</v>
      </c>
      <c r="AD75" s="582" t="s">
        <v>127</v>
      </c>
      <c r="AE75" s="582" t="s">
        <v>127</v>
      </c>
      <c r="AF75" s="582" t="s">
        <v>127</v>
      </c>
      <c r="AG75" s="582" t="s">
        <v>127</v>
      </c>
      <c r="AH75" s="582" t="s">
        <v>127</v>
      </c>
      <c r="AI75" s="582" t="s">
        <v>127</v>
      </c>
      <c r="AJ75" s="582" t="s">
        <v>127</v>
      </c>
      <c r="AK75" s="582" t="s">
        <v>127</v>
      </c>
      <c r="AL75" s="582" t="s">
        <v>127</v>
      </c>
      <c r="AM75" s="582" t="s">
        <v>127</v>
      </c>
      <c r="AN75" s="582" t="s">
        <v>127</v>
      </c>
      <c r="AO75" s="582" t="s">
        <v>127</v>
      </c>
      <c r="AP75" s="582" t="s">
        <v>127</v>
      </c>
      <c r="AQ75" s="582" t="s">
        <v>127</v>
      </c>
      <c r="AR75" s="582" t="s">
        <v>127</v>
      </c>
      <c r="AS75" s="583">
        <f>AW75</f>
        <v>1.7964</v>
      </c>
      <c r="AT75" s="582" t="s">
        <v>127</v>
      </c>
      <c r="AU75" s="582" t="s">
        <v>127</v>
      </c>
      <c r="AV75" s="582" t="s">
        <v>127</v>
      </c>
      <c r="AW75" s="583">
        <v>1.7964</v>
      </c>
      <c r="AX75" s="596" t="s">
        <v>127</v>
      </c>
      <c r="AY75" s="596" t="s">
        <v>127</v>
      </c>
      <c r="AZ75" s="596" t="s">
        <v>127</v>
      </c>
      <c r="BA75" s="596" t="s">
        <v>127</v>
      </c>
      <c r="BB75" s="596" t="s">
        <v>127</v>
      </c>
      <c r="BC75" s="596" t="s">
        <v>127</v>
      </c>
      <c r="BD75" s="596" t="s">
        <v>127</v>
      </c>
      <c r="BE75" s="596" t="s">
        <v>127</v>
      </c>
      <c r="BF75" s="596" t="s">
        <v>127</v>
      </c>
      <c r="BG75" s="596" t="s">
        <v>127</v>
      </c>
      <c r="BH75" s="596" t="s">
        <v>127</v>
      </c>
      <c r="BI75" s="596" t="s">
        <v>127</v>
      </c>
      <c r="BJ75" s="596" t="s">
        <v>127</v>
      </c>
      <c r="BK75" s="596" t="s">
        <v>127</v>
      </c>
      <c r="BL75" s="596" t="s">
        <v>127</v>
      </c>
      <c r="BM75" s="583">
        <f>BP75</f>
        <v>1.7964</v>
      </c>
      <c r="BN75" s="582" t="s">
        <v>127</v>
      </c>
      <c r="BO75" s="582" t="s">
        <v>127</v>
      </c>
      <c r="BP75" s="583">
        <v>1.7964</v>
      </c>
      <c r="BQ75" s="633" t="s">
        <v>127</v>
      </c>
      <c r="BR75" s="551">
        <f>BM75</f>
        <v>1.7964</v>
      </c>
      <c r="BS75" s="596" t="s">
        <v>127</v>
      </c>
      <c r="BT75" s="596" t="s">
        <v>127</v>
      </c>
      <c r="BU75" s="551">
        <f>BP75</f>
        <v>1.7964</v>
      </c>
      <c r="BV75" s="596" t="s">
        <v>127</v>
      </c>
      <c r="BW75" s="596" t="s">
        <v>127</v>
      </c>
    </row>
    <row r="76" spans="1:75" ht="31.5" x14ac:dyDescent="0.25">
      <c r="A76" s="33" t="s">
        <v>206</v>
      </c>
      <c r="B76" s="62" t="s">
        <v>207</v>
      </c>
      <c r="C76" s="15" t="s">
        <v>127</v>
      </c>
      <c r="D76" s="15" t="s">
        <v>127</v>
      </c>
      <c r="E76" s="15" t="s">
        <v>127</v>
      </c>
      <c r="F76" s="15" t="s">
        <v>127</v>
      </c>
      <c r="G76" s="15" t="s">
        <v>127</v>
      </c>
      <c r="H76" s="15" t="s">
        <v>127</v>
      </c>
      <c r="I76" s="15" t="s">
        <v>127</v>
      </c>
      <c r="J76" s="15" t="s">
        <v>127</v>
      </c>
      <c r="K76" s="15" t="s">
        <v>127</v>
      </c>
      <c r="L76" s="15" t="s">
        <v>127</v>
      </c>
      <c r="M76" s="15" t="s">
        <v>127</v>
      </c>
      <c r="N76" s="15" t="s">
        <v>127</v>
      </c>
      <c r="O76" s="15" t="s">
        <v>127</v>
      </c>
      <c r="P76" s="15" t="s">
        <v>127</v>
      </c>
      <c r="Q76" s="15" t="s">
        <v>127</v>
      </c>
      <c r="R76" s="15" t="s">
        <v>127</v>
      </c>
      <c r="S76" s="15" t="s">
        <v>127</v>
      </c>
      <c r="T76" s="15" t="s">
        <v>127</v>
      </c>
      <c r="U76" s="15" t="s">
        <v>127</v>
      </c>
      <c r="V76" s="15" t="s">
        <v>127</v>
      </c>
      <c r="W76" s="15" t="s">
        <v>127</v>
      </c>
      <c r="X76" s="15" t="s">
        <v>127</v>
      </c>
      <c r="Y76" s="15" t="s">
        <v>127</v>
      </c>
      <c r="Z76" s="15" t="s">
        <v>127</v>
      </c>
      <c r="AA76" s="15" t="s">
        <v>127</v>
      </c>
      <c r="AB76" s="15" t="s">
        <v>127</v>
      </c>
      <c r="AC76" s="15" t="s">
        <v>127</v>
      </c>
      <c r="AD76" s="15" t="s">
        <v>127</v>
      </c>
      <c r="AE76" s="15" t="s">
        <v>127</v>
      </c>
      <c r="AF76" s="15" t="s">
        <v>127</v>
      </c>
      <c r="AG76" s="15" t="s">
        <v>127</v>
      </c>
      <c r="AH76" s="15" t="s">
        <v>127</v>
      </c>
      <c r="AI76" s="15" t="s">
        <v>127</v>
      </c>
      <c r="AJ76" s="15" t="s">
        <v>127</v>
      </c>
      <c r="AK76" s="15" t="s">
        <v>127</v>
      </c>
      <c r="AL76" s="15" t="s">
        <v>127</v>
      </c>
      <c r="AM76" s="15" t="s">
        <v>127</v>
      </c>
      <c r="AN76" s="15" t="s">
        <v>127</v>
      </c>
      <c r="AO76" s="15" t="s">
        <v>127</v>
      </c>
      <c r="AP76" s="15" t="s">
        <v>127</v>
      </c>
      <c r="AQ76" s="15" t="s">
        <v>127</v>
      </c>
      <c r="AR76" s="15" t="s">
        <v>127</v>
      </c>
      <c r="AS76" s="15" t="s">
        <v>127</v>
      </c>
      <c r="AT76" s="15" t="s">
        <v>127</v>
      </c>
      <c r="AU76" s="15" t="s">
        <v>127</v>
      </c>
      <c r="AV76" s="15" t="s">
        <v>127</v>
      </c>
      <c r="AW76" s="15" t="s">
        <v>127</v>
      </c>
      <c r="AX76" s="15" t="s">
        <v>127</v>
      </c>
      <c r="AY76" s="15" t="s">
        <v>127</v>
      </c>
      <c r="AZ76" s="15" t="s">
        <v>127</v>
      </c>
      <c r="BA76" s="15" t="s">
        <v>127</v>
      </c>
      <c r="BB76" s="15" t="s">
        <v>127</v>
      </c>
      <c r="BC76" s="15" t="s">
        <v>127</v>
      </c>
      <c r="BD76" s="15" t="s">
        <v>127</v>
      </c>
      <c r="BE76" s="15" t="s">
        <v>127</v>
      </c>
      <c r="BF76" s="15" t="s">
        <v>127</v>
      </c>
      <c r="BG76" s="15" t="s">
        <v>127</v>
      </c>
      <c r="BH76" s="15" t="s">
        <v>127</v>
      </c>
      <c r="BI76" s="15" t="s">
        <v>127</v>
      </c>
      <c r="BJ76" s="15" t="s">
        <v>127</v>
      </c>
      <c r="BK76" s="15" t="s">
        <v>127</v>
      </c>
      <c r="BL76" s="15" t="s">
        <v>127</v>
      </c>
      <c r="BM76" s="15" t="s">
        <v>127</v>
      </c>
      <c r="BN76" s="15" t="s">
        <v>127</v>
      </c>
      <c r="BO76" s="15" t="s">
        <v>127</v>
      </c>
      <c r="BP76" s="15" t="s">
        <v>127</v>
      </c>
      <c r="BQ76" s="15" t="s">
        <v>127</v>
      </c>
      <c r="BR76" s="15" t="s">
        <v>127</v>
      </c>
      <c r="BS76" s="15" t="s">
        <v>127</v>
      </c>
      <c r="BT76" s="15" t="s">
        <v>127</v>
      </c>
      <c r="BU76" s="15" t="s">
        <v>127</v>
      </c>
      <c r="BV76" s="15" t="s">
        <v>127</v>
      </c>
      <c r="BW76" s="15" t="s">
        <v>127</v>
      </c>
    </row>
    <row r="77" spans="1:75" x14ac:dyDescent="0.25">
      <c r="A77" s="33" t="s">
        <v>208</v>
      </c>
      <c r="B77" s="62" t="s">
        <v>209</v>
      </c>
      <c r="C77" s="15" t="s">
        <v>127</v>
      </c>
      <c r="D77" s="15" t="s">
        <v>127</v>
      </c>
      <c r="E77" s="15" t="s">
        <v>127</v>
      </c>
      <c r="F77" s="15" t="s">
        <v>127</v>
      </c>
      <c r="G77" s="15" t="s">
        <v>127</v>
      </c>
      <c r="H77" s="15" t="s">
        <v>127</v>
      </c>
      <c r="I77" s="15" t="s">
        <v>127</v>
      </c>
      <c r="J77" s="15" t="s">
        <v>127</v>
      </c>
      <c r="K77" s="15" t="s">
        <v>127</v>
      </c>
      <c r="L77" s="15" t="s">
        <v>127</v>
      </c>
      <c r="M77" s="15" t="s">
        <v>127</v>
      </c>
      <c r="N77" s="15" t="s">
        <v>127</v>
      </c>
      <c r="O77" s="15" t="s">
        <v>127</v>
      </c>
      <c r="P77" s="15" t="s">
        <v>127</v>
      </c>
      <c r="Q77" s="15" t="s">
        <v>127</v>
      </c>
      <c r="R77" s="15" t="s">
        <v>127</v>
      </c>
      <c r="S77" s="15" t="s">
        <v>127</v>
      </c>
      <c r="T77" s="15" t="s">
        <v>127</v>
      </c>
      <c r="U77" s="15" t="s">
        <v>127</v>
      </c>
      <c r="V77" s="15" t="s">
        <v>127</v>
      </c>
      <c r="W77" s="15" t="s">
        <v>127</v>
      </c>
      <c r="X77" s="15" t="s">
        <v>127</v>
      </c>
      <c r="Y77" s="15" t="s">
        <v>127</v>
      </c>
      <c r="Z77" s="15" t="s">
        <v>127</v>
      </c>
      <c r="AA77" s="15" t="s">
        <v>127</v>
      </c>
      <c r="AB77" s="15" t="s">
        <v>127</v>
      </c>
      <c r="AC77" s="15" t="s">
        <v>127</v>
      </c>
      <c r="AD77" s="15" t="s">
        <v>127</v>
      </c>
      <c r="AE77" s="15" t="s">
        <v>127</v>
      </c>
      <c r="AF77" s="15" t="s">
        <v>127</v>
      </c>
      <c r="AG77" s="15" t="s">
        <v>127</v>
      </c>
      <c r="AH77" s="15" t="s">
        <v>127</v>
      </c>
      <c r="AI77" s="15" t="s">
        <v>127</v>
      </c>
      <c r="AJ77" s="15" t="s">
        <v>127</v>
      </c>
      <c r="AK77" s="15" t="s">
        <v>127</v>
      </c>
      <c r="AL77" s="15" t="s">
        <v>127</v>
      </c>
      <c r="AM77" s="15" t="s">
        <v>127</v>
      </c>
      <c r="AN77" s="15" t="s">
        <v>127</v>
      </c>
      <c r="AO77" s="15" t="s">
        <v>127</v>
      </c>
      <c r="AP77" s="15" t="s">
        <v>127</v>
      </c>
      <c r="AQ77" s="15" t="s">
        <v>127</v>
      </c>
      <c r="AR77" s="15" t="s">
        <v>127</v>
      </c>
      <c r="AS77" s="15" t="s">
        <v>127</v>
      </c>
      <c r="AT77" s="15" t="s">
        <v>127</v>
      </c>
      <c r="AU77" s="15" t="s">
        <v>127</v>
      </c>
      <c r="AV77" s="15" t="s">
        <v>127</v>
      </c>
      <c r="AW77" s="15" t="s">
        <v>127</v>
      </c>
      <c r="AX77" s="15" t="s">
        <v>127</v>
      </c>
      <c r="AY77" s="15" t="s">
        <v>127</v>
      </c>
      <c r="AZ77" s="15" t="s">
        <v>127</v>
      </c>
      <c r="BA77" s="15" t="s">
        <v>127</v>
      </c>
      <c r="BB77" s="15" t="s">
        <v>127</v>
      </c>
      <c r="BC77" s="15" t="s">
        <v>127</v>
      </c>
      <c r="BD77" s="15" t="s">
        <v>127</v>
      </c>
      <c r="BE77" s="15" t="s">
        <v>127</v>
      </c>
      <c r="BF77" s="15" t="s">
        <v>127</v>
      </c>
      <c r="BG77" s="15" t="s">
        <v>127</v>
      </c>
      <c r="BH77" s="15" t="s">
        <v>127</v>
      </c>
      <c r="BI77" s="15" t="s">
        <v>127</v>
      </c>
      <c r="BJ77" s="15" t="s">
        <v>127</v>
      </c>
      <c r="BK77" s="15" t="s">
        <v>127</v>
      </c>
      <c r="BL77" s="15" t="s">
        <v>127</v>
      </c>
      <c r="BM77" s="15" t="s">
        <v>127</v>
      </c>
      <c r="BN77" s="15" t="s">
        <v>127</v>
      </c>
      <c r="BO77" s="15" t="s">
        <v>127</v>
      </c>
      <c r="BP77" s="15" t="s">
        <v>127</v>
      </c>
      <c r="BQ77" s="15" t="s">
        <v>127</v>
      </c>
      <c r="BR77" s="15" t="s">
        <v>127</v>
      </c>
      <c r="BS77" s="15" t="s">
        <v>127</v>
      </c>
      <c r="BT77" s="15" t="s">
        <v>127</v>
      </c>
      <c r="BU77" s="15" t="s">
        <v>127</v>
      </c>
      <c r="BV77" s="15" t="s">
        <v>127</v>
      </c>
      <c r="BW77" s="15" t="s">
        <v>127</v>
      </c>
    </row>
    <row r="78" spans="1:75" x14ac:dyDescent="0.25">
      <c r="Q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F78" s="63"/>
      <c r="BM78" s="63"/>
      <c r="BN78" s="63"/>
      <c r="BO78" s="63"/>
    </row>
    <row r="79" spans="1:75" x14ac:dyDescent="0.25">
      <c r="A79" s="682" t="s">
        <v>210</v>
      </c>
      <c r="B79" s="682"/>
      <c r="C79" s="682"/>
      <c r="D79" s="682"/>
      <c r="E79" s="682"/>
      <c r="F79" s="682"/>
      <c r="G79" s="682"/>
      <c r="H79" s="682"/>
      <c r="I79" s="682"/>
      <c r="J79" s="682"/>
      <c r="K79" s="682"/>
      <c r="L79" s="682"/>
      <c r="M79" s="682"/>
      <c r="N79" s="682"/>
      <c r="O79" s="682"/>
      <c r="P79" s="682"/>
      <c r="Q79" s="64"/>
      <c r="R79" s="65"/>
      <c r="S79" s="65"/>
      <c r="T79" s="65"/>
      <c r="U79" s="65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F79" s="63"/>
      <c r="BM79" s="63"/>
      <c r="BN79" s="63"/>
      <c r="BO79" s="63"/>
    </row>
    <row r="80" spans="1:75" x14ac:dyDescent="0.25">
      <c r="A80" s="682" t="s">
        <v>211</v>
      </c>
      <c r="B80" s="682"/>
      <c r="C80" s="682"/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682"/>
      <c r="O80" s="682"/>
      <c r="P80" s="682"/>
      <c r="Q80" s="64"/>
      <c r="R80" s="65"/>
      <c r="S80" s="65"/>
      <c r="T80" s="65"/>
      <c r="U80" s="65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F80" s="63"/>
      <c r="BM80" s="63"/>
      <c r="BN80" s="63"/>
      <c r="BO80" s="63"/>
    </row>
    <row r="81" spans="1:67" x14ac:dyDescent="0.25">
      <c r="A81" s="682" t="s">
        <v>212</v>
      </c>
      <c r="B81" s="682"/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4"/>
      <c r="R81" s="65"/>
      <c r="S81" s="65"/>
      <c r="T81" s="65"/>
      <c r="U81" s="65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F81" s="63"/>
      <c r="BM81" s="63"/>
      <c r="BN81" s="63"/>
      <c r="BO81" s="63"/>
    </row>
    <row r="82" spans="1:67" x14ac:dyDescent="0.25">
      <c r="A82" s="682" t="s">
        <v>213</v>
      </c>
      <c r="B82" s="682"/>
      <c r="C82" s="682"/>
      <c r="D82" s="682"/>
      <c r="E82" s="682"/>
      <c r="F82" s="682"/>
      <c r="G82" s="682"/>
      <c r="H82" s="682"/>
      <c r="I82" s="682"/>
      <c r="J82" s="682"/>
      <c r="K82" s="682"/>
      <c r="L82" s="682"/>
      <c r="M82" s="682"/>
      <c r="N82" s="682"/>
      <c r="O82" s="682"/>
      <c r="P82" s="682"/>
      <c r="Q82" s="64"/>
      <c r="R82" s="65"/>
      <c r="S82" s="65"/>
      <c r="T82" s="65"/>
      <c r="U82" s="65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F82" s="63"/>
      <c r="BM82" s="63"/>
      <c r="BN82" s="63"/>
      <c r="BO82" s="63"/>
    </row>
    <row r="83" spans="1:67" x14ac:dyDescent="0.25">
      <c r="A83" s="682"/>
      <c r="B83" s="682"/>
      <c r="C83" s="682"/>
      <c r="D83" s="682"/>
      <c r="E83" s="682"/>
      <c r="F83" s="682"/>
      <c r="G83" s="682"/>
      <c r="H83" s="682"/>
      <c r="I83" s="682"/>
      <c r="J83" s="682"/>
      <c r="K83" s="682"/>
      <c r="L83" s="682"/>
      <c r="M83" s="682"/>
      <c r="N83" s="682"/>
      <c r="O83" s="682"/>
      <c r="P83" s="682"/>
      <c r="Q83" s="65"/>
      <c r="R83" s="65"/>
      <c r="S83" s="65"/>
      <c r="T83" s="65"/>
      <c r="U83" s="65"/>
      <c r="V83" s="65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M83" s="63"/>
      <c r="BN83" s="63"/>
      <c r="BO83" s="63"/>
    </row>
    <row r="84" spans="1:67" x14ac:dyDescent="0.25">
      <c r="A84" s="683"/>
      <c r="B84" s="683"/>
      <c r="C84" s="683"/>
      <c r="D84" s="683"/>
      <c r="E84" s="683"/>
      <c r="F84" s="683"/>
      <c r="G84" s="683"/>
      <c r="H84" s="683"/>
      <c r="I84" s="683"/>
      <c r="J84" s="683"/>
      <c r="K84" s="683"/>
      <c r="L84" s="683"/>
      <c r="M84" s="683"/>
      <c r="N84" s="683"/>
      <c r="O84" s="683"/>
      <c r="P84" s="68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M84" s="63"/>
      <c r="BN84" s="63"/>
      <c r="BO84" s="63"/>
    </row>
    <row r="85" spans="1:67" x14ac:dyDescent="0.25"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679"/>
      <c r="O85" s="679"/>
      <c r="P85" s="679"/>
      <c r="Q85" s="679"/>
      <c r="R85" s="679"/>
      <c r="S85" s="679"/>
      <c r="T85" s="679"/>
      <c r="U85" s="679"/>
      <c r="V85" s="679"/>
      <c r="BM85" s="63"/>
      <c r="BN85" s="63"/>
      <c r="BO85" s="63"/>
    </row>
    <row r="86" spans="1:67" x14ac:dyDescent="0.25">
      <c r="B86" s="679"/>
      <c r="C86" s="679"/>
      <c r="D86" s="679"/>
      <c r="E86" s="679"/>
      <c r="F86" s="679"/>
      <c r="G86" s="679"/>
      <c r="H86" s="679"/>
      <c r="I86" s="679"/>
      <c r="J86" s="679"/>
      <c r="K86" s="679"/>
      <c r="L86" s="679"/>
      <c r="M86" s="679"/>
      <c r="N86" s="679"/>
      <c r="O86" s="679"/>
      <c r="P86" s="679"/>
      <c r="Q86" s="679"/>
      <c r="R86" s="679"/>
      <c r="S86" s="679"/>
      <c r="T86" s="679"/>
      <c r="U86" s="679"/>
      <c r="V86" s="679"/>
      <c r="BM86" s="63"/>
      <c r="BN86" s="63"/>
      <c r="BO86" s="63"/>
    </row>
    <row r="87" spans="1:67" x14ac:dyDescent="0.25">
      <c r="B87" s="679"/>
      <c r="C87" s="679"/>
      <c r="D87" s="679"/>
      <c r="E87" s="679"/>
      <c r="F87" s="679"/>
      <c r="G87" s="679"/>
      <c r="H87" s="679"/>
      <c r="I87" s="679"/>
      <c r="J87" s="679"/>
      <c r="K87" s="679"/>
      <c r="L87" s="679"/>
      <c r="M87" s="679"/>
      <c r="N87" s="679"/>
      <c r="O87" s="679"/>
      <c r="P87" s="679"/>
      <c r="Q87" s="679"/>
      <c r="R87" s="679"/>
      <c r="S87" s="679"/>
      <c r="T87" s="679"/>
      <c r="U87" s="679"/>
      <c r="V87" s="679"/>
      <c r="BM87" s="63"/>
      <c r="BN87" s="63"/>
      <c r="BO87" s="63"/>
    </row>
    <row r="88" spans="1:67" x14ac:dyDescent="0.25">
      <c r="B88" s="680"/>
      <c r="C88" s="680"/>
      <c r="D88" s="680"/>
      <c r="E88" s="680"/>
      <c r="F88" s="680"/>
      <c r="G88" s="680"/>
      <c r="H88" s="680"/>
      <c r="I88" s="680"/>
      <c r="J88" s="680"/>
      <c r="K88" s="680"/>
      <c r="L88" s="680"/>
      <c r="M88" s="680"/>
      <c r="N88" s="680"/>
      <c r="O88" s="680"/>
      <c r="P88" s="680"/>
      <c r="Q88" s="680"/>
      <c r="R88" s="680"/>
      <c r="S88" s="680"/>
      <c r="T88" s="680"/>
      <c r="U88" s="680"/>
      <c r="V88" s="680"/>
      <c r="BM88" s="63"/>
      <c r="BN88" s="63"/>
      <c r="BO88" s="63"/>
    </row>
    <row r="89" spans="1:67" x14ac:dyDescent="0.25">
      <c r="BM89" s="63"/>
      <c r="BN89" s="63"/>
      <c r="BO89" s="63"/>
    </row>
    <row r="90" spans="1:67" x14ac:dyDescent="0.25">
      <c r="B90" s="681"/>
      <c r="C90" s="681"/>
      <c r="D90" s="681"/>
      <c r="E90" s="681"/>
      <c r="F90" s="681"/>
      <c r="G90" s="681"/>
      <c r="H90" s="681"/>
      <c r="I90" s="681"/>
      <c r="J90" s="681"/>
      <c r="K90" s="681"/>
      <c r="L90" s="681"/>
      <c r="M90" s="681"/>
      <c r="N90" s="681"/>
      <c r="O90" s="681"/>
      <c r="P90" s="681"/>
      <c r="Q90" s="681"/>
      <c r="R90" s="681"/>
      <c r="S90" s="681"/>
      <c r="T90" s="681"/>
      <c r="U90" s="681"/>
      <c r="V90" s="681"/>
    </row>
  </sheetData>
  <mergeCells count="49">
    <mergeCell ref="A6:AH6"/>
    <mergeCell ref="A1:AH1"/>
    <mergeCell ref="A2:AH2"/>
    <mergeCell ref="A3:AH3"/>
    <mergeCell ref="A4:AH4"/>
    <mergeCell ref="A5:AH5"/>
    <mergeCell ref="A7:AH7"/>
    <mergeCell ref="A8:AH8"/>
    <mergeCell ref="A9:AH9"/>
    <mergeCell ref="A11:A13"/>
    <mergeCell ref="B11:B13"/>
    <mergeCell ref="C11:C13"/>
    <mergeCell ref="D11:D13"/>
    <mergeCell ref="E11:E13"/>
    <mergeCell ref="F11:G12"/>
    <mergeCell ref="H11:M11"/>
    <mergeCell ref="AI11:BV11"/>
    <mergeCell ref="BW11:BW13"/>
    <mergeCell ref="H12:J12"/>
    <mergeCell ref="K12:M12"/>
    <mergeCell ref="P12:Q12"/>
    <mergeCell ref="R12:S12"/>
    <mergeCell ref="Y12:AC12"/>
    <mergeCell ref="AD12:AH12"/>
    <mergeCell ref="AI12:AM12"/>
    <mergeCell ref="AN12:AR12"/>
    <mergeCell ref="N11:N13"/>
    <mergeCell ref="O11:O13"/>
    <mergeCell ref="P11:S11"/>
    <mergeCell ref="T11:U12"/>
    <mergeCell ref="V11:X12"/>
    <mergeCell ref="Y11:AH11"/>
    <mergeCell ref="BM12:BQ12"/>
    <mergeCell ref="BR12:BV12"/>
    <mergeCell ref="A79:P79"/>
    <mergeCell ref="A80:P80"/>
    <mergeCell ref="AS12:AW12"/>
    <mergeCell ref="AX12:BB12"/>
    <mergeCell ref="BC12:BG12"/>
    <mergeCell ref="BH12:BL12"/>
    <mergeCell ref="B87:V87"/>
    <mergeCell ref="B88:V88"/>
    <mergeCell ref="B90:V90"/>
    <mergeCell ref="A81:P81"/>
    <mergeCell ref="A82:P82"/>
    <mergeCell ref="A83:P83"/>
    <mergeCell ref="A84:P84"/>
    <mergeCell ref="B85:V85"/>
    <mergeCell ref="B86:V86"/>
  </mergeCells>
  <phoneticPr fontId="85" type="noConversion"/>
  <pageMargins left="0.11811023622047245" right="0.11811023622047245" top="0" bottom="0" header="0.31496062992125984" footer="0.31496062992125984"/>
  <pageSetup paperSize="9" scale="15" fitToHeight="0" orientation="landscape" r:id="rId1"/>
  <ignoredErrors>
    <ignoredError sqref="A7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BR77"/>
  <sheetViews>
    <sheetView view="pageBreakPreview" zoomScale="60" zoomScaleNormal="7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B22" sqref="B22"/>
    </sheetView>
  </sheetViews>
  <sheetFormatPr defaultColWidth="9.140625" defaultRowHeight="15.75" x14ac:dyDescent="0.25"/>
  <cols>
    <col min="1" max="1" width="12.42578125" style="2" customWidth="1"/>
    <col min="2" max="2" width="61.5703125" style="2" customWidth="1"/>
    <col min="3" max="3" width="15" style="2" bestFit="1" customWidth="1"/>
    <col min="4" max="4" width="8.7109375" style="2" customWidth="1"/>
    <col min="5" max="5" width="9.28515625" style="2" customWidth="1"/>
    <col min="6" max="6" width="14.85546875" style="2" customWidth="1"/>
    <col min="7" max="7" width="16.42578125" style="2" customWidth="1"/>
    <col min="8" max="9" width="14.85546875" style="2" customWidth="1"/>
    <col min="10" max="10" width="13.42578125" style="2" customWidth="1"/>
    <col min="11" max="11" width="9.5703125" style="2" customWidth="1"/>
    <col min="12" max="12" width="8.5703125" style="2" customWidth="1"/>
    <col min="13" max="13" width="10.85546875" style="2" customWidth="1"/>
    <col min="14" max="14" width="10" style="2" customWidth="1"/>
    <col min="15" max="15" width="10.5703125" style="2" customWidth="1"/>
    <col min="16" max="16" width="10.28515625" style="2" customWidth="1"/>
    <col min="17" max="20" width="10.5703125" style="2" customWidth="1"/>
    <col min="21" max="21" width="12.85546875" style="2" customWidth="1"/>
    <col min="22" max="22" width="14.140625" style="2" customWidth="1"/>
    <col min="23" max="23" width="13.42578125" style="2" customWidth="1"/>
    <col min="24" max="24" width="14" style="2" customWidth="1"/>
    <col min="25" max="26" width="15.7109375" style="2" customWidth="1"/>
    <col min="27" max="27" width="16.140625" style="2" customWidth="1"/>
    <col min="28" max="28" width="18.140625" style="2" customWidth="1"/>
    <col min="29" max="29" width="19" style="76" customWidth="1"/>
    <col min="30" max="30" width="19" style="2" hidden="1" customWidth="1"/>
    <col min="31" max="31" width="19" style="76" customWidth="1"/>
    <col min="32" max="32" width="19" style="76" hidden="1" customWidth="1"/>
    <col min="33" max="35" width="19" style="76" customWidth="1"/>
    <col min="36" max="36" width="19" style="2" customWidth="1"/>
    <col min="37" max="38" width="22.28515625" style="2" customWidth="1"/>
    <col min="39" max="39" width="13" style="2" customWidth="1"/>
    <col min="40" max="40" width="8.140625" style="2" customWidth="1"/>
    <col min="41" max="41" width="6.85546875" style="2" customWidth="1"/>
    <col min="42" max="42" width="9.5703125" style="2" customWidth="1"/>
    <col min="43" max="43" width="6.42578125" style="2" customWidth="1"/>
    <col min="44" max="44" width="8.42578125" style="2" customWidth="1"/>
    <col min="45" max="45" width="11.42578125" style="2" customWidth="1"/>
    <col min="46" max="46" width="9" style="2" customWidth="1"/>
    <col min="47" max="47" width="7.7109375" style="2" customWidth="1"/>
    <col min="48" max="48" width="10.28515625" style="2" customWidth="1"/>
    <col min="49" max="49" width="7" style="2" customWidth="1"/>
    <col min="50" max="50" width="7.7109375" style="2" customWidth="1"/>
    <col min="51" max="51" width="10.7109375" style="2" customWidth="1"/>
    <col min="52" max="52" width="8.42578125" style="2" customWidth="1"/>
    <col min="53" max="59" width="8.28515625" style="2" customWidth="1"/>
    <col min="60" max="60" width="9.85546875" style="2" customWidth="1"/>
    <col min="61" max="61" width="7" style="2" customWidth="1"/>
    <col min="62" max="62" width="7.85546875" style="2" customWidth="1"/>
    <col min="63" max="63" width="11" style="2" customWidth="1"/>
    <col min="64" max="64" width="7.7109375" style="2" customWidth="1"/>
    <col min="65" max="65" width="8.85546875" style="2" customWidth="1"/>
    <col min="66" max="16384" width="9.140625" style="2"/>
  </cols>
  <sheetData>
    <row r="1" spans="1:70" ht="18.75" x14ac:dyDescent="0.3">
      <c r="A1" s="706" t="s">
        <v>219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  <c r="AA1" s="706"/>
      <c r="AB1" s="706"/>
      <c r="AC1" s="706"/>
      <c r="AD1" s="706"/>
      <c r="AE1" s="706"/>
      <c r="AF1" s="706"/>
      <c r="AG1" s="706"/>
      <c r="AH1" s="706"/>
      <c r="AI1" s="706"/>
      <c r="AJ1" s="706"/>
      <c r="AK1" s="706"/>
    </row>
    <row r="2" spans="1:70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4"/>
      <c r="AE2" s="8"/>
      <c r="AF2" s="8"/>
      <c r="AG2" s="8"/>
      <c r="AH2" s="8"/>
      <c r="AI2" s="8"/>
      <c r="AJ2" s="4"/>
      <c r="AK2" s="4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</row>
    <row r="3" spans="1:70" ht="18.75" x14ac:dyDescent="0.25">
      <c r="A3" s="707" t="s">
        <v>218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x14ac:dyDescent="0.25">
      <c r="A4" s="708" t="s">
        <v>51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8"/>
      <c r="AI4" s="708"/>
      <c r="AJ4" s="708"/>
      <c r="AK4" s="708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8.75" x14ac:dyDescent="0.3">
      <c r="AJ5" s="3"/>
    </row>
    <row r="6" spans="1:70" ht="18.75" x14ac:dyDescent="0.3">
      <c r="A6" s="669" t="s">
        <v>1578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</row>
    <row r="7" spans="1:70" ht="18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8"/>
      <c r="AD7" s="4"/>
      <c r="AE7" s="8"/>
      <c r="AF7" s="8"/>
      <c r="AG7" s="8"/>
      <c r="AH7" s="8"/>
      <c r="AI7" s="8"/>
      <c r="AJ7" s="4"/>
      <c r="AK7" s="4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</row>
    <row r="8" spans="1:70" ht="48" customHeight="1" x14ac:dyDescent="0.3">
      <c r="A8" s="711" t="s">
        <v>1583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</row>
    <row r="9" spans="1:70" x14ac:dyDescent="0.25">
      <c r="A9" s="704" t="s">
        <v>220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704"/>
    </row>
    <row r="10" spans="1:70" ht="20.25" customHeight="1" x14ac:dyDescent="0.25">
      <c r="A10" s="710"/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0"/>
      <c r="R10" s="710"/>
      <c r="S10" s="710"/>
      <c r="T10" s="710"/>
      <c r="U10" s="710"/>
      <c r="V10" s="710"/>
      <c r="W10" s="710"/>
      <c r="X10" s="710"/>
      <c r="Y10" s="710"/>
      <c r="Z10" s="710"/>
      <c r="AA10" s="710"/>
      <c r="AB10" s="710"/>
      <c r="AC10" s="710"/>
      <c r="AD10" s="710"/>
      <c r="AE10" s="710"/>
      <c r="AF10" s="710"/>
      <c r="AG10" s="710"/>
      <c r="AH10" s="710"/>
      <c r="AI10" s="710"/>
      <c r="AJ10" s="710"/>
      <c r="AK10" s="78"/>
    </row>
    <row r="11" spans="1:70" ht="72.75" customHeight="1" x14ac:dyDescent="0.25">
      <c r="A11" s="690" t="s">
        <v>53</v>
      </c>
      <c r="B11" s="690" t="s">
        <v>54</v>
      </c>
      <c r="C11" s="690" t="s">
        <v>221</v>
      </c>
      <c r="D11" s="705" t="s">
        <v>222</v>
      </c>
      <c r="E11" s="705" t="s">
        <v>57</v>
      </c>
      <c r="F11" s="690" t="s">
        <v>223</v>
      </c>
      <c r="G11" s="690"/>
      <c r="H11" s="690" t="s">
        <v>224</v>
      </c>
      <c r="I11" s="690"/>
      <c r="J11" s="691" t="s">
        <v>251</v>
      </c>
      <c r="K11" s="684" t="s">
        <v>225</v>
      </c>
      <c r="L11" s="685"/>
      <c r="M11" s="685"/>
      <c r="N11" s="685"/>
      <c r="O11" s="685"/>
      <c r="P11" s="685"/>
      <c r="Q11" s="685"/>
      <c r="R11" s="685"/>
      <c r="S11" s="685"/>
      <c r="T11" s="686"/>
      <c r="U11" s="684" t="s">
        <v>226</v>
      </c>
      <c r="V11" s="685"/>
      <c r="W11" s="685"/>
      <c r="X11" s="685"/>
      <c r="Y11" s="685"/>
      <c r="Z11" s="686"/>
      <c r="AA11" s="700" t="s">
        <v>255</v>
      </c>
      <c r="AB11" s="702"/>
      <c r="AC11" s="684" t="s">
        <v>227</v>
      </c>
      <c r="AD11" s="685"/>
      <c r="AE11" s="685"/>
      <c r="AF11" s="685"/>
      <c r="AG11" s="685"/>
      <c r="AH11" s="685"/>
      <c r="AI11" s="685"/>
      <c r="AJ11" s="685"/>
      <c r="AK11" s="691" t="s">
        <v>228</v>
      </c>
    </row>
    <row r="12" spans="1:70" ht="66" customHeight="1" x14ac:dyDescent="0.25">
      <c r="A12" s="690"/>
      <c r="B12" s="690"/>
      <c r="C12" s="690"/>
      <c r="D12" s="705"/>
      <c r="E12" s="705"/>
      <c r="F12" s="690"/>
      <c r="G12" s="690"/>
      <c r="H12" s="690"/>
      <c r="I12" s="690"/>
      <c r="J12" s="692"/>
      <c r="K12" s="684" t="s">
        <v>67</v>
      </c>
      <c r="L12" s="685"/>
      <c r="M12" s="685"/>
      <c r="N12" s="685"/>
      <c r="O12" s="686"/>
      <c r="P12" s="684" t="s">
        <v>229</v>
      </c>
      <c r="Q12" s="685"/>
      <c r="R12" s="685"/>
      <c r="S12" s="685"/>
      <c r="T12" s="686"/>
      <c r="U12" s="690" t="s">
        <v>252</v>
      </c>
      <c r="V12" s="690"/>
      <c r="W12" s="684" t="s">
        <v>253</v>
      </c>
      <c r="X12" s="686"/>
      <c r="Y12" s="690" t="s">
        <v>254</v>
      </c>
      <c r="Z12" s="690"/>
      <c r="AA12" s="694"/>
      <c r="AB12" s="696"/>
      <c r="AC12" s="709" t="s">
        <v>230</v>
      </c>
      <c r="AD12" s="709"/>
      <c r="AE12" s="709" t="s">
        <v>231</v>
      </c>
      <c r="AF12" s="709"/>
      <c r="AG12" s="709" t="s">
        <v>232</v>
      </c>
      <c r="AH12" s="709"/>
      <c r="AI12" s="690" t="s">
        <v>75</v>
      </c>
      <c r="AJ12" s="690" t="s">
        <v>233</v>
      </c>
      <c r="AK12" s="692"/>
    </row>
    <row r="13" spans="1:70" ht="135" customHeight="1" x14ac:dyDescent="0.25">
      <c r="A13" s="690"/>
      <c r="B13" s="690"/>
      <c r="C13" s="690"/>
      <c r="D13" s="705"/>
      <c r="E13" s="705"/>
      <c r="F13" s="79" t="s">
        <v>67</v>
      </c>
      <c r="G13" s="79" t="s">
        <v>68</v>
      </c>
      <c r="H13" s="79" t="s">
        <v>77</v>
      </c>
      <c r="I13" s="79" t="s">
        <v>68</v>
      </c>
      <c r="J13" s="693"/>
      <c r="K13" s="13" t="s">
        <v>234</v>
      </c>
      <c r="L13" s="13" t="s">
        <v>235</v>
      </c>
      <c r="M13" s="13" t="s">
        <v>236</v>
      </c>
      <c r="N13" s="80" t="s">
        <v>237</v>
      </c>
      <c r="O13" s="80" t="s">
        <v>238</v>
      </c>
      <c r="P13" s="13" t="s">
        <v>234</v>
      </c>
      <c r="Q13" s="13" t="s">
        <v>235</v>
      </c>
      <c r="R13" s="13" t="s">
        <v>236</v>
      </c>
      <c r="S13" s="80" t="s">
        <v>237</v>
      </c>
      <c r="T13" s="80" t="s">
        <v>238</v>
      </c>
      <c r="U13" s="13" t="s">
        <v>239</v>
      </c>
      <c r="V13" s="13" t="s">
        <v>240</v>
      </c>
      <c r="W13" s="13" t="s">
        <v>239</v>
      </c>
      <c r="X13" s="13" t="s">
        <v>240</v>
      </c>
      <c r="Y13" s="13" t="s">
        <v>239</v>
      </c>
      <c r="Z13" s="13" t="s">
        <v>240</v>
      </c>
      <c r="AA13" s="15" t="s">
        <v>241</v>
      </c>
      <c r="AB13" s="15" t="s">
        <v>242</v>
      </c>
      <c r="AC13" s="15" t="s">
        <v>243</v>
      </c>
      <c r="AD13" s="15" t="s">
        <v>242</v>
      </c>
      <c r="AE13" s="15" t="s">
        <v>243</v>
      </c>
      <c r="AF13" s="15" t="s">
        <v>244</v>
      </c>
      <c r="AG13" s="15" t="s">
        <v>243</v>
      </c>
      <c r="AH13" s="15" t="s">
        <v>244</v>
      </c>
      <c r="AI13" s="690"/>
      <c r="AJ13" s="690"/>
      <c r="AK13" s="693"/>
    </row>
    <row r="14" spans="1:70" x14ac:dyDescent="0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  <c r="R14" s="15">
        <v>18</v>
      </c>
      <c r="S14" s="15">
        <v>19</v>
      </c>
      <c r="T14" s="15">
        <v>20</v>
      </c>
      <c r="U14" s="15">
        <v>21</v>
      </c>
      <c r="V14" s="15">
        <v>22</v>
      </c>
      <c r="W14" s="15">
        <v>23</v>
      </c>
      <c r="X14" s="15">
        <v>24</v>
      </c>
      <c r="Y14" s="15">
        <v>25</v>
      </c>
      <c r="Z14" s="15">
        <v>26</v>
      </c>
      <c r="AA14" s="15">
        <v>27</v>
      </c>
      <c r="AB14" s="15">
        <v>28</v>
      </c>
      <c r="AC14" s="16" t="s">
        <v>245</v>
      </c>
      <c r="AD14" s="16" t="s">
        <v>246</v>
      </c>
      <c r="AE14" s="16" t="s">
        <v>247</v>
      </c>
      <c r="AF14" s="16" t="s">
        <v>248</v>
      </c>
      <c r="AG14" s="16" t="s">
        <v>249</v>
      </c>
      <c r="AH14" s="16" t="s">
        <v>250</v>
      </c>
      <c r="AI14" s="15">
        <v>30</v>
      </c>
      <c r="AJ14" s="15">
        <v>31</v>
      </c>
      <c r="AK14" s="15">
        <v>32</v>
      </c>
    </row>
    <row r="15" spans="1:70" s="23" customFormat="1" x14ac:dyDescent="0.25">
      <c r="A15" s="17" t="s">
        <v>125</v>
      </c>
      <c r="B15" s="18" t="s">
        <v>126</v>
      </c>
      <c r="C15" s="19" t="s">
        <v>127</v>
      </c>
      <c r="D15" s="19" t="s">
        <v>161</v>
      </c>
      <c r="E15" s="19">
        <v>2019</v>
      </c>
      <c r="F15" s="19">
        <v>2021</v>
      </c>
      <c r="G15" s="19" t="s">
        <v>127</v>
      </c>
      <c r="H15" s="21">
        <v>28.829053829999999</v>
      </c>
      <c r="I15" s="550">
        <v>0.58599999999999997</v>
      </c>
      <c r="J15" s="21">
        <v>0</v>
      </c>
      <c r="K15" s="81">
        <f>K17+K19</f>
        <v>36.374108760000006</v>
      </c>
      <c r="L15" s="81">
        <f>L17</f>
        <v>1.6818799468224441</v>
      </c>
      <c r="M15" s="81">
        <f t="shared" ref="M15:T15" si="0">M17</f>
        <v>7.101330865596573</v>
      </c>
      <c r="N15" s="81">
        <f t="shared" si="0"/>
        <v>18.732025912794292</v>
      </c>
      <c r="O15" s="81">
        <f t="shared" si="0"/>
        <v>5.8648725833282667</v>
      </c>
      <c r="P15" s="81">
        <f t="shared" si="0"/>
        <v>0</v>
      </c>
      <c r="Q15" s="613">
        <f t="shared" si="0"/>
        <v>0</v>
      </c>
      <c r="R15" s="613">
        <f t="shared" si="0"/>
        <v>0</v>
      </c>
      <c r="S15" s="613">
        <f t="shared" si="0"/>
        <v>0</v>
      </c>
      <c r="T15" s="613">
        <f t="shared" si="0"/>
        <v>0</v>
      </c>
      <c r="U15" s="19" t="s">
        <v>127</v>
      </c>
      <c r="V15" s="19" t="s">
        <v>127</v>
      </c>
      <c r="W15" s="19" t="s">
        <v>127</v>
      </c>
      <c r="X15" s="19" t="s">
        <v>127</v>
      </c>
      <c r="Y15" s="19" t="s">
        <v>127</v>
      </c>
      <c r="Z15" s="19" t="s">
        <v>127</v>
      </c>
      <c r="AA15" s="19" t="s">
        <v>127</v>
      </c>
      <c r="AB15" s="19" t="s">
        <v>127</v>
      </c>
      <c r="AC15" s="81">
        <v>11.600161010000001</v>
      </c>
      <c r="AD15" s="19">
        <v>0.58599999999999997</v>
      </c>
      <c r="AE15" s="81">
        <f>AE17+AE19</f>
        <v>11.585381790000001</v>
      </c>
      <c r="AF15" s="636" t="str">
        <f>AF19</f>
        <v>нд</v>
      </c>
      <c r="AG15" s="81">
        <f>AG17</f>
        <v>13.18856596</v>
      </c>
      <c r="AH15" s="550">
        <f>AH17</f>
        <v>13.64434</v>
      </c>
      <c r="AI15" s="636">
        <f>AI17</f>
        <v>36.374108760000006</v>
      </c>
      <c r="AJ15" s="636">
        <f>AJ17</f>
        <v>36.829882800000007</v>
      </c>
      <c r="AK15" s="19" t="s">
        <v>127</v>
      </c>
      <c r="AL15" s="639"/>
      <c r="AM15" s="660"/>
    </row>
    <row r="16" spans="1:70" x14ac:dyDescent="0.25">
      <c r="A16" s="24" t="s">
        <v>128</v>
      </c>
      <c r="B16" s="25" t="s">
        <v>129</v>
      </c>
      <c r="C16" s="15" t="s">
        <v>127</v>
      </c>
      <c r="D16" s="15" t="s">
        <v>127</v>
      </c>
      <c r="E16" s="15" t="s">
        <v>127</v>
      </c>
      <c r="F16" s="15" t="s">
        <v>127</v>
      </c>
      <c r="G16" s="15" t="s">
        <v>127</v>
      </c>
      <c r="H16" s="15" t="s">
        <v>127</v>
      </c>
      <c r="I16" s="551" t="s">
        <v>127</v>
      </c>
      <c r="J16" s="15" t="s">
        <v>127</v>
      </c>
      <c r="K16" s="15" t="s">
        <v>127</v>
      </c>
      <c r="L16" s="15" t="s">
        <v>127</v>
      </c>
      <c r="M16" s="15" t="s">
        <v>127</v>
      </c>
      <c r="N16" s="15" t="s">
        <v>127</v>
      </c>
      <c r="O16" s="15" t="s">
        <v>127</v>
      </c>
      <c r="P16" s="15" t="s">
        <v>127</v>
      </c>
      <c r="Q16" s="551" t="s">
        <v>127</v>
      </c>
      <c r="R16" s="15" t="s">
        <v>127</v>
      </c>
      <c r="S16" s="15" t="s">
        <v>127</v>
      </c>
      <c r="T16" s="15" t="s">
        <v>127</v>
      </c>
      <c r="U16" s="15" t="s">
        <v>127</v>
      </c>
      <c r="V16" s="15" t="s">
        <v>127</v>
      </c>
      <c r="W16" s="15" t="s">
        <v>127</v>
      </c>
      <c r="X16" s="15" t="s">
        <v>127</v>
      </c>
      <c r="Y16" s="15" t="s">
        <v>127</v>
      </c>
      <c r="Z16" s="15" t="s">
        <v>127</v>
      </c>
      <c r="AA16" s="15" t="s">
        <v>127</v>
      </c>
      <c r="AB16" s="15" t="s">
        <v>127</v>
      </c>
      <c r="AC16" s="15" t="s">
        <v>127</v>
      </c>
      <c r="AD16" s="15" t="s">
        <v>127</v>
      </c>
      <c r="AE16" s="15" t="s">
        <v>127</v>
      </c>
      <c r="AF16" s="15" t="s">
        <v>127</v>
      </c>
      <c r="AG16" s="15" t="s">
        <v>127</v>
      </c>
      <c r="AH16" s="360" t="s">
        <v>127</v>
      </c>
      <c r="AI16" s="15" t="s">
        <v>127</v>
      </c>
      <c r="AJ16" s="61" t="s">
        <v>127</v>
      </c>
      <c r="AK16" s="15" t="s">
        <v>127</v>
      </c>
    </row>
    <row r="17" spans="1:39" s="31" customFormat="1" ht="31.5" x14ac:dyDescent="0.25">
      <c r="A17" s="26" t="s">
        <v>130</v>
      </c>
      <c r="B17" s="27" t="s">
        <v>131</v>
      </c>
      <c r="C17" s="28" t="s">
        <v>127</v>
      </c>
      <c r="D17" s="28" t="s">
        <v>161</v>
      </c>
      <c r="E17" s="28">
        <v>2019</v>
      </c>
      <c r="F17" s="28">
        <v>2021</v>
      </c>
      <c r="G17" s="28" t="s">
        <v>127</v>
      </c>
      <c r="H17" s="91">
        <v>28.829053829999999</v>
      </c>
      <c r="I17" s="552">
        <v>0.58599999999999997</v>
      </c>
      <c r="J17" s="91">
        <v>0</v>
      </c>
      <c r="K17" s="29">
        <f>K34</f>
        <v>34.877108760000006</v>
      </c>
      <c r="L17" s="29">
        <f t="shared" ref="L17:S17" si="1">L34</f>
        <v>1.6818799468224441</v>
      </c>
      <c r="M17" s="29">
        <f t="shared" si="1"/>
        <v>7.101330865596573</v>
      </c>
      <c r="N17" s="29">
        <f t="shared" si="1"/>
        <v>18.732025912794292</v>
      </c>
      <c r="O17" s="29">
        <f t="shared" si="1"/>
        <v>5.8648725833282667</v>
      </c>
      <c r="P17" s="29">
        <f>P34</f>
        <v>0</v>
      </c>
      <c r="Q17" s="29">
        <f t="shared" si="1"/>
        <v>0</v>
      </c>
      <c r="R17" s="29">
        <f t="shared" si="1"/>
        <v>0</v>
      </c>
      <c r="S17" s="29">
        <f t="shared" si="1"/>
        <v>0</v>
      </c>
      <c r="T17" s="29">
        <f>T34</f>
        <v>0</v>
      </c>
      <c r="U17" s="28" t="s">
        <v>127</v>
      </c>
      <c r="V17" s="28" t="s">
        <v>127</v>
      </c>
      <c r="W17" s="28" t="s">
        <v>127</v>
      </c>
      <c r="X17" s="28" t="s">
        <v>127</v>
      </c>
      <c r="Y17" s="28" t="s">
        <v>127</v>
      </c>
      <c r="Z17" s="28" t="s">
        <v>127</v>
      </c>
      <c r="AA17" s="28" t="s">
        <v>127</v>
      </c>
      <c r="AB17" s="28" t="s">
        <v>127</v>
      </c>
      <c r="AC17" s="29">
        <v>11.600161010000001</v>
      </c>
      <c r="AD17" s="28">
        <v>0.58599999999999997</v>
      </c>
      <c r="AE17" s="29">
        <f>AE34</f>
        <v>10.088381790000001</v>
      </c>
      <c r="AF17" s="567" t="str">
        <f>AF28</f>
        <v>нд</v>
      </c>
      <c r="AG17" s="29">
        <f t="shared" ref="AG17" si="2">AG34</f>
        <v>13.18856596</v>
      </c>
      <c r="AH17" s="552">
        <f>AH34</f>
        <v>13.64434</v>
      </c>
      <c r="AI17" s="567">
        <f>AI34+AI19</f>
        <v>36.374108760000006</v>
      </c>
      <c r="AJ17" s="567">
        <f>AJ34+AJ19</f>
        <v>36.829882800000007</v>
      </c>
      <c r="AK17" s="28" t="s">
        <v>127</v>
      </c>
      <c r="AM17" s="638"/>
    </row>
    <row r="18" spans="1:39" ht="47.25" x14ac:dyDescent="0.25">
      <c r="A18" s="24" t="s">
        <v>132</v>
      </c>
      <c r="B18" s="32" t="s">
        <v>133</v>
      </c>
      <c r="C18" s="15" t="s">
        <v>127</v>
      </c>
      <c r="D18" s="15" t="s">
        <v>127</v>
      </c>
      <c r="E18" s="15" t="s">
        <v>127</v>
      </c>
      <c r="F18" s="15" t="s">
        <v>127</v>
      </c>
      <c r="G18" s="15" t="s">
        <v>127</v>
      </c>
      <c r="H18" s="15" t="s">
        <v>127</v>
      </c>
      <c r="I18" s="15" t="s">
        <v>127</v>
      </c>
      <c r="J18" s="15" t="s">
        <v>127</v>
      </c>
      <c r="K18" s="15" t="s">
        <v>127</v>
      </c>
      <c r="L18" s="15" t="s">
        <v>127</v>
      </c>
      <c r="M18" s="15" t="s">
        <v>127</v>
      </c>
      <c r="N18" s="15" t="s">
        <v>127</v>
      </c>
      <c r="O18" s="15" t="s">
        <v>127</v>
      </c>
      <c r="P18" s="15" t="s">
        <v>127</v>
      </c>
      <c r="Q18" s="15" t="s">
        <v>127</v>
      </c>
      <c r="R18" s="15" t="s">
        <v>127</v>
      </c>
      <c r="S18" s="15" t="s">
        <v>127</v>
      </c>
      <c r="T18" s="15" t="s">
        <v>127</v>
      </c>
      <c r="U18" s="15" t="s">
        <v>127</v>
      </c>
      <c r="V18" s="15" t="s">
        <v>127</v>
      </c>
      <c r="W18" s="15" t="s">
        <v>127</v>
      </c>
      <c r="X18" s="15" t="s">
        <v>127</v>
      </c>
      <c r="Y18" s="15" t="s">
        <v>127</v>
      </c>
      <c r="Z18" s="15" t="s">
        <v>127</v>
      </c>
      <c r="AA18" s="15" t="s">
        <v>127</v>
      </c>
      <c r="AB18" s="15" t="s">
        <v>127</v>
      </c>
      <c r="AC18" s="15" t="s">
        <v>127</v>
      </c>
      <c r="AD18" s="15" t="s">
        <v>127</v>
      </c>
      <c r="AE18" s="15" t="s">
        <v>127</v>
      </c>
      <c r="AF18" s="15" t="s">
        <v>127</v>
      </c>
      <c r="AG18" s="15" t="s">
        <v>127</v>
      </c>
      <c r="AH18" s="15" t="s">
        <v>127</v>
      </c>
      <c r="AI18" s="15" t="s">
        <v>127</v>
      </c>
      <c r="AJ18" s="551" t="s">
        <v>127</v>
      </c>
      <c r="AK18" s="15" t="s">
        <v>127</v>
      </c>
      <c r="AM18" s="63"/>
    </row>
    <row r="19" spans="1:39" ht="31.5" x14ac:dyDescent="0.25">
      <c r="A19" s="24" t="s">
        <v>134</v>
      </c>
      <c r="B19" s="25" t="s">
        <v>135</v>
      </c>
      <c r="C19" s="15" t="s">
        <v>127</v>
      </c>
      <c r="D19" s="15" t="s">
        <v>127</v>
      </c>
      <c r="E19" s="15" t="s">
        <v>127</v>
      </c>
      <c r="F19" s="15" t="s">
        <v>127</v>
      </c>
      <c r="G19" s="15" t="s">
        <v>127</v>
      </c>
      <c r="H19" s="596" t="s">
        <v>127</v>
      </c>
      <c r="I19" s="15" t="s">
        <v>127</v>
      </c>
      <c r="J19" s="15" t="s">
        <v>127</v>
      </c>
      <c r="K19" s="15">
        <f>K74</f>
        <v>1.4970000000000001</v>
      </c>
      <c r="L19" s="15" t="s">
        <v>127</v>
      </c>
      <c r="M19" s="15" t="s">
        <v>127</v>
      </c>
      <c r="N19" s="15" t="s">
        <v>127</v>
      </c>
      <c r="O19" s="15" t="s">
        <v>127</v>
      </c>
      <c r="P19" s="15" t="s">
        <v>127</v>
      </c>
      <c r="Q19" s="15" t="s">
        <v>127</v>
      </c>
      <c r="R19" s="15" t="s">
        <v>127</v>
      </c>
      <c r="S19" s="15" t="s">
        <v>127</v>
      </c>
      <c r="T19" s="15" t="s">
        <v>127</v>
      </c>
      <c r="U19" s="15" t="s">
        <v>127</v>
      </c>
      <c r="V19" s="15" t="s">
        <v>127</v>
      </c>
      <c r="W19" s="15" t="s">
        <v>127</v>
      </c>
      <c r="X19" s="15" t="s">
        <v>127</v>
      </c>
      <c r="Y19" s="15" t="s">
        <v>127</v>
      </c>
      <c r="Z19" s="15" t="s">
        <v>127</v>
      </c>
      <c r="AA19" s="15" t="s">
        <v>127</v>
      </c>
      <c r="AB19" s="15" t="s">
        <v>127</v>
      </c>
      <c r="AC19" s="15" t="s">
        <v>127</v>
      </c>
      <c r="AD19" s="15" t="s">
        <v>127</v>
      </c>
      <c r="AE19" s="633">
        <f>AE74</f>
        <v>1.4970000000000001</v>
      </c>
      <c r="AF19" s="633" t="s">
        <v>127</v>
      </c>
      <c r="AG19" s="15" t="s">
        <v>127</v>
      </c>
      <c r="AH19" s="15" t="s">
        <v>127</v>
      </c>
      <c r="AI19" s="15">
        <f>AE19</f>
        <v>1.4970000000000001</v>
      </c>
      <c r="AJ19" s="551">
        <f>AI19</f>
        <v>1.4970000000000001</v>
      </c>
      <c r="AK19" s="15" t="s">
        <v>127</v>
      </c>
    </row>
    <row r="20" spans="1:39" ht="31.5" x14ac:dyDescent="0.25">
      <c r="A20" s="24" t="s">
        <v>136</v>
      </c>
      <c r="B20" s="25" t="s">
        <v>137</v>
      </c>
      <c r="C20" s="15" t="s">
        <v>127</v>
      </c>
      <c r="D20" s="15" t="s">
        <v>127</v>
      </c>
      <c r="E20" s="15" t="s">
        <v>127</v>
      </c>
      <c r="F20" s="15" t="s">
        <v>127</v>
      </c>
      <c r="G20" s="15" t="s">
        <v>127</v>
      </c>
      <c r="H20" s="15" t="s">
        <v>127</v>
      </c>
      <c r="I20" s="15" t="s">
        <v>127</v>
      </c>
      <c r="J20" s="15" t="s">
        <v>127</v>
      </c>
      <c r="K20" s="15" t="s">
        <v>127</v>
      </c>
      <c r="L20" s="15" t="s">
        <v>127</v>
      </c>
      <c r="M20" s="15" t="s">
        <v>127</v>
      </c>
      <c r="N20" s="15" t="s">
        <v>127</v>
      </c>
      <c r="O20" s="15" t="s">
        <v>127</v>
      </c>
      <c r="P20" s="15" t="s">
        <v>127</v>
      </c>
      <c r="Q20" s="15" t="s">
        <v>127</v>
      </c>
      <c r="R20" s="15" t="s">
        <v>127</v>
      </c>
      <c r="S20" s="15" t="s">
        <v>127</v>
      </c>
      <c r="T20" s="15" t="s">
        <v>127</v>
      </c>
      <c r="U20" s="15" t="s">
        <v>127</v>
      </c>
      <c r="V20" s="15" t="s">
        <v>127</v>
      </c>
      <c r="W20" s="15" t="s">
        <v>127</v>
      </c>
      <c r="X20" s="15" t="s">
        <v>127</v>
      </c>
      <c r="Y20" s="15" t="s">
        <v>127</v>
      </c>
      <c r="Z20" s="15" t="s">
        <v>127</v>
      </c>
      <c r="AA20" s="15" t="s">
        <v>127</v>
      </c>
      <c r="AB20" s="15" t="s">
        <v>127</v>
      </c>
      <c r="AC20" s="15" t="s">
        <v>127</v>
      </c>
      <c r="AD20" s="15" t="s">
        <v>127</v>
      </c>
      <c r="AE20" s="15" t="s">
        <v>127</v>
      </c>
      <c r="AF20" s="15" t="s">
        <v>127</v>
      </c>
      <c r="AG20" s="15" t="s">
        <v>127</v>
      </c>
      <c r="AH20" s="15" t="s">
        <v>127</v>
      </c>
      <c r="AI20" s="15" t="s">
        <v>127</v>
      </c>
      <c r="AJ20" s="551" t="s">
        <v>127</v>
      </c>
      <c r="AK20" s="15" t="s">
        <v>127</v>
      </c>
    </row>
    <row r="21" spans="1:39" x14ac:dyDescent="0.25">
      <c r="A21" s="24" t="s">
        <v>138</v>
      </c>
      <c r="B21" s="32" t="s">
        <v>139</v>
      </c>
      <c r="C21" s="15" t="s">
        <v>127</v>
      </c>
      <c r="D21" s="15" t="s">
        <v>127</v>
      </c>
      <c r="E21" s="15" t="s">
        <v>127</v>
      </c>
      <c r="F21" s="15" t="s">
        <v>127</v>
      </c>
      <c r="G21" s="15" t="s">
        <v>127</v>
      </c>
      <c r="H21" s="15" t="s">
        <v>127</v>
      </c>
      <c r="I21" s="15" t="s">
        <v>127</v>
      </c>
      <c r="J21" s="15" t="s">
        <v>127</v>
      </c>
      <c r="K21" s="15" t="s">
        <v>127</v>
      </c>
      <c r="L21" s="15" t="s">
        <v>127</v>
      </c>
      <c r="M21" s="15" t="s">
        <v>127</v>
      </c>
      <c r="N21" s="15" t="s">
        <v>127</v>
      </c>
      <c r="O21" s="15" t="s">
        <v>127</v>
      </c>
      <c r="P21" s="15" t="s">
        <v>127</v>
      </c>
      <c r="Q21" s="15" t="s">
        <v>127</v>
      </c>
      <c r="R21" s="15" t="s">
        <v>127</v>
      </c>
      <c r="S21" s="15" t="s">
        <v>127</v>
      </c>
      <c r="T21" s="15" t="s">
        <v>127</v>
      </c>
      <c r="U21" s="15" t="s">
        <v>127</v>
      </c>
      <c r="V21" s="15" t="s">
        <v>127</v>
      </c>
      <c r="W21" s="15" t="s">
        <v>127</v>
      </c>
      <c r="X21" s="15" t="s">
        <v>127</v>
      </c>
      <c r="Y21" s="15" t="s">
        <v>127</v>
      </c>
      <c r="Z21" s="15" t="s">
        <v>127</v>
      </c>
      <c r="AA21" s="15" t="s">
        <v>127</v>
      </c>
      <c r="AB21" s="15" t="s">
        <v>127</v>
      </c>
      <c r="AC21" s="15" t="s">
        <v>127</v>
      </c>
      <c r="AD21" s="15" t="s">
        <v>127</v>
      </c>
      <c r="AE21" s="15" t="s">
        <v>127</v>
      </c>
      <c r="AF21" s="15" t="s">
        <v>127</v>
      </c>
      <c r="AG21" s="15" t="s">
        <v>127</v>
      </c>
      <c r="AH21" s="15" t="s">
        <v>127</v>
      </c>
      <c r="AI21" s="15" t="s">
        <v>127</v>
      </c>
      <c r="AJ21" s="551" t="s">
        <v>127</v>
      </c>
      <c r="AK21" s="15" t="s">
        <v>127</v>
      </c>
    </row>
    <row r="22" spans="1:39" x14ac:dyDescent="0.25">
      <c r="A22" s="33" t="s">
        <v>19</v>
      </c>
      <c r="B22" s="34" t="s">
        <v>140</v>
      </c>
      <c r="C22" s="15" t="s">
        <v>127</v>
      </c>
      <c r="D22" s="15" t="s">
        <v>127</v>
      </c>
      <c r="E22" s="15" t="s">
        <v>127</v>
      </c>
      <c r="F22" s="15" t="s">
        <v>127</v>
      </c>
      <c r="G22" s="15" t="s">
        <v>127</v>
      </c>
      <c r="H22" s="15" t="s">
        <v>127</v>
      </c>
      <c r="I22" s="15" t="s">
        <v>127</v>
      </c>
      <c r="J22" s="15" t="s">
        <v>127</v>
      </c>
      <c r="K22" s="15" t="s">
        <v>127</v>
      </c>
      <c r="L22" s="15" t="s">
        <v>127</v>
      </c>
      <c r="M22" s="15" t="s">
        <v>127</v>
      </c>
      <c r="N22" s="15" t="s">
        <v>127</v>
      </c>
      <c r="O22" s="15" t="s">
        <v>127</v>
      </c>
      <c r="P22" s="15" t="s">
        <v>127</v>
      </c>
      <c r="Q22" s="15" t="s">
        <v>127</v>
      </c>
      <c r="R22" s="15" t="s">
        <v>127</v>
      </c>
      <c r="S22" s="15" t="s">
        <v>127</v>
      </c>
      <c r="T22" s="15" t="s">
        <v>127</v>
      </c>
      <c r="U22" s="15" t="s">
        <v>127</v>
      </c>
      <c r="V22" s="15" t="s">
        <v>127</v>
      </c>
      <c r="W22" s="15" t="s">
        <v>127</v>
      </c>
      <c r="X22" s="15" t="s">
        <v>127</v>
      </c>
      <c r="Y22" s="15" t="s">
        <v>127</v>
      </c>
      <c r="Z22" s="15" t="s">
        <v>127</v>
      </c>
      <c r="AA22" s="15" t="s">
        <v>127</v>
      </c>
      <c r="AB22" s="15" t="s">
        <v>127</v>
      </c>
      <c r="AC22" s="15" t="s">
        <v>127</v>
      </c>
      <c r="AD22" s="15" t="s">
        <v>127</v>
      </c>
      <c r="AE22" s="15" t="s">
        <v>127</v>
      </c>
      <c r="AF22" s="15" t="s">
        <v>127</v>
      </c>
      <c r="AG22" s="15" t="s">
        <v>127</v>
      </c>
      <c r="AH22" s="15" t="s">
        <v>127</v>
      </c>
      <c r="AI22" s="15" t="s">
        <v>127</v>
      </c>
      <c r="AJ22" s="551" t="s">
        <v>127</v>
      </c>
      <c r="AK22" s="15" t="s">
        <v>127</v>
      </c>
    </row>
    <row r="23" spans="1:39" ht="31.5" x14ac:dyDescent="0.25">
      <c r="A23" s="33" t="s">
        <v>146</v>
      </c>
      <c r="B23" s="34" t="s">
        <v>147</v>
      </c>
      <c r="C23" s="15" t="s">
        <v>127</v>
      </c>
      <c r="D23" s="15" t="s">
        <v>127</v>
      </c>
      <c r="E23" s="15" t="s">
        <v>127</v>
      </c>
      <c r="F23" s="15" t="s">
        <v>127</v>
      </c>
      <c r="G23" s="15" t="s">
        <v>127</v>
      </c>
      <c r="H23" s="15" t="s">
        <v>127</v>
      </c>
      <c r="I23" s="15" t="s">
        <v>127</v>
      </c>
      <c r="J23" s="15" t="s">
        <v>127</v>
      </c>
      <c r="K23" s="15" t="s">
        <v>127</v>
      </c>
      <c r="L23" s="15" t="s">
        <v>127</v>
      </c>
      <c r="M23" s="15" t="s">
        <v>127</v>
      </c>
      <c r="N23" s="15" t="s">
        <v>127</v>
      </c>
      <c r="O23" s="15" t="s">
        <v>127</v>
      </c>
      <c r="P23" s="15" t="s">
        <v>127</v>
      </c>
      <c r="Q23" s="15" t="s">
        <v>127</v>
      </c>
      <c r="R23" s="15" t="s">
        <v>127</v>
      </c>
      <c r="S23" s="15" t="s">
        <v>127</v>
      </c>
      <c r="T23" s="15" t="s">
        <v>127</v>
      </c>
      <c r="U23" s="15" t="s">
        <v>127</v>
      </c>
      <c r="V23" s="15" t="s">
        <v>127</v>
      </c>
      <c r="W23" s="15" t="s">
        <v>127</v>
      </c>
      <c r="X23" s="15" t="s">
        <v>127</v>
      </c>
      <c r="Y23" s="15" t="s">
        <v>127</v>
      </c>
      <c r="Z23" s="15" t="s">
        <v>127</v>
      </c>
      <c r="AA23" s="15" t="s">
        <v>127</v>
      </c>
      <c r="AB23" s="15" t="s">
        <v>127</v>
      </c>
      <c r="AC23" s="15" t="s">
        <v>127</v>
      </c>
      <c r="AD23" s="15" t="s">
        <v>127</v>
      </c>
      <c r="AE23" s="15" t="s">
        <v>127</v>
      </c>
      <c r="AF23" s="15" t="s">
        <v>127</v>
      </c>
      <c r="AG23" s="15" t="s">
        <v>127</v>
      </c>
      <c r="AH23" s="15" t="s">
        <v>127</v>
      </c>
      <c r="AI23" s="15" t="s">
        <v>127</v>
      </c>
      <c r="AJ23" s="551" t="s">
        <v>127</v>
      </c>
      <c r="AK23" s="15" t="s">
        <v>127</v>
      </c>
    </row>
    <row r="24" spans="1:39" s="584" customFormat="1" ht="78.75" x14ac:dyDescent="0.25">
      <c r="A24" s="580" t="s">
        <v>146</v>
      </c>
      <c r="B24" s="581" t="s">
        <v>148</v>
      </c>
      <c r="C24" s="582" t="s">
        <v>127</v>
      </c>
      <c r="D24" s="582" t="s">
        <v>127</v>
      </c>
      <c r="E24" s="582" t="s">
        <v>127</v>
      </c>
      <c r="F24" s="582" t="s">
        <v>127</v>
      </c>
      <c r="G24" s="582" t="s">
        <v>127</v>
      </c>
      <c r="H24" s="582" t="s">
        <v>127</v>
      </c>
      <c r="I24" s="582" t="s">
        <v>127</v>
      </c>
      <c r="J24" s="582" t="s">
        <v>127</v>
      </c>
      <c r="K24" s="582" t="s">
        <v>127</v>
      </c>
      <c r="L24" s="582" t="s">
        <v>127</v>
      </c>
      <c r="M24" s="582" t="s">
        <v>127</v>
      </c>
      <c r="N24" s="582" t="s">
        <v>127</v>
      </c>
      <c r="O24" s="582" t="s">
        <v>127</v>
      </c>
      <c r="P24" s="582" t="s">
        <v>127</v>
      </c>
      <c r="Q24" s="582" t="s">
        <v>127</v>
      </c>
      <c r="R24" s="582" t="s">
        <v>127</v>
      </c>
      <c r="S24" s="582" t="s">
        <v>127</v>
      </c>
      <c r="T24" s="582" t="s">
        <v>127</v>
      </c>
      <c r="U24" s="582" t="s">
        <v>127</v>
      </c>
      <c r="V24" s="582" t="s">
        <v>127</v>
      </c>
      <c r="W24" s="582" t="s">
        <v>127</v>
      </c>
      <c r="X24" s="582" t="s">
        <v>127</v>
      </c>
      <c r="Y24" s="582" t="s">
        <v>127</v>
      </c>
      <c r="Z24" s="582" t="s">
        <v>127</v>
      </c>
      <c r="AA24" s="582" t="s">
        <v>127</v>
      </c>
      <c r="AB24" s="582" t="s">
        <v>127</v>
      </c>
      <c r="AC24" s="582" t="s">
        <v>127</v>
      </c>
      <c r="AD24" s="582" t="s">
        <v>127</v>
      </c>
      <c r="AE24" s="582" t="s">
        <v>127</v>
      </c>
      <c r="AF24" s="582" t="s">
        <v>127</v>
      </c>
      <c r="AG24" s="582" t="s">
        <v>127</v>
      </c>
      <c r="AH24" s="582" t="s">
        <v>127</v>
      </c>
      <c r="AI24" s="582" t="s">
        <v>127</v>
      </c>
      <c r="AJ24" s="583" t="s">
        <v>127</v>
      </c>
      <c r="AK24" s="582" t="s">
        <v>127</v>
      </c>
    </row>
    <row r="25" spans="1:39" ht="63" x14ac:dyDescent="0.25">
      <c r="A25" s="33" t="s">
        <v>146</v>
      </c>
      <c r="B25" s="34" t="s">
        <v>149</v>
      </c>
      <c r="C25" s="15" t="s">
        <v>127</v>
      </c>
      <c r="D25" s="15" t="s">
        <v>127</v>
      </c>
      <c r="E25" s="15" t="s">
        <v>127</v>
      </c>
      <c r="F25" s="15" t="s">
        <v>127</v>
      </c>
      <c r="G25" s="15" t="s">
        <v>127</v>
      </c>
      <c r="H25" s="15" t="s">
        <v>127</v>
      </c>
      <c r="I25" s="15" t="s">
        <v>127</v>
      </c>
      <c r="J25" s="15" t="s">
        <v>127</v>
      </c>
      <c r="K25" s="15" t="s">
        <v>127</v>
      </c>
      <c r="L25" s="15" t="s">
        <v>127</v>
      </c>
      <c r="M25" s="15" t="s">
        <v>127</v>
      </c>
      <c r="N25" s="15" t="s">
        <v>127</v>
      </c>
      <c r="O25" s="15" t="s">
        <v>127</v>
      </c>
      <c r="P25" s="15" t="s">
        <v>127</v>
      </c>
      <c r="Q25" s="15" t="s">
        <v>127</v>
      </c>
      <c r="R25" s="15" t="s">
        <v>127</v>
      </c>
      <c r="S25" s="15" t="s">
        <v>127</v>
      </c>
      <c r="T25" s="15" t="s">
        <v>127</v>
      </c>
      <c r="U25" s="15" t="s">
        <v>127</v>
      </c>
      <c r="V25" s="15" t="s">
        <v>127</v>
      </c>
      <c r="W25" s="15" t="s">
        <v>127</v>
      </c>
      <c r="X25" s="15" t="s">
        <v>127</v>
      </c>
      <c r="Y25" s="15" t="s">
        <v>127</v>
      </c>
      <c r="Z25" s="15" t="s">
        <v>127</v>
      </c>
      <c r="AA25" s="15" t="s">
        <v>127</v>
      </c>
      <c r="AB25" s="15" t="s">
        <v>127</v>
      </c>
      <c r="AC25" s="15" t="s">
        <v>127</v>
      </c>
      <c r="AD25" s="15" t="s">
        <v>127</v>
      </c>
      <c r="AE25" s="15" t="s">
        <v>127</v>
      </c>
      <c r="AF25" s="15" t="s">
        <v>127</v>
      </c>
      <c r="AG25" s="15" t="s">
        <v>127</v>
      </c>
      <c r="AH25" s="15" t="s">
        <v>127</v>
      </c>
      <c r="AI25" s="15" t="s">
        <v>127</v>
      </c>
      <c r="AJ25" s="551" t="s">
        <v>127</v>
      </c>
      <c r="AK25" s="15" t="s">
        <v>127</v>
      </c>
    </row>
    <row r="26" spans="1:39" ht="63" x14ac:dyDescent="0.25">
      <c r="A26" s="33" t="s">
        <v>146</v>
      </c>
      <c r="B26" s="34" t="s">
        <v>150</v>
      </c>
      <c r="C26" s="15" t="s">
        <v>127</v>
      </c>
      <c r="D26" s="15" t="s">
        <v>127</v>
      </c>
      <c r="E26" s="15" t="s">
        <v>127</v>
      </c>
      <c r="F26" s="15" t="s">
        <v>127</v>
      </c>
      <c r="G26" s="15" t="s">
        <v>127</v>
      </c>
      <c r="H26" s="15" t="s">
        <v>127</v>
      </c>
      <c r="I26" s="15" t="s">
        <v>127</v>
      </c>
      <c r="J26" s="15" t="s">
        <v>127</v>
      </c>
      <c r="K26" s="15" t="s">
        <v>127</v>
      </c>
      <c r="L26" s="15" t="s">
        <v>127</v>
      </c>
      <c r="M26" s="15" t="s">
        <v>127</v>
      </c>
      <c r="N26" s="15" t="s">
        <v>127</v>
      </c>
      <c r="O26" s="15" t="s">
        <v>127</v>
      </c>
      <c r="P26" s="15" t="s">
        <v>127</v>
      </c>
      <c r="Q26" s="15" t="s">
        <v>127</v>
      </c>
      <c r="R26" s="15" t="s">
        <v>127</v>
      </c>
      <c r="S26" s="15" t="s">
        <v>127</v>
      </c>
      <c r="T26" s="15" t="s">
        <v>127</v>
      </c>
      <c r="U26" s="15" t="s">
        <v>127</v>
      </c>
      <c r="V26" s="15" t="s">
        <v>127</v>
      </c>
      <c r="W26" s="15" t="s">
        <v>127</v>
      </c>
      <c r="X26" s="15" t="s">
        <v>127</v>
      </c>
      <c r="Y26" s="15" t="s">
        <v>127</v>
      </c>
      <c r="Z26" s="15" t="s">
        <v>127</v>
      </c>
      <c r="AA26" s="15" t="s">
        <v>127</v>
      </c>
      <c r="AB26" s="15" t="s">
        <v>127</v>
      </c>
      <c r="AC26" s="15" t="s">
        <v>127</v>
      </c>
      <c r="AD26" s="15" t="s">
        <v>127</v>
      </c>
      <c r="AE26" s="15" t="s">
        <v>127</v>
      </c>
      <c r="AF26" s="15" t="s">
        <v>127</v>
      </c>
      <c r="AG26" s="15" t="s">
        <v>127</v>
      </c>
      <c r="AH26" s="15" t="s">
        <v>127</v>
      </c>
      <c r="AI26" s="15" t="s">
        <v>127</v>
      </c>
      <c r="AJ26" s="551" t="s">
        <v>127</v>
      </c>
      <c r="AK26" s="15" t="s">
        <v>127</v>
      </c>
    </row>
    <row r="27" spans="1:39" ht="31.5" x14ac:dyDescent="0.25">
      <c r="A27" s="33" t="s">
        <v>151</v>
      </c>
      <c r="B27" s="34" t="s">
        <v>147</v>
      </c>
      <c r="C27" s="15" t="s">
        <v>127</v>
      </c>
      <c r="D27" s="15" t="s">
        <v>127</v>
      </c>
      <c r="E27" s="15" t="s">
        <v>127</v>
      </c>
      <c r="F27" s="15" t="s">
        <v>127</v>
      </c>
      <c r="G27" s="15" t="s">
        <v>127</v>
      </c>
      <c r="H27" s="15" t="s">
        <v>127</v>
      </c>
      <c r="I27" s="15" t="s">
        <v>127</v>
      </c>
      <c r="J27" s="15" t="s">
        <v>127</v>
      </c>
      <c r="K27" s="15" t="s">
        <v>127</v>
      </c>
      <c r="L27" s="15" t="s">
        <v>127</v>
      </c>
      <c r="M27" s="15" t="s">
        <v>127</v>
      </c>
      <c r="N27" s="15" t="s">
        <v>127</v>
      </c>
      <c r="O27" s="15" t="s">
        <v>127</v>
      </c>
      <c r="P27" s="15" t="s">
        <v>127</v>
      </c>
      <c r="Q27" s="15" t="s">
        <v>127</v>
      </c>
      <c r="R27" s="15" t="s">
        <v>127</v>
      </c>
      <c r="S27" s="15" t="s">
        <v>127</v>
      </c>
      <c r="T27" s="15" t="s">
        <v>127</v>
      </c>
      <c r="U27" s="15" t="s">
        <v>127</v>
      </c>
      <c r="V27" s="15" t="s">
        <v>127</v>
      </c>
      <c r="W27" s="15" t="s">
        <v>127</v>
      </c>
      <c r="X27" s="15" t="s">
        <v>127</v>
      </c>
      <c r="Y27" s="15" t="s">
        <v>127</v>
      </c>
      <c r="Z27" s="15" t="s">
        <v>127</v>
      </c>
      <c r="AA27" s="15" t="s">
        <v>127</v>
      </c>
      <c r="AB27" s="15" t="s">
        <v>127</v>
      </c>
      <c r="AC27" s="15" t="s">
        <v>127</v>
      </c>
      <c r="AD27" s="15" t="s">
        <v>127</v>
      </c>
      <c r="AE27" s="15" t="s">
        <v>127</v>
      </c>
      <c r="AF27" s="15" t="s">
        <v>127</v>
      </c>
      <c r="AG27" s="15" t="s">
        <v>127</v>
      </c>
      <c r="AH27" s="15" t="s">
        <v>127</v>
      </c>
      <c r="AI27" s="15" t="s">
        <v>127</v>
      </c>
      <c r="AJ27" s="551" t="s">
        <v>127</v>
      </c>
      <c r="AK27" s="15" t="s">
        <v>127</v>
      </c>
    </row>
    <row r="28" spans="1:39" s="584" customFormat="1" ht="78.75" x14ac:dyDescent="0.25">
      <c r="A28" s="580" t="s">
        <v>151</v>
      </c>
      <c r="B28" s="581" t="s">
        <v>148</v>
      </c>
      <c r="C28" s="582" t="s">
        <v>127</v>
      </c>
      <c r="D28" s="582" t="s">
        <v>127</v>
      </c>
      <c r="E28" s="582" t="s">
        <v>127</v>
      </c>
      <c r="F28" s="582" t="s">
        <v>127</v>
      </c>
      <c r="G28" s="582" t="s">
        <v>127</v>
      </c>
      <c r="H28" s="582" t="s">
        <v>127</v>
      </c>
      <c r="I28" s="582" t="s">
        <v>127</v>
      </c>
      <c r="J28" s="582" t="s">
        <v>127</v>
      </c>
      <c r="K28" s="582" t="s">
        <v>127</v>
      </c>
      <c r="L28" s="582" t="s">
        <v>127</v>
      </c>
      <c r="M28" s="582" t="s">
        <v>127</v>
      </c>
      <c r="N28" s="582" t="s">
        <v>127</v>
      </c>
      <c r="O28" s="582" t="s">
        <v>127</v>
      </c>
      <c r="P28" s="582" t="s">
        <v>127</v>
      </c>
      <c r="Q28" s="582" t="s">
        <v>127</v>
      </c>
      <c r="R28" s="582" t="s">
        <v>127</v>
      </c>
      <c r="S28" s="582" t="s">
        <v>127</v>
      </c>
      <c r="T28" s="582" t="s">
        <v>127</v>
      </c>
      <c r="U28" s="582" t="s">
        <v>127</v>
      </c>
      <c r="V28" s="582" t="s">
        <v>127</v>
      </c>
      <c r="W28" s="582" t="s">
        <v>127</v>
      </c>
      <c r="X28" s="582" t="s">
        <v>127</v>
      </c>
      <c r="Y28" s="582" t="s">
        <v>127</v>
      </c>
      <c r="Z28" s="582" t="s">
        <v>127</v>
      </c>
      <c r="AA28" s="582" t="s">
        <v>127</v>
      </c>
      <c r="AB28" s="582" t="s">
        <v>127</v>
      </c>
      <c r="AC28" s="582" t="s">
        <v>127</v>
      </c>
      <c r="AD28" s="582" t="s">
        <v>127</v>
      </c>
      <c r="AE28" s="582" t="s">
        <v>127</v>
      </c>
      <c r="AF28" s="582" t="s">
        <v>127</v>
      </c>
      <c r="AG28" s="582" t="s">
        <v>127</v>
      </c>
      <c r="AH28" s="582" t="s">
        <v>127</v>
      </c>
      <c r="AI28" s="582" t="s">
        <v>127</v>
      </c>
      <c r="AJ28" s="582" t="s">
        <v>127</v>
      </c>
      <c r="AK28" s="582" t="s">
        <v>127</v>
      </c>
    </row>
    <row r="29" spans="1:39" ht="63" x14ac:dyDescent="0.25">
      <c r="A29" s="33" t="s">
        <v>151</v>
      </c>
      <c r="B29" s="34" t="s">
        <v>149</v>
      </c>
      <c r="C29" s="15" t="s">
        <v>127</v>
      </c>
      <c r="D29" s="15" t="s">
        <v>127</v>
      </c>
      <c r="E29" s="15" t="s">
        <v>127</v>
      </c>
      <c r="F29" s="15" t="s">
        <v>127</v>
      </c>
      <c r="G29" s="15" t="s">
        <v>127</v>
      </c>
      <c r="H29" s="15" t="s">
        <v>127</v>
      </c>
      <c r="I29" s="15" t="s">
        <v>127</v>
      </c>
      <c r="J29" s="15" t="s">
        <v>127</v>
      </c>
      <c r="K29" s="15" t="s">
        <v>127</v>
      </c>
      <c r="L29" s="15" t="s">
        <v>127</v>
      </c>
      <c r="M29" s="15" t="s">
        <v>127</v>
      </c>
      <c r="N29" s="15" t="s">
        <v>127</v>
      </c>
      <c r="O29" s="15" t="s">
        <v>127</v>
      </c>
      <c r="P29" s="15" t="s">
        <v>127</v>
      </c>
      <c r="Q29" s="15" t="s">
        <v>127</v>
      </c>
      <c r="R29" s="15" t="s">
        <v>127</v>
      </c>
      <c r="S29" s="15" t="s">
        <v>127</v>
      </c>
      <c r="T29" s="15" t="s">
        <v>127</v>
      </c>
      <c r="U29" s="15" t="s">
        <v>127</v>
      </c>
      <c r="V29" s="15" t="s">
        <v>127</v>
      </c>
      <c r="W29" s="15" t="s">
        <v>127</v>
      </c>
      <c r="X29" s="15" t="s">
        <v>127</v>
      </c>
      <c r="Y29" s="15" t="s">
        <v>127</v>
      </c>
      <c r="Z29" s="15" t="s">
        <v>127</v>
      </c>
      <c r="AA29" s="15" t="s">
        <v>127</v>
      </c>
      <c r="AB29" s="15" t="s">
        <v>127</v>
      </c>
      <c r="AC29" s="15" t="s">
        <v>127</v>
      </c>
      <c r="AD29" s="15" t="s">
        <v>127</v>
      </c>
      <c r="AE29" s="15" t="s">
        <v>127</v>
      </c>
      <c r="AF29" s="15" t="str">
        <f>AF74</f>
        <v>нд</v>
      </c>
      <c r="AG29" s="15" t="s">
        <v>127</v>
      </c>
      <c r="AH29" s="15" t="s">
        <v>127</v>
      </c>
      <c r="AI29" s="15" t="s">
        <v>127</v>
      </c>
      <c r="AJ29" s="551" t="s">
        <v>127</v>
      </c>
      <c r="AK29" s="15" t="s">
        <v>127</v>
      </c>
    </row>
    <row r="30" spans="1:39" ht="63" x14ac:dyDescent="0.25">
      <c r="A30" s="33" t="s">
        <v>151</v>
      </c>
      <c r="B30" s="34" t="s">
        <v>152</v>
      </c>
      <c r="C30" s="15" t="s">
        <v>127</v>
      </c>
      <c r="D30" s="15" t="s">
        <v>127</v>
      </c>
      <c r="E30" s="15" t="s">
        <v>127</v>
      </c>
      <c r="F30" s="15" t="s">
        <v>127</v>
      </c>
      <c r="G30" s="15" t="s">
        <v>127</v>
      </c>
      <c r="H30" s="15" t="s">
        <v>127</v>
      </c>
      <c r="I30" s="15" t="s">
        <v>127</v>
      </c>
      <c r="J30" s="15" t="s">
        <v>127</v>
      </c>
      <c r="K30" s="15" t="s">
        <v>127</v>
      </c>
      <c r="L30" s="15" t="s">
        <v>127</v>
      </c>
      <c r="M30" s="15" t="s">
        <v>127</v>
      </c>
      <c r="N30" s="15" t="s">
        <v>127</v>
      </c>
      <c r="O30" s="15" t="s">
        <v>127</v>
      </c>
      <c r="P30" s="15" t="s">
        <v>127</v>
      </c>
      <c r="Q30" s="15" t="s">
        <v>127</v>
      </c>
      <c r="R30" s="15" t="s">
        <v>127</v>
      </c>
      <c r="S30" s="15" t="s">
        <v>127</v>
      </c>
      <c r="T30" s="15" t="s">
        <v>127</v>
      </c>
      <c r="U30" s="15" t="s">
        <v>127</v>
      </c>
      <c r="V30" s="15" t="s">
        <v>127</v>
      </c>
      <c r="W30" s="15" t="s">
        <v>127</v>
      </c>
      <c r="X30" s="15" t="s">
        <v>127</v>
      </c>
      <c r="Y30" s="15" t="s">
        <v>127</v>
      </c>
      <c r="Z30" s="15" t="s">
        <v>127</v>
      </c>
      <c r="AA30" s="15" t="s">
        <v>127</v>
      </c>
      <c r="AB30" s="15" t="s">
        <v>127</v>
      </c>
      <c r="AC30" s="15" t="s">
        <v>127</v>
      </c>
      <c r="AD30" s="15" t="s">
        <v>127</v>
      </c>
      <c r="AE30" s="15" t="s">
        <v>127</v>
      </c>
      <c r="AF30" s="15" t="s">
        <v>127</v>
      </c>
      <c r="AG30" s="15" t="s">
        <v>127</v>
      </c>
      <c r="AH30" s="15" t="s">
        <v>127</v>
      </c>
      <c r="AI30" s="15" t="s">
        <v>127</v>
      </c>
      <c r="AJ30" s="551" t="s">
        <v>127</v>
      </c>
      <c r="AK30" s="15" t="s">
        <v>127</v>
      </c>
    </row>
    <row r="31" spans="1:39" ht="63" x14ac:dyDescent="0.25">
      <c r="A31" s="33" t="s">
        <v>153</v>
      </c>
      <c r="B31" s="34" t="s">
        <v>154</v>
      </c>
      <c r="C31" s="15" t="s">
        <v>127</v>
      </c>
      <c r="D31" s="15" t="s">
        <v>127</v>
      </c>
      <c r="E31" s="15" t="s">
        <v>127</v>
      </c>
      <c r="F31" s="15" t="s">
        <v>127</v>
      </c>
      <c r="G31" s="15" t="s">
        <v>127</v>
      </c>
      <c r="H31" s="15" t="s">
        <v>127</v>
      </c>
      <c r="I31" s="15" t="s">
        <v>127</v>
      </c>
      <c r="J31" s="15" t="s">
        <v>127</v>
      </c>
      <c r="K31" s="15" t="s">
        <v>127</v>
      </c>
      <c r="L31" s="15" t="s">
        <v>127</v>
      </c>
      <c r="M31" s="15" t="s">
        <v>127</v>
      </c>
      <c r="N31" s="15" t="s">
        <v>127</v>
      </c>
      <c r="O31" s="15" t="s">
        <v>127</v>
      </c>
      <c r="P31" s="15" t="s">
        <v>127</v>
      </c>
      <c r="Q31" s="15" t="s">
        <v>127</v>
      </c>
      <c r="R31" s="15" t="s">
        <v>127</v>
      </c>
      <c r="S31" s="15" t="s">
        <v>127</v>
      </c>
      <c r="T31" s="15" t="s">
        <v>127</v>
      </c>
      <c r="U31" s="15" t="s">
        <v>127</v>
      </c>
      <c r="V31" s="15" t="s">
        <v>127</v>
      </c>
      <c r="W31" s="15" t="s">
        <v>127</v>
      </c>
      <c r="X31" s="15" t="s">
        <v>127</v>
      </c>
      <c r="Y31" s="15" t="s">
        <v>127</v>
      </c>
      <c r="Z31" s="15" t="s">
        <v>127</v>
      </c>
      <c r="AA31" s="15" t="s">
        <v>127</v>
      </c>
      <c r="AB31" s="15" t="s">
        <v>127</v>
      </c>
      <c r="AC31" s="15" t="s">
        <v>127</v>
      </c>
      <c r="AD31" s="15" t="s">
        <v>127</v>
      </c>
      <c r="AE31" s="15" t="s">
        <v>127</v>
      </c>
      <c r="AF31" s="15" t="s">
        <v>127</v>
      </c>
      <c r="AG31" s="15" t="s">
        <v>127</v>
      </c>
      <c r="AH31" s="15" t="s">
        <v>127</v>
      </c>
      <c r="AI31" s="15" t="s">
        <v>127</v>
      </c>
      <c r="AJ31" s="551" t="s">
        <v>127</v>
      </c>
      <c r="AK31" s="15" t="s">
        <v>127</v>
      </c>
    </row>
    <row r="32" spans="1:39" ht="47.25" x14ac:dyDescent="0.25">
      <c r="A32" s="33" t="s">
        <v>155</v>
      </c>
      <c r="B32" s="34" t="s">
        <v>156</v>
      </c>
      <c r="C32" s="15" t="s">
        <v>127</v>
      </c>
      <c r="D32" s="15" t="s">
        <v>127</v>
      </c>
      <c r="E32" s="15" t="s">
        <v>127</v>
      </c>
      <c r="F32" s="15" t="s">
        <v>127</v>
      </c>
      <c r="G32" s="15" t="s">
        <v>127</v>
      </c>
      <c r="H32" s="15" t="s">
        <v>127</v>
      </c>
      <c r="I32" s="15" t="s">
        <v>127</v>
      </c>
      <c r="J32" s="15" t="s">
        <v>127</v>
      </c>
      <c r="K32" s="15" t="s">
        <v>127</v>
      </c>
      <c r="L32" s="15" t="s">
        <v>127</v>
      </c>
      <c r="M32" s="15" t="s">
        <v>127</v>
      </c>
      <c r="N32" s="15" t="s">
        <v>127</v>
      </c>
      <c r="O32" s="15" t="s">
        <v>127</v>
      </c>
      <c r="P32" s="15" t="s">
        <v>127</v>
      </c>
      <c r="Q32" s="15" t="s">
        <v>127</v>
      </c>
      <c r="R32" s="15" t="s">
        <v>127</v>
      </c>
      <c r="S32" s="15" t="s">
        <v>127</v>
      </c>
      <c r="T32" s="15" t="s">
        <v>127</v>
      </c>
      <c r="U32" s="15" t="s">
        <v>127</v>
      </c>
      <c r="V32" s="15" t="s">
        <v>127</v>
      </c>
      <c r="W32" s="15" t="s">
        <v>127</v>
      </c>
      <c r="X32" s="15" t="s">
        <v>127</v>
      </c>
      <c r="Y32" s="15" t="s">
        <v>127</v>
      </c>
      <c r="Z32" s="15" t="s">
        <v>127</v>
      </c>
      <c r="AA32" s="15" t="s">
        <v>127</v>
      </c>
      <c r="AB32" s="15" t="s">
        <v>127</v>
      </c>
      <c r="AC32" s="15" t="s">
        <v>127</v>
      </c>
      <c r="AD32" s="15" t="s">
        <v>127</v>
      </c>
      <c r="AE32" s="15" t="s">
        <v>127</v>
      </c>
      <c r="AF32" s="15" t="s">
        <v>127</v>
      </c>
      <c r="AG32" s="15" t="s">
        <v>127</v>
      </c>
      <c r="AH32" s="15" t="s">
        <v>127</v>
      </c>
      <c r="AI32" s="15" t="s">
        <v>127</v>
      </c>
      <c r="AJ32" s="551" t="s">
        <v>127</v>
      </c>
      <c r="AK32" s="15" t="s">
        <v>127</v>
      </c>
    </row>
    <row r="33" spans="1:39" ht="63" x14ac:dyDescent="0.25">
      <c r="A33" s="33" t="s">
        <v>157</v>
      </c>
      <c r="B33" s="34" t="s">
        <v>158</v>
      </c>
      <c r="C33" s="15" t="s">
        <v>127</v>
      </c>
      <c r="D33" s="15" t="s">
        <v>127</v>
      </c>
      <c r="E33" s="15" t="s">
        <v>127</v>
      </c>
      <c r="F33" s="15" t="s">
        <v>127</v>
      </c>
      <c r="G33" s="15" t="s">
        <v>127</v>
      </c>
      <c r="H33" s="15" t="s">
        <v>127</v>
      </c>
      <c r="I33" s="15" t="s">
        <v>127</v>
      </c>
      <c r="J33" s="15" t="s">
        <v>127</v>
      </c>
      <c r="K33" s="15" t="s">
        <v>127</v>
      </c>
      <c r="L33" s="15" t="s">
        <v>127</v>
      </c>
      <c r="M33" s="15" t="s">
        <v>127</v>
      </c>
      <c r="N33" s="15" t="s">
        <v>127</v>
      </c>
      <c r="O33" s="15" t="s">
        <v>127</v>
      </c>
      <c r="P33" s="15" t="s">
        <v>127</v>
      </c>
      <c r="Q33" s="15" t="s">
        <v>127</v>
      </c>
      <c r="R33" s="15" t="s">
        <v>127</v>
      </c>
      <c r="S33" s="15" t="s">
        <v>127</v>
      </c>
      <c r="T33" s="15" t="s">
        <v>127</v>
      </c>
      <c r="U33" s="15" t="s">
        <v>127</v>
      </c>
      <c r="V33" s="15" t="s">
        <v>127</v>
      </c>
      <c r="W33" s="15" t="s">
        <v>127</v>
      </c>
      <c r="X33" s="15" t="s">
        <v>127</v>
      </c>
      <c r="Y33" s="15" t="s">
        <v>127</v>
      </c>
      <c r="Z33" s="15" t="s">
        <v>127</v>
      </c>
      <c r="AA33" s="15" t="s">
        <v>127</v>
      </c>
      <c r="AB33" s="15" t="s">
        <v>127</v>
      </c>
      <c r="AC33" s="15" t="s">
        <v>127</v>
      </c>
      <c r="AD33" s="15" t="s">
        <v>127</v>
      </c>
      <c r="AE33" s="15" t="s">
        <v>127</v>
      </c>
      <c r="AF33" s="15" t="s">
        <v>127</v>
      </c>
      <c r="AG33" s="15" t="s">
        <v>127</v>
      </c>
      <c r="AH33" s="15" t="s">
        <v>127</v>
      </c>
      <c r="AI33" s="15" t="s">
        <v>127</v>
      </c>
      <c r="AJ33" s="551" t="s">
        <v>127</v>
      </c>
      <c r="AK33" s="15" t="s">
        <v>127</v>
      </c>
    </row>
    <row r="34" spans="1:39" s="39" customFormat="1" ht="34.5" customHeight="1" x14ac:dyDescent="0.25">
      <c r="A34" s="35" t="s">
        <v>159</v>
      </c>
      <c r="B34" s="36" t="s">
        <v>160</v>
      </c>
      <c r="C34" s="37" t="s">
        <v>127</v>
      </c>
      <c r="D34" s="37" t="s">
        <v>161</v>
      </c>
      <c r="E34" s="37">
        <v>2019</v>
      </c>
      <c r="F34" s="37">
        <v>2021</v>
      </c>
      <c r="G34" s="37" t="s">
        <v>127</v>
      </c>
      <c r="H34" s="90">
        <v>28.829053829999999</v>
      </c>
      <c r="I34" s="90">
        <v>0.58599999999999997</v>
      </c>
      <c r="J34" s="90">
        <v>0</v>
      </c>
      <c r="K34" s="38">
        <f>K38+K58</f>
        <v>34.877108760000006</v>
      </c>
      <c r="L34" s="38">
        <f t="shared" ref="L34:O34" si="3">L38+L58</f>
        <v>1.6818799468224441</v>
      </c>
      <c r="M34" s="38">
        <f t="shared" si="3"/>
        <v>7.101330865596573</v>
      </c>
      <c r="N34" s="38">
        <f t="shared" si="3"/>
        <v>18.732025912794292</v>
      </c>
      <c r="O34" s="38">
        <f t="shared" si="3"/>
        <v>5.8648725833282667</v>
      </c>
      <c r="P34" s="38">
        <f>P39</f>
        <v>0</v>
      </c>
      <c r="Q34" s="38">
        <f t="shared" ref="Q34:T34" si="4">Q39</f>
        <v>0</v>
      </c>
      <c r="R34" s="38">
        <f t="shared" si="4"/>
        <v>0</v>
      </c>
      <c r="S34" s="38">
        <f t="shared" si="4"/>
        <v>0</v>
      </c>
      <c r="T34" s="38">
        <f t="shared" si="4"/>
        <v>0</v>
      </c>
      <c r="U34" s="37" t="s">
        <v>127</v>
      </c>
      <c r="V34" s="37" t="s">
        <v>127</v>
      </c>
      <c r="W34" s="37" t="s">
        <v>127</v>
      </c>
      <c r="X34" s="37" t="s">
        <v>127</v>
      </c>
      <c r="Y34" s="37" t="s">
        <v>127</v>
      </c>
      <c r="Z34" s="37" t="s">
        <v>127</v>
      </c>
      <c r="AA34" s="37" t="s">
        <v>127</v>
      </c>
      <c r="AB34" s="37" t="s">
        <v>127</v>
      </c>
      <c r="AC34" s="38">
        <v>11.600161010000001</v>
      </c>
      <c r="AD34" s="37">
        <v>0.58599999999999997</v>
      </c>
      <c r="AE34" s="38">
        <v>10.088381790000001</v>
      </c>
      <c r="AF34" s="37" t="s">
        <v>127</v>
      </c>
      <c r="AG34" s="38">
        <f>AG38+AG58</f>
        <v>13.18856596</v>
      </c>
      <c r="AH34" s="566">
        <f>AH39+AH58</f>
        <v>13.64434</v>
      </c>
      <c r="AI34" s="566">
        <f>AI39+AI58</f>
        <v>34.877108760000006</v>
      </c>
      <c r="AJ34" s="553">
        <f>AJ39+AJ59</f>
        <v>35.332882800000007</v>
      </c>
      <c r="AK34" s="37" t="s">
        <v>127</v>
      </c>
    </row>
    <row r="35" spans="1:39" s="45" customFormat="1" ht="47.25" x14ac:dyDescent="0.25">
      <c r="A35" s="40" t="s">
        <v>162</v>
      </c>
      <c r="B35" s="41" t="s">
        <v>163</v>
      </c>
      <c r="C35" s="42" t="s">
        <v>127</v>
      </c>
      <c r="D35" s="42" t="s">
        <v>127</v>
      </c>
      <c r="E35" s="42" t="s">
        <v>127</v>
      </c>
      <c r="F35" s="42" t="s">
        <v>127</v>
      </c>
      <c r="G35" s="42" t="s">
        <v>127</v>
      </c>
      <c r="H35" s="43" t="s">
        <v>127</v>
      </c>
      <c r="I35" s="42" t="s">
        <v>127</v>
      </c>
      <c r="J35" s="42" t="s">
        <v>127</v>
      </c>
      <c r="K35" s="43" t="s">
        <v>127</v>
      </c>
      <c r="L35" s="43" t="s">
        <v>127</v>
      </c>
      <c r="M35" s="43" t="s">
        <v>127</v>
      </c>
      <c r="N35" s="43" t="s">
        <v>127</v>
      </c>
      <c r="O35" s="43" t="s">
        <v>127</v>
      </c>
      <c r="P35" s="42" t="s">
        <v>127</v>
      </c>
      <c r="Q35" s="42" t="s">
        <v>127</v>
      </c>
      <c r="R35" s="42" t="s">
        <v>127</v>
      </c>
      <c r="S35" s="42" t="s">
        <v>127</v>
      </c>
      <c r="T35" s="42" t="s">
        <v>127</v>
      </c>
      <c r="U35" s="42" t="s">
        <v>127</v>
      </c>
      <c r="V35" s="42" t="s">
        <v>127</v>
      </c>
      <c r="W35" s="42" t="s">
        <v>127</v>
      </c>
      <c r="X35" s="42" t="s">
        <v>127</v>
      </c>
      <c r="Y35" s="42" t="s">
        <v>127</v>
      </c>
      <c r="Z35" s="42" t="s">
        <v>127</v>
      </c>
      <c r="AA35" s="42" t="s">
        <v>127</v>
      </c>
      <c r="AB35" s="42" t="s">
        <v>127</v>
      </c>
      <c r="AC35" s="43" t="s">
        <v>127</v>
      </c>
      <c r="AD35" s="42" t="s">
        <v>127</v>
      </c>
      <c r="AE35" s="42" t="s">
        <v>127</v>
      </c>
      <c r="AF35" s="42" t="s">
        <v>127</v>
      </c>
      <c r="AG35" s="42" t="s">
        <v>127</v>
      </c>
      <c r="AH35" s="42" t="s">
        <v>127</v>
      </c>
      <c r="AI35" s="42" t="s">
        <v>127</v>
      </c>
      <c r="AJ35" s="42" t="s">
        <v>127</v>
      </c>
      <c r="AK35" s="42" t="s">
        <v>127</v>
      </c>
    </row>
    <row r="36" spans="1:39" s="51" customFormat="1" ht="31.5" x14ac:dyDescent="0.25">
      <c r="A36" s="46" t="s">
        <v>164</v>
      </c>
      <c r="B36" s="47" t="s">
        <v>165</v>
      </c>
      <c r="C36" s="48" t="s">
        <v>127</v>
      </c>
      <c r="D36" s="48" t="s">
        <v>127</v>
      </c>
      <c r="E36" s="48" t="s">
        <v>127</v>
      </c>
      <c r="F36" s="48" t="s">
        <v>127</v>
      </c>
      <c r="G36" s="48" t="s">
        <v>127</v>
      </c>
      <c r="H36" s="48" t="s">
        <v>127</v>
      </c>
      <c r="I36" s="48" t="s">
        <v>127</v>
      </c>
      <c r="J36" s="48" t="s">
        <v>127</v>
      </c>
      <c r="K36" s="48" t="s">
        <v>127</v>
      </c>
      <c r="L36" s="48" t="s">
        <v>127</v>
      </c>
      <c r="M36" s="48" t="s">
        <v>127</v>
      </c>
      <c r="N36" s="48" t="s">
        <v>127</v>
      </c>
      <c r="O36" s="48" t="s">
        <v>127</v>
      </c>
      <c r="P36" s="48" t="s">
        <v>127</v>
      </c>
      <c r="Q36" s="48" t="s">
        <v>127</v>
      </c>
      <c r="R36" s="48" t="s">
        <v>127</v>
      </c>
      <c r="S36" s="48" t="s">
        <v>127</v>
      </c>
      <c r="T36" s="48" t="s">
        <v>127</v>
      </c>
      <c r="U36" s="48" t="s">
        <v>127</v>
      </c>
      <c r="V36" s="48" t="s">
        <v>127</v>
      </c>
      <c r="W36" s="48" t="s">
        <v>127</v>
      </c>
      <c r="X36" s="48" t="s">
        <v>127</v>
      </c>
      <c r="Y36" s="48" t="s">
        <v>127</v>
      </c>
      <c r="Z36" s="48" t="s">
        <v>127</v>
      </c>
      <c r="AA36" s="48" t="s">
        <v>127</v>
      </c>
      <c r="AB36" s="48" t="s">
        <v>127</v>
      </c>
      <c r="AC36" s="48" t="s">
        <v>127</v>
      </c>
      <c r="AD36" s="48" t="s">
        <v>127</v>
      </c>
      <c r="AE36" s="48" t="s">
        <v>127</v>
      </c>
      <c r="AF36" s="48" t="s">
        <v>127</v>
      </c>
      <c r="AG36" s="48" t="s">
        <v>127</v>
      </c>
      <c r="AH36" s="48" t="s">
        <v>127</v>
      </c>
      <c r="AI36" s="48" t="s">
        <v>127</v>
      </c>
      <c r="AJ36" s="48" t="s">
        <v>127</v>
      </c>
      <c r="AK36" s="48" t="s">
        <v>127</v>
      </c>
    </row>
    <row r="37" spans="1:39" s="51" customFormat="1" ht="47.25" x14ac:dyDescent="0.25">
      <c r="A37" s="46" t="s">
        <v>166</v>
      </c>
      <c r="B37" s="47" t="s">
        <v>167</v>
      </c>
      <c r="C37" s="48" t="s">
        <v>127</v>
      </c>
      <c r="D37" s="48" t="s">
        <v>127</v>
      </c>
      <c r="E37" s="48" t="s">
        <v>127</v>
      </c>
      <c r="F37" s="48" t="s">
        <v>127</v>
      </c>
      <c r="G37" s="48" t="s">
        <v>127</v>
      </c>
      <c r="H37" s="48" t="s">
        <v>127</v>
      </c>
      <c r="I37" s="48" t="s">
        <v>127</v>
      </c>
      <c r="J37" s="48" t="s">
        <v>127</v>
      </c>
      <c r="K37" s="48" t="s">
        <v>127</v>
      </c>
      <c r="L37" s="48" t="s">
        <v>127</v>
      </c>
      <c r="M37" s="48" t="s">
        <v>127</v>
      </c>
      <c r="N37" s="48" t="s">
        <v>127</v>
      </c>
      <c r="O37" s="48" t="s">
        <v>127</v>
      </c>
      <c r="P37" s="48" t="s">
        <v>127</v>
      </c>
      <c r="Q37" s="48" t="s">
        <v>127</v>
      </c>
      <c r="R37" s="48" t="s">
        <v>127</v>
      </c>
      <c r="S37" s="48" t="s">
        <v>127</v>
      </c>
      <c r="T37" s="48" t="s">
        <v>127</v>
      </c>
      <c r="U37" s="48" t="s">
        <v>127</v>
      </c>
      <c r="V37" s="48" t="s">
        <v>127</v>
      </c>
      <c r="W37" s="48" t="s">
        <v>127</v>
      </c>
      <c r="X37" s="48" t="s">
        <v>127</v>
      </c>
      <c r="Y37" s="48" t="s">
        <v>127</v>
      </c>
      <c r="Z37" s="48" t="s">
        <v>127</v>
      </c>
      <c r="AA37" s="48" t="s">
        <v>127</v>
      </c>
      <c r="AB37" s="48" t="s">
        <v>127</v>
      </c>
      <c r="AC37" s="48" t="s">
        <v>127</v>
      </c>
      <c r="AD37" s="48" t="s">
        <v>127</v>
      </c>
      <c r="AE37" s="48" t="s">
        <v>127</v>
      </c>
      <c r="AF37" s="48" t="s">
        <v>127</v>
      </c>
      <c r="AG37" s="48" t="s">
        <v>127</v>
      </c>
      <c r="AH37" s="48" t="s">
        <v>127</v>
      </c>
      <c r="AI37" s="48" t="s">
        <v>127</v>
      </c>
      <c r="AJ37" s="48" t="s">
        <v>127</v>
      </c>
      <c r="AK37" s="48" t="s">
        <v>127</v>
      </c>
    </row>
    <row r="38" spans="1:39" s="45" customFormat="1" ht="42" customHeight="1" x14ac:dyDescent="0.25">
      <c r="A38" s="40" t="s">
        <v>168</v>
      </c>
      <c r="B38" s="41" t="s">
        <v>169</v>
      </c>
      <c r="C38" s="42" t="s">
        <v>127</v>
      </c>
      <c r="D38" s="42" t="s">
        <v>161</v>
      </c>
      <c r="E38" s="42">
        <v>2019</v>
      </c>
      <c r="F38" s="42">
        <v>2021</v>
      </c>
      <c r="G38" s="42" t="s">
        <v>127</v>
      </c>
      <c r="H38" s="58">
        <v>18.251655530000001</v>
      </c>
      <c r="I38" s="42">
        <v>0.58599999999999997</v>
      </c>
      <c r="J38" s="58">
        <v>0</v>
      </c>
      <c r="K38" s="43">
        <f>K39</f>
        <v>22.549970310000003</v>
      </c>
      <c r="L38" s="43">
        <f t="shared" ref="L38:O38" si="5">L39</f>
        <v>1.6818799468224441</v>
      </c>
      <c r="M38" s="43">
        <f t="shared" si="5"/>
        <v>5.3149796055965721</v>
      </c>
      <c r="N38" s="43">
        <f t="shared" si="5"/>
        <v>9.5069255727942945</v>
      </c>
      <c r="O38" s="43">
        <f t="shared" si="5"/>
        <v>4.549185153328267</v>
      </c>
      <c r="P38" s="43">
        <f t="shared" ref="P38" si="6">P39</f>
        <v>0</v>
      </c>
      <c r="Q38" s="43">
        <f t="shared" ref="Q38" si="7">Q39</f>
        <v>0</v>
      </c>
      <c r="R38" s="43">
        <f t="shared" ref="R38" si="8">R39</f>
        <v>0</v>
      </c>
      <c r="S38" s="43">
        <f t="shared" ref="S38" si="9">S39</f>
        <v>0</v>
      </c>
      <c r="T38" s="43">
        <f t="shared" ref="T38" si="10">T39</f>
        <v>0</v>
      </c>
      <c r="U38" s="42" t="s">
        <v>127</v>
      </c>
      <c r="V38" s="42" t="s">
        <v>127</v>
      </c>
      <c r="W38" s="42" t="s">
        <v>127</v>
      </c>
      <c r="X38" s="42" t="s">
        <v>127</v>
      </c>
      <c r="Y38" s="42" t="s">
        <v>127</v>
      </c>
      <c r="Z38" s="42" t="s">
        <v>127</v>
      </c>
      <c r="AA38" s="42" t="s">
        <v>127</v>
      </c>
      <c r="AB38" s="42" t="s">
        <v>127</v>
      </c>
      <c r="AC38" s="43">
        <v>8.0110250799999996</v>
      </c>
      <c r="AD38" s="42">
        <v>0.58599999999999997</v>
      </c>
      <c r="AE38" s="43">
        <v>6.6430443800000001</v>
      </c>
      <c r="AF38" s="42" t="s">
        <v>127</v>
      </c>
      <c r="AG38" s="43">
        <f>AG39</f>
        <v>7.8959008500000003</v>
      </c>
      <c r="AH38" s="42" t="s">
        <v>127</v>
      </c>
      <c r="AI38" s="43">
        <f>AI39+AI58</f>
        <v>34.877108760000006</v>
      </c>
      <c r="AJ38" s="43">
        <f>AJ39+AJ58</f>
        <v>35.332882800000007</v>
      </c>
      <c r="AK38" s="42" t="s">
        <v>127</v>
      </c>
      <c r="AM38" s="568"/>
    </row>
    <row r="39" spans="1:39" s="51" customFormat="1" x14ac:dyDescent="0.25">
      <c r="A39" s="46" t="s">
        <v>170</v>
      </c>
      <c r="B39" s="47" t="s">
        <v>171</v>
      </c>
      <c r="C39" s="48" t="s">
        <v>127</v>
      </c>
      <c r="D39" s="48" t="s">
        <v>161</v>
      </c>
      <c r="E39" s="48">
        <v>2019</v>
      </c>
      <c r="F39" s="48">
        <v>2021</v>
      </c>
      <c r="G39" s="48" t="s">
        <v>127</v>
      </c>
      <c r="H39" s="59">
        <f>SUM(H40:H54)</f>
        <v>25.263564372000001</v>
      </c>
      <c r="I39" s="48">
        <v>0.58599999999999997</v>
      </c>
      <c r="J39" s="59">
        <v>0</v>
      </c>
      <c r="K39" s="49">
        <f>SUM(K40:K56)</f>
        <v>22.549970310000003</v>
      </c>
      <c r="L39" s="49">
        <f t="shared" ref="L39:O39" si="11">SUM(L40:L56)</f>
        <v>1.6818799468224441</v>
      </c>
      <c r="M39" s="49">
        <f t="shared" si="11"/>
        <v>5.3149796055965721</v>
      </c>
      <c r="N39" s="49">
        <f t="shared" si="11"/>
        <v>9.5069255727942945</v>
      </c>
      <c r="O39" s="49">
        <f t="shared" si="11"/>
        <v>4.549185153328267</v>
      </c>
      <c r="P39" s="49">
        <f t="shared" ref="P39" si="12">SUM(P40:P56)</f>
        <v>0</v>
      </c>
      <c r="Q39" s="49">
        <f t="shared" ref="Q39" si="13">SUM(Q40:Q56)</f>
        <v>0</v>
      </c>
      <c r="R39" s="49">
        <f t="shared" ref="R39" si="14">SUM(R40:R56)</f>
        <v>0</v>
      </c>
      <c r="S39" s="49">
        <f t="shared" ref="S39" si="15">SUM(S40:S56)</f>
        <v>0</v>
      </c>
      <c r="T39" s="49">
        <f t="shared" ref="T39" si="16">SUM(T40:T56)</f>
        <v>0</v>
      </c>
      <c r="U39" s="48" t="s">
        <v>127</v>
      </c>
      <c r="V39" s="48" t="s">
        <v>127</v>
      </c>
      <c r="W39" s="48" t="s">
        <v>127</v>
      </c>
      <c r="X39" s="48" t="s">
        <v>127</v>
      </c>
      <c r="Y39" s="48" t="s">
        <v>127</v>
      </c>
      <c r="Z39" s="48" t="s">
        <v>127</v>
      </c>
      <c r="AA39" s="48" t="s">
        <v>127</v>
      </c>
      <c r="AB39" s="48" t="s">
        <v>127</v>
      </c>
      <c r="AC39" s="49">
        <v>8.0110250799999996</v>
      </c>
      <c r="AD39" s="48">
        <v>0.58599999999999997</v>
      </c>
      <c r="AE39" s="49">
        <v>6.6430443800000001</v>
      </c>
      <c r="AF39" s="48"/>
      <c r="AG39" s="49">
        <f>SUM(AG40:AG56)</f>
        <v>7.8959008500000003</v>
      </c>
      <c r="AH39" s="555">
        <f>SUM(AH51:AH56)</f>
        <v>8.35167489</v>
      </c>
      <c r="AI39" s="49">
        <f>SUM(AI40:AI56)</f>
        <v>22.549970310000003</v>
      </c>
      <c r="AJ39" s="49">
        <f>SUM(AJ40:AJ56)</f>
        <v>23.005744350000004</v>
      </c>
      <c r="AK39" s="48" t="s">
        <v>127</v>
      </c>
    </row>
    <row r="40" spans="1:39" s="57" customFormat="1" ht="31.5" x14ac:dyDescent="0.25">
      <c r="A40" s="52" t="s">
        <v>170</v>
      </c>
      <c r="B40" s="66" t="s">
        <v>2</v>
      </c>
      <c r="C40" s="66" t="s">
        <v>32</v>
      </c>
      <c r="D40" s="53" t="s">
        <v>161</v>
      </c>
      <c r="E40" s="53">
        <v>2019</v>
      </c>
      <c r="F40" s="53">
        <v>2019</v>
      </c>
      <c r="G40" s="53" t="s">
        <v>127</v>
      </c>
      <c r="H40" s="56">
        <v>0.564756696</v>
      </c>
      <c r="I40" s="53" t="s">
        <v>127</v>
      </c>
      <c r="J40" s="53">
        <v>0</v>
      </c>
      <c r="K40" s="54">
        <v>0.47063058000000002</v>
      </c>
      <c r="L40" s="83">
        <v>0</v>
      </c>
      <c r="M40" s="83">
        <v>0.16113662000000001</v>
      </c>
      <c r="N40" s="83">
        <v>0.21877672000000001</v>
      </c>
      <c r="O40" s="83">
        <v>9.0717240000000005E-2</v>
      </c>
      <c r="P40" s="53" t="s">
        <v>127</v>
      </c>
      <c r="Q40" s="53" t="s">
        <v>127</v>
      </c>
      <c r="R40" s="53" t="s">
        <v>127</v>
      </c>
      <c r="S40" s="53" t="s">
        <v>127</v>
      </c>
      <c r="T40" s="53" t="s">
        <v>127</v>
      </c>
      <c r="U40" s="53">
        <v>0</v>
      </c>
      <c r="V40" s="53">
        <v>0</v>
      </c>
      <c r="W40" s="53">
        <v>0</v>
      </c>
      <c r="X40" s="53">
        <v>0</v>
      </c>
      <c r="Y40" s="53" t="s">
        <v>127</v>
      </c>
      <c r="Z40" s="53" t="s">
        <v>127</v>
      </c>
      <c r="AA40" s="53">
        <v>0</v>
      </c>
      <c r="AB40" s="53" t="s">
        <v>127</v>
      </c>
      <c r="AC40" s="83">
        <v>0.47063058000000002</v>
      </c>
      <c r="AD40" s="53" t="s">
        <v>127</v>
      </c>
      <c r="AE40" s="84">
        <v>0</v>
      </c>
      <c r="AF40" s="53" t="s">
        <v>127</v>
      </c>
      <c r="AG40" s="84">
        <v>0</v>
      </c>
      <c r="AH40" s="53" t="s">
        <v>127</v>
      </c>
      <c r="AI40" s="83">
        <v>0.47063058000000002</v>
      </c>
      <c r="AJ40" s="556">
        <f>AI40</f>
        <v>0.47063058000000002</v>
      </c>
      <c r="AK40" s="53" t="s">
        <v>127</v>
      </c>
      <c r="AL40" s="663"/>
    </row>
    <row r="41" spans="1:39" s="57" customFormat="1" ht="31.5" x14ac:dyDescent="0.25">
      <c r="A41" s="52" t="s">
        <v>170</v>
      </c>
      <c r="B41" s="66" t="s">
        <v>3</v>
      </c>
      <c r="C41" s="66" t="s">
        <v>33</v>
      </c>
      <c r="D41" s="53" t="s">
        <v>161</v>
      </c>
      <c r="E41" s="53">
        <v>2019</v>
      </c>
      <c r="F41" s="53">
        <v>2019</v>
      </c>
      <c r="G41" s="53" t="s">
        <v>127</v>
      </c>
      <c r="H41" s="56">
        <v>0.86527875600000004</v>
      </c>
      <c r="I41" s="53" t="s">
        <v>127</v>
      </c>
      <c r="J41" s="53">
        <v>0</v>
      </c>
      <c r="K41" s="54">
        <v>0.72106563000000001</v>
      </c>
      <c r="L41" s="83">
        <v>0</v>
      </c>
      <c r="M41" s="83">
        <v>0.25156401</v>
      </c>
      <c r="N41" s="83">
        <v>0.32653234999999997</v>
      </c>
      <c r="O41" s="83">
        <v>0.14296926000000001</v>
      </c>
      <c r="P41" s="53" t="s">
        <v>127</v>
      </c>
      <c r="Q41" s="53" t="s">
        <v>127</v>
      </c>
      <c r="R41" s="53" t="s">
        <v>127</v>
      </c>
      <c r="S41" s="53" t="s">
        <v>127</v>
      </c>
      <c r="T41" s="53" t="s">
        <v>127</v>
      </c>
      <c r="U41" s="53">
        <v>0</v>
      </c>
      <c r="V41" s="53">
        <v>0</v>
      </c>
      <c r="W41" s="53">
        <v>0</v>
      </c>
      <c r="X41" s="53">
        <v>0</v>
      </c>
      <c r="Y41" s="53" t="s">
        <v>127</v>
      </c>
      <c r="Z41" s="53" t="s">
        <v>127</v>
      </c>
      <c r="AA41" s="53">
        <v>0</v>
      </c>
      <c r="AB41" s="53" t="s">
        <v>127</v>
      </c>
      <c r="AC41" s="83">
        <v>0.72106563000000001</v>
      </c>
      <c r="AD41" s="53" t="s">
        <v>127</v>
      </c>
      <c r="AE41" s="84">
        <v>0</v>
      </c>
      <c r="AF41" s="53" t="s">
        <v>127</v>
      </c>
      <c r="AG41" s="84">
        <v>0</v>
      </c>
      <c r="AH41" s="53" t="s">
        <v>127</v>
      </c>
      <c r="AI41" s="83">
        <v>0.72106563000000001</v>
      </c>
      <c r="AJ41" s="556">
        <f t="shared" ref="AJ41:AJ55" si="17">AI41</f>
        <v>0.72106563000000001</v>
      </c>
      <c r="AK41" s="53" t="s">
        <v>127</v>
      </c>
      <c r="AL41" s="663"/>
    </row>
    <row r="42" spans="1:39" s="57" customFormat="1" ht="31.5" x14ac:dyDescent="0.25">
      <c r="A42" s="52" t="s">
        <v>170</v>
      </c>
      <c r="B42" s="66" t="s">
        <v>4</v>
      </c>
      <c r="C42" s="66" t="s">
        <v>34</v>
      </c>
      <c r="D42" s="53" t="s">
        <v>161</v>
      </c>
      <c r="E42" s="53">
        <v>2019</v>
      </c>
      <c r="F42" s="53">
        <v>2019</v>
      </c>
      <c r="G42" s="53" t="s">
        <v>127</v>
      </c>
      <c r="H42" s="56">
        <v>1.1886975360000001</v>
      </c>
      <c r="I42" s="53" t="s">
        <v>127</v>
      </c>
      <c r="J42" s="53">
        <v>0</v>
      </c>
      <c r="K42" s="54">
        <v>0.99058128000000001</v>
      </c>
      <c r="L42" s="83">
        <v>0</v>
      </c>
      <c r="M42" s="83">
        <v>0.34483463000000003</v>
      </c>
      <c r="N42" s="83">
        <v>0.45099172999999998</v>
      </c>
      <c r="O42" s="83">
        <v>0.19475491</v>
      </c>
      <c r="P42" s="53" t="s">
        <v>127</v>
      </c>
      <c r="Q42" s="53" t="s">
        <v>127</v>
      </c>
      <c r="R42" s="53" t="s">
        <v>127</v>
      </c>
      <c r="S42" s="53" t="s">
        <v>127</v>
      </c>
      <c r="T42" s="53" t="s">
        <v>127</v>
      </c>
      <c r="U42" s="53">
        <v>0</v>
      </c>
      <c r="V42" s="53">
        <v>0</v>
      </c>
      <c r="W42" s="53">
        <v>0</v>
      </c>
      <c r="X42" s="53">
        <v>0</v>
      </c>
      <c r="Y42" s="53" t="s">
        <v>127</v>
      </c>
      <c r="Z42" s="53" t="s">
        <v>127</v>
      </c>
      <c r="AA42" s="53">
        <v>0</v>
      </c>
      <c r="AB42" s="53" t="s">
        <v>127</v>
      </c>
      <c r="AC42" s="83">
        <v>0.99058128000000001</v>
      </c>
      <c r="AD42" s="53" t="s">
        <v>127</v>
      </c>
      <c r="AE42" s="84">
        <v>0</v>
      </c>
      <c r="AF42" s="53" t="s">
        <v>127</v>
      </c>
      <c r="AG42" s="84">
        <v>0</v>
      </c>
      <c r="AH42" s="53" t="s">
        <v>127</v>
      </c>
      <c r="AI42" s="83">
        <v>0.99058128000000001</v>
      </c>
      <c r="AJ42" s="556">
        <f t="shared" si="17"/>
        <v>0.99058128000000001</v>
      </c>
      <c r="AK42" s="53" t="s">
        <v>127</v>
      </c>
      <c r="AL42" s="663"/>
    </row>
    <row r="43" spans="1:39" s="57" customFormat="1" ht="31.5" x14ac:dyDescent="0.25">
      <c r="A43" s="52" t="s">
        <v>170</v>
      </c>
      <c r="B43" s="66" t="s">
        <v>5</v>
      </c>
      <c r="C43" s="66" t="s">
        <v>35</v>
      </c>
      <c r="D43" s="53" t="s">
        <v>161</v>
      </c>
      <c r="E43" s="53">
        <v>2019</v>
      </c>
      <c r="F43" s="53">
        <v>2019</v>
      </c>
      <c r="G43" s="53" t="s">
        <v>127</v>
      </c>
      <c r="H43" s="56">
        <v>1.1066959799999998</v>
      </c>
      <c r="I43" s="53" t="s">
        <v>127</v>
      </c>
      <c r="J43" s="53">
        <v>0</v>
      </c>
      <c r="K43" s="54">
        <v>0.92224665000000006</v>
      </c>
      <c r="L43" s="83">
        <v>8.2196674826600008E-2</v>
      </c>
      <c r="M43" s="83">
        <v>0.22177104</v>
      </c>
      <c r="N43" s="83">
        <v>0.41853308</v>
      </c>
      <c r="O43" s="83">
        <v>0.19974586</v>
      </c>
      <c r="P43" s="53" t="s">
        <v>127</v>
      </c>
      <c r="Q43" s="53" t="s">
        <v>127</v>
      </c>
      <c r="R43" s="53" t="s">
        <v>127</v>
      </c>
      <c r="S43" s="53" t="s">
        <v>127</v>
      </c>
      <c r="T43" s="53" t="s">
        <v>127</v>
      </c>
      <c r="U43" s="53">
        <v>0</v>
      </c>
      <c r="V43" s="53">
        <v>0</v>
      </c>
      <c r="W43" s="53">
        <v>0</v>
      </c>
      <c r="X43" s="53">
        <v>0</v>
      </c>
      <c r="Y43" s="53" t="s">
        <v>127</v>
      </c>
      <c r="Z43" s="53" t="s">
        <v>127</v>
      </c>
      <c r="AA43" s="53">
        <v>0</v>
      </c>
      <c r="AB43" s="53" t="s">
        <v>127</v>
      </c>
      <c r="AC43" s="83">
        <v>0.92224665000000006</v>
      </c>
      <c r="AD43" s="53" t="s">
        <v>127</v>
      </c>
      <c r="AE43" s="84">
        <v>0</v>
      </c>
      <c r="AF43" s="53" t="s">
        <v>127</v>
      </c>
      <c r="AG43" s="84">
        <v>0</v>
      </c>
      <c r="AH43" s="53" t="s">
        <v>127</v>
      </c>
      <c r="AI43" s="83">
        <v>0.92224665000000006</v>
      </c>
      <c r="AJ43" s="556">
        <f t="shared" si="17"/>
        <v>0.92224665000000006</v>
      </c>
      <c r="AK43" s="53" t="s">
        <v>127</v>
      </c>
      <c r="AL43" s="663"/>
    </row>
    <row r="44" spans="1:39" s="57" customFormat="1" ht="31.5" x14ac:dyDescent="0.25">
      <c r="A44" s="52" t="s">
        <v>170</v>
      </c>
      <c r="B44" s="66" t="s">
        <v>6</v>
      </c>
      <c r="C44" s="66" t="s">
        <v>36</v>
      </c>
      <c r="D44" s="53" t="s">
        <v>161</v>
      </c>
      <c r="E44" s="53">
        <v>2019</v>
      </c>
      <c r="F44" s="53">
        <v>2019</v>
      </c>
      <c r="G44" s="53" t="s">
        <v>127</v>
      </c>
      <c r="H44" s="56">
        <v>0.73071476400000002</v>
      </c>
      <c r="I44" s="53" t="s">
        <v>127</v>
      </c>
      <c r="J44" s="53">
        <v>0</v>
      </c>
      <c r="K44" s="54">
        <v>0.60892897000000001</v>
      </c>
      <c r="L44" s="83">
        <v>5.4271737823599994E-2</v>
      </c>
      <c r="M44" s="83">
        <v>0.10847519</v>
      </c>
      <c r="N44" s="83">
        <v>0.27269314</v>
      </c>
      <c r="O44" s="83">
        <v>0.1734889</v>
      </c>
      <c r="P44" s="53" t="s">
        <v>127</v>
      </c>
      <c r="Q44" s="53" t="s">
        <v>127</v>
      </c>
      <c r="R44" s="53" t="s">
        <v>127</v>
      </c>
      <c r="S44" s="53" t="s">
        <v>127</v>
      </c>
      <c r="T44" s="53" t="s">
        <v>127</v>
      </c>
      <c r="U44" s="53">
        <v>0</v>
      </c>
      <c r="V44" s="53">
        <v>0</v>
      </c>
      <c r="W44" s="53">
        <v>0</v>
      </c>
      <c r="X44" s="53">
        <v>0</v>
      </c>
      <c r="Y44" s="53" t="s">
        <v>127</v>
      </c>
      <c r="Z44" s="53" t="s">
        <v>127</v>
      </c>
      <c r="AA44" s="53">
        <v>0</v>
      </c>
      <c r="AB44" s="53" t="s">
        <v>127</v>
      </c>
      <c r="AC44" s="83">
        <v>0.60892897000000001</v>
      </c>
      <c r="AD44" s="53" t="s">
        <v>127</v>
      </c>
      <c r="AE44" s="84">
        <v>0</v>
      </c>
      <c r="AF44" s="53" t="s">
        <v>127</v>
      </c>
      <c r="AG44" s="84">
        <v>0</v>
      </c>
      <c r="AH44" s="53" t="s">
        <v>127</v>
      </c>
      <c r="AI44" s="83">
        <v>0.60892897000000001</v>
      </c>
      <c r="AJ44" s="556">
        <f t="shared" si="17"/>
        <v>0.60892897000000001</v>
      </c>
      <c r="AK44" s="53" t="s">
        <v>127</v>
      </c>
      <c r="AL44" s="663"/>
    </row>
    <row r="45" spans="1:39" s="57" customFormat="1" ht="31.5" x14ac:dyDescent="0.25">
      <c r="A45" s="52" t="s">
        <v>170</v>
      </c>
      <c r="B45" s="66" t="s">
        <v>7</v>
      </c>
      <c r="C45" s="66" t="s">
        <v>37</v>
      </c>
      <c r="D45" s="53" t="s">
        <v>161</v>
      </c>
      <c r="E45" s="53">
        <v>2019</v>
      </c>
      <c r="F45" s="53">
        <v>2019</v>
      </c>
      <c r="G45" s="53" t="s">
        <v>127</v>
      </c>
      <c r="H45" s="56">
        <v>1.0295079359999999</v>
      </c>
      <c r="I45" s="53" t="s">
        <v>127</v>
      </c>
      <c r="J45" s="53">
        <v>0</v>
      </c>
      <c r="K45" s="54">
        <v>0.85792328000000007</v>
      </c>
      <c r="L45" s="83">
        <v>7.6463748194200001E-2</v>
      </c>
      <c r="M45" s="83">
        <v>0.22867707000000001</v>
      </c>
      <c r="N45" s="83">
        <v>0.37929355999999997</v>
      </c>
      <c r="O45" s="83">
        <v>0.1734889</v>
      </c>
      <c r="P45" s="53" t="s">
        <v>127</v>
      </c>
      <c r="Q45" s="53" t="s">
        <v>127</v>
      </c>
      <c r="R45" s="53" t="s">
        <v>127</v>
      </c>
      <c r="S45" s="53" t="s">
        <v>127</v>
      </c>
      <c r="T45" s="53" t="s">
        <v>127</v>
      </c>
      <c r="U45" s="53">
        <v>0</v>
      </c>
      <c r="V45" s="53">
        <v>0</v>
      </c>
      <c r="W45" s="53">
        <v>0</v>
      </c>
      <c r="X45" s="53">
        <v>0</v>
      </c>
      <c r="Y45" s="53" t="s">
        <v>127</v>
      </c>
      <c r="Z45" s="53" t="s">
        <v>127</v>
      </c>
      <c r="AA45" s="53">
        <v>0</v>
      </c>
      <c r="AB45" s="53" t="s">
        <v>127</v>
      </c>
      <c r="AC45" s="83">
        <v>0.85792328000000007</v>
      </c>
      <c r="AD45" s="53" t="s">
        <v>127</v>
      </c>
      <c r="AE45" s="84">
        <v>0</v>
      </c>
      <c r="AF45" s="53" t="s">
        <v>127</v>
      </c>
      <c r="AG45" s="84">
        <v>0</v>
      </c>
      <c r="AH45" s="53" t="s">
        <v>127</v>
      </c>
      <c r="AI45" s="83">
        <v>0.85792328000000007</v>
      </c>
      <c r="AJ45" s="556">
        <f t="shared" si="17"/>
        <v>0.85792328000000007</v>
      </c>
      <c r="AK45" s="53" t="s">
        <v>127</v>
      </c>
      <c r="AL45" s="663"/>
    </row>
    <row r="46" spans="1:39" s="57" customFormat="1" ht="36" customHeight="1" x14ac:dyDescent="0.25">
      <c r="A46" s="52" t="s">
        <v>170</v>
      </c>
      <c r="B46" s="66" t="s">
        <v>8</v>
      </c>
      <c r="C46" s="66" t="s">
        <v>38</v>
      </c>
      <c r="D46" s="53" t="s">
        <v>161</v>
      </c>
      <c r="E46" s="53">
        <v>2019</v>
      </c>
      <c r="F46" s="53">
        <v>2019</v>
      </c>
      <c r="G46" s="53" t="s">
        <v>127</v>
      </c>
      <c r="H46" s="56">
        <v>2.7243904079999997</v>
      </c>
      <c r="I46" s="53" t="s">
        <v>127</v>
      </c>
      <c r="J46" s="53">
        <v>0</v>
      </c>
      <c r="K46" s="54">
        <v>2.2703253399999999</v>
      </c>
      <c r="L46" s="83">
        <v>0.20234628447219996</v>
      </c>
      <c r="M46" s="83">
        <v>0.54209879000000005</v>
      </c>
      <c r="N46" s="83">
        <v>1.02998425</v>
      </c>
      <c r="O46" s="83">
        <v>0.49589601</v>
      </c>
      <c r="P46" s="53" t="s">
        <v>127</v>
      </c>
      <c r="Q46" s="53" t="s">
        <v>127</v>
      </c>
      <c r="R46" s="53" t="s">
        <v>127</v>
      </c>
      <c r="S46" s="53" t="s">
        <v>127</v>
      </c>
      <c r="T46" s="53" t="s">
        <v>127</v>
      </c>
      <c r="U46" s="53">
        <v>0</v>
      </c>
      <c r="V46" s="53">
        <v>0</v>
      </c>
      <c r="W46" s="53">
        <v>0</v>
      </c>
      <c r="X46" s="53">
        <v>0</v>
      </c>
      <c r="Y46" s="53" t="s">
        <v>127</v>
      </c>
      <c r="Z46" s="53" t="s">
        <v>127</v>
      </c>
      <c r="AA46" s="53">
        <v>0</v>
      </c>
      <c r="AB46" s="53" t="s">
        <v>127</v>
      </c>
      <c r="AC46" s="83">
        <v>2.2703253399999999</v>
      </c>
      <c r="AD46" s="53" t="s">
        <v>127</v>
      </c>
      <c r="AE46" s="84">
        <v>0</v>
      </c>
      <c r="AF46" s="53" t="s">
        <v>127</v>
      </c>
      <c r="AG46" s="84">
        <v>0</v>
      </c>
      <c r="AH46" s="53" t="s">
        <v>127</v>
      </c>
      <c r="AI46" s="83">
        <v>2.2703253399999999</v>
      </c>
      <c r="AJ46" s="556">
        <f t="shared" si="17"/>
        <v>2.2703253399999999</v>
      </c>
      <c r="AK46" s="53" t="s">
        <v>127</v>
      </c>
      <c r="AL46" s="663"/>
    </row>
    <row r="47" spans="1:39" s="57" customFormat="1" ht="31.5" x14ac:dyDescent="0.25">
      <c r="A47" s="52" t="s">
        <v>170</v>
      </c>
      <c r="B47" s="66" t="s">
        <v>9</v>
      </c>
      <c r="C47" s="66" t="s">
        <v>39</v>
      </c>
      <c r="D47" s="53" t="s">
        <v>161</v>
      </c>
      <c r="E47" s="53">
        <v>2019</v>
      </c>
      <c r="F47" s="53">
        <v>2019</v>
      </c>
      <c r="G47" s="53" t="s">
        <v>127</v>
      </c>
      <c r="H47" s="56">
        <v>1.40318802</v>
      </c>
      <c r="I47" s="53" t="s">
        <v>127</v>
      </c>
      <c r="J47" s="53">
        <v>0</v>
      </c>
      <c r="K47" s="54">
        <v>1.16932335</v>
      </c>
      <c r="L47" s="83">
        <v>0.1042177704708</v>
      </c>
      <c r="M47" s="83">
        <v>0.28409847999999999</v>
      </c>
      <c r="N47" s="83">
        <v>0.52513205000000007</v>
      </c>
      <c r="O47" s="83">
        <v>0.25587504999999999</v>
      </c>
      <c r="P47" s="53" t="s">
        <v>127</v>
      </c>
      <c r="Q47" s="53" t="s">
        <v>127</v>
      </c>
      <c r="R47" s="53" t="s">
        <v>127</v>
      </c>
      <c r="S47" s="53" t="s">
        <v>127</v>
      </c>
      <c r="T47" s="53" t="s">
        <v>127</v>
      </c>
      <c r="U47" s="53">
        <v>0</v>
      </c>
      <c r="V47" s="53">
        <v>0</v>
      </c>
      <c r="W47" s="53">
        <v>0</v>
      </c>
      <c r="X47" s="53">
        <v>0</v>
      </c>
      <c r="Y47" s="53" t="s">
        <v>127</v>
      </c>
      <c r="Z47" s="53" t="s">
        <v>127</v>
      </c>
      <c r="AA47" s="53">
        <v>0</v>
      </c>
      <c r="AB47" s="53" t="s">
        <v>127</v>
      </c>
      <c r="AC47" s="83">
        <v>1.16932335</v>
      </c>
      <c r="AD47" s="53" t="s">
        <v>127</v>
      </c>
      <c r="AE47" s="84">
        <v>0</v>
      </c>
      <c r="AF47" s="53" t="s">
        <v>127</v>
      </c>
      <c r="AG47" s="84">
        <v>0</v>
      </c>
      <c r="AH47" s="53" t="s">
        <v>127</v>
      </c>
      <c r="AI47" s="83">
        <v>1.16932335</v>
      </c>
      <c r="AJ47" s="556">
        <f>AI47</f>
        <v>1.16932335</v>
      </c>
      <c r="AK47" s="53" t="s">
        <v>127</v>
      </c>
      <c r="AL47" s="663"/>
    </row>
    <row r="48" spans="1:39" s="57" customFormat="1" ht="31.5" x14ac:dyDescent="0.25">
      <c r="A48" s="52" t="s">
        <v>170</v>
      </c>
      <c r="B48" s="66" t="s">
        <v>11</v>
      </c>
      <c r="C48" s="66" t="s">
        <v>41</v>
      </c>
      <c r="D48" s="53" t="s">
        <v>161</v>
      </c>
      <c r="E48" s="53">
        <v>2020</v>
      </c>
      <c r="F48" s="53">
        <v>2020</v>
      </c>
      <c r="G48" s="53" t="s">
        <v>127</v>
      </c>
      <c r="H48" s="56">
        <v>2.7172817879999998</v>
      </c>
      <c r="I48" s="53" t="s">
        <v>127</v>
      </c>
      <c r="J48" s="53">
        <v>0</v>
      </c>
      <c r="K48" s="54">
        <v>2.26440149</v>
      </c>
      <c r="L48" s="83">
        <v>0.20181831135829395</v>
      </c>
      <c r="M48" s="83">
        <v>0.55506389062875183</v>
      </c>
      <c r="N48" s="83">
        <v>1.0072001269964455</v>
      </c>
      <c r="O48" s="83">
        <v>0.500319163890108</v>
      </c>
      <c r="P48" s="53" t="s">
        <v>127</v>
      </c>
      <c r="Q48" s="53" t="s">
        <v>127</v>
      </c>
      <c r="R48" s="53" t="s">
        <v>127</v>
      </c>
      <c r="S48" s="53" t="s">
        <v>127</v>
      </c>
      <c r="T48" s="53" t="s">
        <v>127</v>
      </c>
      <c r="U48" s="53">
        <v>0</v>
      </c>
      <c r="V48" s="53">
        <v>0</v>
      </c>
      <c r="W48" s="53">
        <v>0</v>
      </c>
      <c r="X48" s="53">
        <v>0</v>
      </c>
      <c r="Y48" s="53" t="s">
        <v>127</v>
      </c>
      <c r="Z48" s="53" t="s">
        <v>127</v>
      </c>
      <c r="AA48" s="53">
        <v>0</v>
      </c>
      <c r="AB48" s="53" t="s">
        <v>127</v>
      </c>
      <c r="AC48" s="97">
        <v>0</v>
      </c>
      <c r="AD48" s="53" t="s">
        <v>127</v>
      </c>
      <c r="AE48" s="83">
        <v>2.26440149</v>
      </c>
      <c r="AF48" s="53" t="s">
        <v>127</v>
      </c>
      <c r="AG48" s="84">
        <v>0</v>
      </c>
      <c r="AH48" s="53" t="s">
        <v>127</v>
      </c>
      <c r="AI48" s="83">
        <v>2.26440149</v>
      </c>
      <c r="AJ48" s="556">
        <f t="shared" si="17"/>
        <v>2.26440149</v>
      </c>
      <c r="AK48" s="53" t="s">
        <v>127</v>
      </c>
      <c r="AL48" s="664"/>
    </row>
    <row r="49" spans="1:38" s="57" customFormat="1" ht="31.5" x14ac:dyDescent="0.25">
      <c r="A49" s="52" t="s">
        <v>170</v>
      </c>
      <c r="B49" s="66" t="s">
        <v>12</v>
      </c>
      <c r="C49" s="66" t="s">
        <v>42</v>
      </c>
      <c r="D49" s="53" t="s">
        <v>161</v>
      </c>
      <c r="E49" s="53">
        <v>2020</v>
      </c>
      <c r="F49" s="53">
        <v>2020</v>
      </c>
      <c r="G49" s="53" t="s">
        <v>127</v>
      </c>
      <c r="H49" s="56">
        <v>2.1445022159999998</v>
      </c>
      <c r="I49" s="53" t="s">
        <v>127</v>
      </c>
      <c r="J49" s="53">
        <v>0</v>
      </c>
      <c r="K49" s="54">
        <v>1.7870851799999998</v>
      </c>
      <c r="L49" s="83">
        <v>0.15927675781230119</v>
      </c>
      <c r="M49" s="83">
        <v>0.45145742275333522</v>
      </c>
      <c r="N49" s="83">
        <v>0.77137061847040755</v>
      </c>
      <c r="O49" s="83">
        <v>0.40498037861734598</v>
      </c>
      <c r="P49" s="53" t="s">
        <v>127</v>
      </c>
      <c r="Q49" s="53" t="s">
        <v>127</v>
      </c>
      <c r="R49" s="53" t="s">
        <v>127</v>
      </c>
      <c r="S49" s="53" t="s">
        <v>127</v>
      </c>
      <c r="T49" s="53" t="s">
        <v>127</v>
      </c>
      <c r="U49" s="53">
        <v>0</v>
      </c>
      <c r="V49" s="53">
        <v>0</v>
      </c>
      <c r="W49" s="53">
        <v>0</v>
      </c>
      <c r="X49" s="53">
        <v>0</v>
      </c>
      <c r="Y49" s="53" t="s">
        <v>127</v>
      </c>
      <c r="Z49" s="53" t="s">
        <v>127</v>
      </c>
      <c r="AA49" s="53">
        <v>0</v>
      </c>
      <c r="AB49" s="53" t="s">
        <v>127</v>
      </c>
      <c r="AC49" s="97">
        <v>0</v>
      </c>
      <c r="AD49" s="53" t="s">
        <v>127</v>
      </c>
      <c r="AE49" s="83">
        <v>1.7870851799999998</v>
      </c>
      <c r="AF49" s="53" t="s">
        <v>127</v>
      </c>
      <c r="AG49" s="84">
        <v>0</v>
      </c>
      <c r="AH49" s="53" t="s">
        <v>127</v>
      </c>
      <c r="AI49" s="83">
        <v>1.7870851799999998</v>
      </c>
      <c r="AJ49" s="556">
        <f t="shared" si="17"/>
        <v>1.7870851799999998</v>
      </c>
      <c r="AK49" s="53" t="s">
        <v>127</v>
      </c>
      <c r="AL49" s="664"/>
    </row>
    <row r="50" spans="1:38" s="57" customFormat="1" ht="31.5" x14ac:dyDescent="0.25">
      <c r="A50" s="52" t="s">
        <v>170</v>
      </c>
      <c r="B50" s="66" t="s">
        <v>13</v>
      </c>
      <c r="C50" s="66" t="s">
        <v>43</v>
      </c>
      <c r="D50" s="53" t="s">
        <v>161</v>
      </c>
      <c r="E50" s="53">
        <v>2020</v>
      </c>
      <c r="F50" s="53">
        <v>2020</v>
      </c>
      <c r="G50" s="53" t="s">
        <v>127</v>
      </c>
      <c r="H50" s="56">
        <v>3.1098692519999998</v>
      </c>
      <c r="I50" s="53" t="s">
        <v>127</v>
      </c>
      <c r="J50" s="53">
        <v>0</v>
      </c>
      <c r="K50" s="54">
        <v>2.59155771</v>
      </c>
      <c r="L50" s="83">
        <v>0.23097663139851196</v>
      </c>
      <c r="M50" s="83">
        <v>0.60024194753114146</v>
      </c>
      <c r="N50" s="83">
        <v>1.2519593956807638</v>
      </c>
      <c r="O50" s="83">
        <v>0.50837973921570534</v>
      </c>
      <c r="P50" s="53" t="s">
        <v>127</v>
      </c>
      <c r="Q50" s="53" t="s">
        <v>127</v>
      </c>
      <c r="R50" s="53" t="s">
        <v>127</v>
      </c>
      <c r="S50" s="53" t="s">
        <v>127</v>
      </c>
      <c r="T50" s="53" t="s">
        <v>127</v>
      </c>
      <c r="U50" s="53">
        <v>0</v>
      </c>
      <c r="V50" s="53">
        <v>0</v>
      </c>
      <c r="W50" s="53">
        <v>0</v>
      </c>
      <c r="X50" s="53">
        <v>0</v>
      </c>
      <c r="Y50" s="53" t="s">
        <v>127</v>
      </c>
      <c r="Z50" s="53" t="s">
        <v>127</v>
      </c>
      <c r="AA50" s="53">
        <v>0</v>
      </c>
      <c r="AB50" s="53" t="s">
        <v>127</v>
      </c>
      <c r="AC50" s="97">
        <v>0</v>
      </c>
      <c r="AD50" s="53" t="s">
        <v>127</v>
      </c>
      <c r="AE50" s="83">
        <v>2.59155771</v>
      </c>
      <c r="AF50" s="53" t="s">
        <v>127</v>
      </c>
      <c r="AG50" s="84">
        <v>0</v>
      </c>
      <c r="AH50" s="53" t="s">
        <v>127</v>
      </c>
      <c r="AI50" s="83">
        <v>2.59155771</v>
      </c>
      <c r="AJ50" s="556">
        <f t="shared" si="17"/>
        <v>2.59155771</v>
      </c>
      <c r="AK50" s="53" t="s">
        <v>127</v>
      </c>
      <c r="AL50" s="664"/>
    </row>
    <row r="51" spans="1:38" s="57" customFormat="1" ht="31.5" x14ac:dyDescent="0.25">
      <c r="A51" s="52" t="s">
        <v>170</v>
      </c>
      <c r="B51" s="66" t="s">
        <v>15</v>
      </c>
      <c r="C51" s="66" t="s">
        <v>44</v>
      </c>
      <c r="D51" s="53" t="s">
        <v>161</v>
      </c>
      <c r="E51" s="53">
        <v>2021</v>
      </c>
      <c r="F51" s="53">
        <v>2021</v>
      </c>
      <c r="G51" s="53" t="s">
        <v>127</v>
      </c>
      <c r="H51" s="56">
        <v>3.3605118480000002</v>
      </c>
      <c r="I51" s="53" t="s">
        <v>127</v>
      </c>
      <c r="J51" s="53">
        <v>0</v>
      </c>
      <c r="K51" s="54">
        <v>2.8004265400000001</v>
      </c>
      <c r="L51" s="83">
        <v>0.24959239294804578</v>
      </c>
      <c r="M51" s="83">
        <v>0.69462689649902931</v>
      </c>
      <c r="N51" s="83">
        <v>1.232338282497861</v>
      </c>
      <c r="O51" s="83">
        <v>0.6238689636493161</v>
      </c>
      <c r="P51" s="53" t="s">
        <v>127</v>
      </c>
      <c r="Q51" s="53" t="s">
        <v>127</v>
      </c>
      <c r="R51" s="53" t="s">
        <v>127</v>
      </c>
      <c r="S51" s="53" t="s">
        <v>127</v>
      </c>
      <c r="T51" s="53" t="s">
        <v>127</v>
      </c>
      <c r="U51" s="53">
        <v>0</v>
      </c>
      <c r="V51" s="53">
        <v>0</v>
      </c>
      <c r="W51" s="53">
        <v>0</v>
      </c>
      <c r="X51" s="53">
        <v>0</v>
      </c>
      <c r="Y51" s="53" t="s">
        <v>127</v>
      </c>
      <c r="Z51" s="53" t="s">
        <v>127</v>
      </c>
      <c r="AA51" s="53">
        <v>0</v>
      </c>
      <c r="AB51" s="53" t="s">
        <v>127</v>
      </c>
      <c r="AC51" s="97">
        <v>0</v>
      </c>
      <c r="AD51" s="53" t="s">
        <v>127</v>
      </c>
      <c r="AE51" s="84">
        <v>0</v>
      </c>
      <c r="AF51" s="53" t="s">
        <v>127</v>
      </c>
      <c r="AG51" s="659">
        <v>2.8004265400000001</v>
      </c>
      <c r="AH51" s="658">
        <f>AG51</f>
        <v>2.8004265400000001</v>
      </c>
      <c r="AI51" s="83">
        <v>2.8004265400000001</v>
      </c>
      <c r="AJ51" s="556">
        <f t="shared" si="17"/>
        <v>2.8004265400000001</v>
      </c>
      <c r="AK51" s="53" t="s">
        <v>127</v>
      </c>
      <c r="AL51" s="665"/>
    </row>
    <row r="52" spans="1:38" s="57" customFormat="1" ht="31.5" x14ac:dyDescent="0.25">
      <c r="A52" s="52" t="s">
        <v>170</v>
      </c>
      <c r="B52" s="66" t="s">
        <v>16</v>
      </c>
      <c r="C52" s="66" t="s">
        <v>45</v>
      </c>
      <c r="D52" s="53" t="s">
        <v>161</v>
      </c>
      <c r="E52" s="53">
        <v>2021</v>
      </c>
      <c r="F52" s="53">
        <v>2021</v>
      </c>
      <c r="G52" s="53" t="s">
        <v>127</v>
      </c>
      <c r="H52" s="56">
        <v>1.5455386439999999</v>
      </c>
      <c r="I52" s="53" t="s">
        <v>127</v>
      </c>
      <c r="J52" s="53">
        <v>0</v>
      </c>
      <c r="K52" s="54">
        <v>1.2879488700000001</v>
      </c>
      <c r="L52" s="83">
        <v>0.1147904548495217</v>
      </c>
      <c r="M52" s="83">
        <v>0.31291970203223507</v>
      </c>
      <c r="N52" s="83">
        <v>0.57840565044941528</v>
      </c>
      <c r="O52" s="83">
        <v>0.28183306058841917</v>
      </c>
      <c r="P52" s="53" t="s">
        <v>127</v>
      </c>
      <c r="Q52" s="53" t="s">
        <v>127</v>
      </c>
      <c r="R52" s="53" t="s">
        <v>127</v>
      </c>
      <c r="S52" s="53" t="s">
        <v>127</v>
      </c>
      <c r="T52" s="53" t="s">
        <v>127</v>
      </c>
      <c r="U52" s="53">
        <v>0</v>
      </c>
      <c r="V52" s="53">
        <v>0</v>
      </c>
      <c r="W52" s="53">
        <v>0</v>
      </c>
      <c r="X52" s="53">
        <v>0</v>
      </c>
      <c r="Y52" s="53" t="s">
        <v>127</v>
      </c>
      <c r="Z52" s="53" t="s">
        <v>127</v>
      </c>
      <c r="AA52" s="53">
        <v>0</v>
      </c>
      <c r="AB52" s="53" t="s">
        <v>127</v>
      </c>
      <c r="AC52" s="97">
        <v>0</v>
      </c>
      <c r="AD52" s="53" t="s">
        <v>127</v>
      </c>
      <c r="AE52" s="84">
        <v>0</v>
      </c>
      <c r="AF52" s="53" t="s">
        <v>127</v>
      </c>
      <c r="AG52" s="659">
        <v>1.2879488700000001</v>
      </c>
      <c r="AH52" s="658">
        <f t="shared" ref="AH52:AH55" si="18">AG52</f>
        <v>1.2879488700000001</v>
      </c>
      <c r="AI52" s="83">
        <v>1.2879488700000001</v>
      </c>
      <c r="AJ52" s="556">
        <f>AI52</f>
        <v>1.2879488700000001</v>
      </c>
      <c r="AK52" s="53" t="s">
        <v>127</v>
      </c>
      <c r="AL52" s="665"/>
    </row>
    <row r="53" spans="1:38" s="57" customFormat="1" ht="31.5" x14ac:dyDescent="0.25">
      <c r="A53" s="52" t="s">
        <v>170</v>
      </c>
      <c r="B53" s="66" t="s">
        <v>17</v>
      </c>
      <c r="C53" s="66" t="s">
        <v>46</v>
      </c>
      <c r="D53" s="53" t="s">
        <v>161</v>
      </c>
      <c r="E53" s="53">
        <v>2021</v>
      </c>
      <c r="F53" s="53">
        <v>2021</v>
      </c>
      <c r="G53" s="53" t="s">
        <v>127</v>
      </c>
      <c r="H53" s="56">
        <v>1.2189680759999999</v>
      </c>
      <c r="I53" s="53" t="s">
        <v>127</v>
      </c>
      <c r="J53" s="53">
        <v>0</v>
      </c>
      <c r="K53" s="54">
        <v>1.01580673</v>
      </c>
      <c r="L53" s="83">
        <v>9.0535363094408919E-2</v>
      </c>
      <c r="M53" s="83">
        <v>0.24426926722524886</v>
      </c>
      <c r="N53" s="83">
        <v>0.46099241873437913</v>
      </c>
      <c r="O53" s="83">
        <v>0.22000967819076381</v>
      </c>
      <c r="P53" s="53" t="s">
        <v>127</v>
      </c>
      <c r="Q53" s="53" t="s">
        <v>127</v>
      </c>
      <c r="R53" s="53" t="s">
        <v>127</v>
      </c>
      <c r="S53" s="53" t="s">
        <v>127</v>
      </c>
      <c r="T53" s="53" t="s">
        <v>127</v>
      </c>
      <c r="U53" s="53">
        <v>0</v>
      </c>
      <c r="V53" s="53">
        <v>0</v>
      </c>
      <c r="W53" s="53">
        <v>0</v>
      </c>
      <c r="X53" s="53">
        <v>0</v>
      </c>
      <c r="Y53" s="53" t="s">
        <v>127</v>
      </c>
      <c r="Z53" s="53" t="s">
        <v>127</v>
      </c>
      <c r="AA53" s="53">
        <v>0</v>
      </c>
      <c r="AB53" s="53" t="s">
        <v>127</v>
      </c>
      <c r="AC53" s="97">
        <v>0</v>
      </c>
      <c r="AD53" s="53" t="s">
        <v>127</v>
      </c>
      <c r="AE53" s="84">
        <v>0</v>
      </c>
      <c r="AF53" s="53" t="s">
        <v>127</v>
      </c>
      <c r="AG53" s="659">
        <v>1.01580673</v>
      </c>
      <c r="AH53" s="658">
        <f t="shared" si="18"/>
        <v>1.01580673</v>
      </c>
      <c r="AI53" s="83">
        <v>1.01580673</v>
      </c>
      <c r="AJ53" s="556">
        <f t="shared" si="17"/>
        <v>1.01580673</v>
      </c>
      <c r="AK53" s="53" t="s">
        <v>127</v>
      </c>
      <c r="AL53" s="665"/>
    </row>
    <row r="54" spans="1:38" s="57" customFormat="1" ht="31.5" x14ac:dyDescent="0.25">
      <c r="A54" s="52" t="s">
        <v>170</v>
      </c>
      <c r="B54" s="66" t="s">
        <v>18</v>
      </c>
      <c r="C54" s="66" t="s">
        <v>47</v>
      </c>
      <c r="D54" s="53" t="s">
        <v>161</v>
      </c>
      <c r="E54" s="53">
        <v>2021</v>
      </c>
      <c r="F54" s="53">
        <v>2021</v>
      </c>
      <c r="G54" s="53" t="s">
        <v>127</v>
      </c>
      <c r="H54" s="56">
        <v>1.553662452</v>
      </c>
      <c r="I54" s="53" t="s">
        <v>127</v>
      </c>
      <c r="J54" s="53">
        <v>0</v>
      </c>
      <c r="K54" s="54">
        <v>1.2947187099999999</v>
      </c>
      <c r="L54" s="83">
        <v>0.11539381957396053</v>
      </c>
      <c r="M54" s="83">
        <v>0.31374464892682918</v>
      </c>
      <c r="N54" s="83">
        <v>0.58272219996502139</v>
      </c>
      <c r="O54" s="83">
        <v>0.28285803917660912</v>
      </c>
      <c r="P54" s="53" t="s">
        <v>127</v>
      </c>
      <c r="Q54" s="53" t="s">
        <v>127</v>
      </c>
      <c r="R54" s="53" t="s">
        <v>127</v>
      </c>
      <c r="S54" s="53" t="s">
        <v>127</v>
      </c>
      <c r="T54" s="53" t="s">
        <v>127</v>
      </c>
      <c r="U54" s="53">
        <v>0</v>
      </c>
      <c r="V54" s="53">
        <v>0</v>
      </c>
      <c r="W54" s="53">
        <v>0</v>
      </c>
      <c r="X54" s="53">
        <v>0</v>
      </c>
      <c r="Y54" s="53" t="s">
        <v>127</v>
      </c>
      <c r="Z54" s="53" t="s">
        <v>127</v>
      </c>
      <c r="AA54" s="53">
        <v>0</v>
      </c>
      <c r="AB54" s="53" t="s">
        <v>127</v>
      </c>
      <c r="AC54" s="97">
        <v>0</v>
      </c>
      <c r="AD54" s="53" t="s">
        <v>127</v>
      </c>
      <c r="AE54" s="84">
        <v>0</v>
      </c>
      <c r="AF54" s="53" t="s">
        <v>127</v>
      </c>
      <c r="AG54" s="659">
        <v>1.2947187099999999</v>
      </c>
      <c r="AH54" s="658">
        <f t="shared" si="18"/>
        <v>1.2947187099999999</v>
      </c>
      <c r="AI54" s="83">
        <v>1.2947187099999999</v>
      </c>
      <c r="AJ54" s="556">
        <f t="shared" si="17"/>
        <v>1.2947187099999999</v>
      </c>
      <c r="AK54" s="53" t="s">
        <v>127</v>
      </c>
      <c r="AL54" s="665"/>
    </row>
    <row r="55" spans="1:38" s="57" customFormat="1" ht="34.5" customHeight="1" x14ac:dyDescent="0.25">
      <c r="A55" s="52" t="s">
        <v>170</v>
      </c>
      <c r="B55" s="66" t="s">
        <v>1548</v>
      </c>
      <c r="C55" s="66" t="s">
        <v>1579</v>
      </c>
      <c r="D55" s="53" t="s">
        <v>161</v>
      </c>
      <c r="E55" s="53">
        <v>2021</v>
      </c>
      <c r="F55" s="53">
        <v>2021</v>
      </c>
      <c r="G55" s="53" t="s">
        <v>127</v>
      </c>
      <c r="H55" s="56" t="s">
        <v>127</v>
      </c>
      <c r="I55" s="53" t="s">
        <v>127</v>
      </c>
      <c r="J55" s="53" t="s">
        <v>127</v>
      </c>
      <c r="K55" s="54">
        <v>1.4970000000000001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659">
        <v>1.4970000000000001</v>
      </c>
      <c r="AH55" s="658">
        <f t="shared" si="18"/>
        <v>1.4970000000000001</v>
      </c>
      <c r="AI55" s="83">
        <f>AG55</f>
        <v>1.4970000000000001</v>
      </c>
      <c r="AJ55" s="556">
        <f t="shared" si="17"/>
        <v>1.4970000000000001</v>
      </c>
      <c r="AK55" s="53" t="s">
        <v>127</v>
      </c>
      <c r="AL55" s="665"/>
    </row>
    <row r="56" spans="1:38" s="57" customFormat="1" ht="34.5" customHeight="1" x14ac:dyDescent="0.25">
      <c r="A56" s="52" t="s">
        <v>170</v>
      </c>
      <c r="B56" s="66" t="s">
        <v>1558</v>
      </c>
      <c r="C56" s="66" t="s">
        <v>1580</v>
      </c>
      <c r="D56" s="53" t="s">
        <v>161</v>
      </c>
      <c r="E56" s="53">
        <v>2021</v>
      </c>
      <c r="F56" s="53">
        <v>2021</v>
      </c>
      <c r="G56" s="53" t="s">
        <v>127</v>
      </c>
      <c r="H56" s="56" t="s">
        <v>127</v>
      </c>
      <c r="I56" s="53" t="s">
        <v>127</v>
      </c>
      <c r="J56" s="53" t="s">
        <v>127</v>
      </c>
      <c r="K56" s="69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82">
        <v>0</v>
      </c>
      <c r="AH56" s="556">
        <v>0.45577403999999999</v>
      </c>
      <c r="AI56" s="83">
        <v>0</v>
      </c>
      <c r="AJ56" s="556">
        <f>AH56</f>
        <v>0.45577403999999999</v>
      </c>
      <c r="AK56" s="53" t="s">
        <v>127</v>
      </c>
      <c r="AL56" s="665"/>
    </row>
    <row r="57" spans="1:38" s="51" customFormat="1" ht="31.5" x14ac:dyDescent="0.25">
      <c r="A57" s="46" t="s">
        <v>172</v>
      </c>
      <c r="B57" s="47" t="s">
        <v>173</v>
      </c>
      <c r="C57" s="48" t="s">
        <v>127</v>
      </c>
      <c r="D57" s="48" t="s">
        <v>127</v>
      </c>
      <c r="E57" s="48" t="s">
        <v>127</v>
      </c>
      <c r="F57" s="48" t="s">
        <v>127</v>
      </c>
      <c r="G57" s="48" t="s">
        <v>127</v>
      </c>
      <c r="H57" s="48" t="s">
        <v>127</v>
      </c>
      <c r="I57" s="48" t="s">
        <v>127</v>
      </c>
      <c r="J57" s="48">
        <v>0</v>
      </c>
      <c r="K57" s="48" t="s">
        <v>127</v>
      </c>
      <c r="L57" s="48" t="s">
        <v>127</v>
      </c>
      <c r="M57" s="48" t="s">
        <v>127</v>
      </c>
      <c r="N57" s="48" t="s">
        <v>127</v>
      </c>
      <c r="O57" s="48" t="s">
        <v>127</v>
      </c>
      <c r="P57" s="48" t="s">
        <v>127</v>
      </c>
      <c r="Q57" s="48" t="s">
        <v>127</v>
      </c>
      <c r="R57" s="48" t="s">
        <v>127</v>
      </c>
      <c r="S57" s="48" t="s">
        <v>127</v>
      </c>
      <c r="T57" s="48" t="s">
        <v>127</v>
      </c>
      <c r="U57" s="48" t="s">
        <v>127</v>
      </c>
      <c r="V57" s="48" t="s">
        <v>127</v>
      </c>
      <c r="W57" s="48" t="s">
        <v>127</v>
      </c>
      <c r="X57" s="48" t="s">
        <v>127</v>
      </c>
      <c r="Y57" s="48" t="s">
        <v>127</v>
      </c>
      <c r="Z57" s="48" t="s">
        <v>127</v>
      </c>
      <c r="AA57" s="48" t="s">
        <v>127</v>
      </c>
      <c r="AB57" s="48" t="s">
        <v>127</v>
      </c>
      <c r="AC57" s="48" t="s">
        <v>127</v>
      </c>
      <c r="AD57" s="48" t="s">
        <v>127</v>
      </c>
      <c r="AE57" s="48" t="s">
        <v>127</v>
      </c>
      <c r="AF57" s="48" t="s">
        <v>127</v>
      </c>
      <c r="AG57" s="48" t="s">
        <v>127</v>
      </c>
      <c r="AH57" s="48" t="s">
        <v>127</v>
      </c>
      <c r="AI57" s="48" t="s">
        <v>127</v>
      </c>
      <c r="AJ57" s="48" t="s">
        <v>127</v>
      </c>
      <c r="AK57" s="48" t="s">
        <v>127</v>
      </c>
    </row>
    <row r="58" spans="1:38" s="45" customFormat="1" ht="31.5" x14ac:dyDescent="0.25">
      <c r="A58" s="40" t="s">
        <v>174</v>
      </c>
      <c r="B58" s="41" t="s">
        <v>175</v>
      </c>
      <c r="C58" s="42" t="s">
        <v>127</v>
      </c>
      <c r="D58" s="42" t="s">
        <v>161</v>
      </c>
      <c r="E58" s="42">
        <v>2019</v>
      </c>
      <c r="F58" s="42">
        <v>2021</v>
      </c>
      <c r="G58" s="42" t="s">
        <v>127</v>
      </c>
      <c r="H58" s="43">
        <v>10.577398299999997</v>
      </c>
      <c r="I58" s="42" t="s">
        <v>127</v>
      </c>
      <c r="J58" s="42">
        <v>0</v>
      </c>
      <c r="K58" s="43">
        <v>12.327138450000001</v>
      </c>
      <c r="L58" s="94">
        <v>0</v>
      </c>
      <c r="M58" s="43">
        <v>1.7863512600000007</v>
      </c>
      <c r="N58" s="43">
        <v>9.2251003399999973</v>
      </c>
      <c r="O58" s="43">
        <v>1.3156874299999997</v>
      </c>
      <c r="P58" s="42" t="s">
        <v>127</v>
      </c>
      <c r="Q58" s="42" t="s">
        <v>127</v>
      </c>
      <c r="R58" s="42" t="s">
        <v>127</v>
      </c>
      <c r="S58" s="42" t="s">
        <v>127</v>
      </c>
      <c r="T58" s="42" t="s">
        <v>127</v>
      </c>
      <c r="U58" s="42" t="s">
        <v>127</v>
      </c>
      <c r="V58" s="42" t="s">
        <v>127</v>
      </c>
      <c r="W58" s="42" t="s">
        <v>127</v>
      </c>
      <c r="X58" s="42" t="s">
        <v>127</v>
      </c>
      <c r="Y58" s="42" t="s">
        <v>127</v>
      </c>
      <c r="Z58" s="42" t="s">
        <v>127</v>
      </c>
      <c r="AA58" s="42" t="s">
        <v>127</v>
      </c>
      <c r="AB58" s="42" t="s">
        <v>127</v>
      </c>
      <c r="AC58" s="87">
        <v>3.5891359300000008</v>
      </c>
      <c r="AD58" s="58" t="s">
        <v>127</v>
      </c>
      <c r="AE58" s="87">
        <v>3.4453374100000009</v>
      </c>
      <c r="AF58" s="58" t="s">
        <v>127</v>
      </c>
      <c r="AG58" s="87">
        <v>5.2926651099999997</v>
      </c>
      <c r="AH58" s="58">
        <f>AG58</f>
        <v>5.2926651099999997</v>
      </c>
      <c r="AI58" s="87">
        <v>12.327138450000001</v>
      </c>
      <c r="AJ58" s="58">
        <f>AJ59</f>
        <v>12.327138450000001</v>
      </c>
      <c r="AK58" s="42" t="s">
        <v>127</v>
      </c>
    </row>
    <row r="59" spans="1:38" s="51" customFormat="1" ht="31.5" x14ac:dyDescent="0.25">
      <c r="A59" s="46" t="s">
        <v>176</v>
      </c>
      <c r="B59" s="47" t="s">
        <v>177</v>
      </c>
      <c r="C59" s="48" t="s">
        <v>127</v>
      </c>
      <c r="D59" s="48" t="s">
        <v>161</v>
      </c>
      <c r="E59" s="48">
        <v>2019</v>
      </c>
      <c r="F59" s="48">
        <v>2021</v>
      </c>
      <c r="G59" s="48" t="s">
        <v>127</v>
      </c>
      <c r="H59" s="49">
        <v>10.577398299999997</v>
      </c>
      <c r="I59" s="48" t="s">
        <v>127</v>
      </c>
      <c r="J59" s="48">
        <v>0</v>
      </c>
      <c r="K59" s="49">
        <v>12.327138450000001</v>
      </c>
      <c r="L59" s="95">
        <v>0</v>
      </c>
      <c r="M59" s="49">
        <v>1.7863512600000007</v>
      </c>
      <c r="N59" s="49">
        <v>9.2251003399999973</v>
      </c>
      <c r="O59" s="49">
        <v>1.3156874299999997</v>
      </c>
      <c r="P59" s="48" t="s">
        <v>127</v>
      </c>
      <c r="Q59" s="48" t="s">
        <v>127</v>
      </c>
      <c r="R59" s="48" t="s">
        <v>127</v>
      </c>
      <c r="S59" s="48" t="s">
        <v>127</v>
      </c>
      <c r="T59" s="48" t="s">
        <v>127</v>
      </c>
      <c r="U59" s="48" t="s">
        <v>127</v>
      </c>
      <c r="V59" s="48" t="s">
        <v>127</v>
      </c>
      <c r="W59" s="48" t="s">
        <v>127</v>
      </c>
      <c r="X59" s="48" t="s">
        <v>127</v>
      </c>
      <c r="Y59" s="48" t="s">
        <v>127</v>
      </c>
      <c r="Z59" s="48" t="s">
        <v>127</v>
      </c>
      <c r="AA59" s="48" t="s">
        <v>127</v>
      </c>
      <c r="AB59" s="48" t="s">
        <v>127</v>
      </c>
      <c r="AC59" s="88">
        <v>3.5891359300000008</v>
      </c>
      <c r="AD59" s="59" t="s">
        <v>127</v>
      </c>
      <c r="AE59" s="88">
        <v>3.4453374100000009</v>
      </c>
      <c r="AF59" s="59" t="s">
        <v>127</v>
      </c>
      <c r="AG59" s="88">
        <v>5.2926651099999997</v>
      </c>
      <c r="AH59" s="59">
        <f>AG59</f>
        <v>5.2926651099999997</v>
      </c>
      <c r="AI59" s="88">
        <v>12.327138450000001</v>
      </c>
      <c r="AJ59" s="59">
        <f>AI59</f>
        <v>12.327138450000001</v>
      </c>
      <c r="AK59" s="48" t="s">
        <v>127</v>
      </c>
    </row>
    <row r="60" spans="1:38" s="57" customFormat="1" x14ac:dyDescent="0.25">
      <c r="A60" s="89" t="s">
        <v>176</v>
      </c>
      <c r="B60" s="67" t="s">
        <v>1454</v>
      </c>
      <c r="C60" s="53" t="s">
        <v>40</v>
      </c>
      <c r="D60" s="53" t="s">
        <v>161</v>
      </c>
      <c r="E60" s="53">
        <v>2019</v>
      </c>
      <c r="F60" s="53">
        <v>2021</v>
      </c>
      <c r="G60" s="53" t="s">
        <v>127</v>
      </c>
      <c r="H60" s="54">
        <v>10.577398299999997</v>
      </c>
      <c r="I60" s="53" t="s">
        <v>127</v>
      </c>
      <c r="J60" s="53">
        <v>0</v>
      </c>
      <c r="K60" s="54">
        <v>12.327138450000001</v>
      </c>
      <c r="L60" s="96">
        <v>0</v>
      </c>
      <c r="M60" s="82">
        <v>1.7863512600000007</v>
      </c>
      <c r="N60" s="82">
        <v>9.2251003399999973</v>
      </c>
      <c r="O60" s="82">
        <v>1.3156874299999997</v>
      </c>
      <c r="P60" s="53" t="s">
        <v>127</v>
      </c>
      <c r="Q60" s="53" t="s">
        <v>127</v>
      </c>
      <c r="R60" s="53" t="s">
        <v>127</v>
      </c>
      <c r="S60" s="53" t="s">
        <v>127</v>
      </c>
      <c r="T60" s="53" t="s">
        <v>127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 t="s">
        <v>127</v>
      </c>
      <c r="AC60" s="83">
        <v>3.5891359300000008</v>
      </c>
      <c r="AD60" s="53" t="s">
        <v>127</v>
      </c>
      <c r="AE60" s="83">
        <v>3.4453374100000009</v>
      </c>
      <c r="AF60" s="53" t="s">
        <v>127</v>
      </c>
      <c r="AG60" s="83">
        <v>5.2926651099999997</v>
      </c>
      <c r="AH60" s="56">
        <f>AG60</f>
        <v>5.2926651099999997</v>
      </c>
      <c r="AI60" s="83">
        <v>12.32713845</v>
      </c>
      <c r="AJ60" s="56">
        <f>AI60</f>
        <v>12.32713845</v>
      </c>
      <c r="AK60" s="53" t="s">
        <v>127</v>
      </c>
      <c r="AL60" s="662"/>
    </row>
    <row r="61" spans="1:38" ht="31.5" x14ac:dyDescent="0.25">
      <c r="A61" s="33" t="s">
        <v>178</v>
      </c>
      <c r="B61" s="34" t="s">
        <v>179</v>
      </c>
      <c r="C61" s="15" t="s">
        <v>127</v>
      </c>
      <c r="D61" s="15" t="s">
        <v>127</v>
      </c>
      <c r="E61" s="15" t="s">
        <v>127</v>
      </c>
      <c r="F61" s="15" t="s">
        <v>127</v>
      </c>
      <c r="G61" s="15" t="s">
        <v>127</v>
      </c>
      <c r="H61" s="15" t="s">
        <v>127</v>
      </c>
      <c r="I61" s="15" t="s">
        <v>127</v>
      </c>
      <c r="J61" s="15" t="s">
        <v>127</v>
      </c>
      <c r="K61" s="15" t="s">
        <v>127</v>
      </c>
      <c r="L61" s="15" t="s">
        <v>127</v>
      </c>
      <c r="M61" s="15" t="s">
        <v>127</v>
      </c>
      <c r="N61" s="15" t="s">
        <v>127</v>
      </c>
      <c r="O61" s="15" t="s">
        <v>127</v>
      </c>
      <c r="P61" s="15" t="s">
        <v>127</v>
      </c>
      <c r="Q61" s="15" t="s">
        <v>127</v>
      </c>
      <c r="R61" s="15" t="s">
        <v>127</v>
      </c>
      <c r="S61" s="15" t="s">
        <v>127</v>
      </c>
      <c r="T61" s="15" t="s">
        <v>127</v>
      </c>
      <c r="U61" s="15" t="s">
        <v>127</v>
      </c>
      <c r="V61" s="15" t="s">
        <v>127</v>
      </c>
      <c r="W61" s="15" t="s">
        <v>127</v>
      </c>
      <c r="X61" s="15" t="s">
        <v>127</v>
      </c>
      <c r="Y61" s="15" t="s">
        <v>127</v>
      </c>
      <c r="Z61" s="15" t="s">
        <v>127</v>
      </c>
      <c r="AA61" s="15" t="s">
        <v>127</v>
      </c>
      <c r="AB61" s="15" t="s">
        <v>127</v>
      </c>
      <c r="AC61" s="15" t="s">
        <v>127</v>
      </c>
      <c r="AD61" s="15" t="s">
        <v>127</v>
      </c>
      <c r="AE61" s="15" t="s">
        <v>127</v>
      </c>
      <c r="AF61" s="15" t="s">
        <v>127</v>
      </c>
      <c r="AG61" s="15" t="s">
        <v>127</v>
      </c>
      <c r="AH61" s="15" t="s">
        <v>127</v>
      </c>
      <c r="AI61" s="15" t="s">
        <v>127</v>
      </c>
      <c r="AJ61" s="15" t="s">
        <v>127</v>
      </c>
      <c r="AK61" s="15" t="s">
        <v>127</v>
      </c>
    </row>
    <row r="62" spans="1:38" ht="31.5" x14ac:dyDescent="0.25">
      <c r="A62" s="33" t="s">
        <v>180</v>
      </c>
      <c r="B62" s="34" t="s">
        <v>181</v>
      </c>
      <c r="C62" s="15" t="s">
        <v>127</v>
      </c>
      <c r="D62" s="15" t="s">
        <v>127</v>
      </c>
      <c r="E62" s="15" t="s">
        <v>127</v>
      </c>
      <c r="F62" s="15" t="s">
        <v>127</v>
      </c>
      <c r="G62" s="15" t="s">
        <v>127</v>
      </c>
      <c r="H62" s="15" t="s">
        <v>127</v>
      </c>
      <c r="I62" s="15" t="s">
        <v>127</v>
      </c>
      <c r="J62" s="15" t="s">
        <v>127</v>
      </c>
      <c r="K62" s="15" t="s">
        <v>127</v>
      </c>
      <c r="L62" s="15" t="s">
        <v>127</v>
      </c>
      <c r="M62" s="15" t="s">
        <v>127</v>
      </c>
      <c r="N62" s="15" t="s">
        <v>127</v>
      </c>
      <c r="O62" s="15" t="s">
        <v>127</v>
      </c>
      <c r="P62" s="15" t="s">
        <v>127</v>
      </c>
      <c r="Q62" s="15" t="s">
        <v>127</v>
      </c>
      <c r="R62" s="15" t="s">
        <v>127</v>
      </c>
      <c r="S62" s="15" t="s">
        <v>127</v>
      </c>
      <c r="T62" s="15" t="s">
        <v>127</v>
      </c>
      <c r="U62" s="15" t="s">
        <v>127</v>
      </c>
      <c r="V62" s="15" t="s">
        <v>127</v>
      </c>
      <c r="W62" s="15" t="s">
        <v>127</v>
      </c>
      <c r="X62" s="15" t="s">
        <v>127</v>
      </c>
      <c r="Y62" s="15" t="s">
        <v>127</v>
      </c>
      <c r="Z62" s="15" t="s">
        <v>127</v>
      </c>
      <c r="AA62" s="15" t="s">
        <v>127</v>
      </c>
      <c r="AB62" s="15" t="s">
        <v>127</v>
      </c>
      <c r="AC62" s="15" t="s">
        <v>127</v>
      </c>
      <c r="AD62" s="15" t="s">
        <v>127</v>
      </c>
      <c r="AE62" s="15" t="s">
        <v>127</v>
      </c>
      <c r="AF62" s="15" t="s">
        <v>127</v>
      </c>
      <c r="AG62" s="15" t="s">
        <v>127</v>
      </c>
      <c r="AH62" s="15" t="s">
        <v>127</v>
      </c>
      <c r="AI62" s="15" t="s">
        <v>127</v>
      </c>
      <c r="AJ62" s="15" t="s">
        <v>127</v>
      </c>
      <c r="AK62" s="15" t="s">
        <v>127</v>
      </c>
    </row>
    <row r="63" spans="1:38" ht="31.5" x14ac:dyDescent="0.25">
      <c r="A63" s="33" t="s">
        <v>182</v>
      </c>
      <c r="B63" s="34" t="s">
        <v>183</v>
      </c>
      <c r="C63" s="15" t="s">
        <v>127</v>
      </c>
      <c r="D63" s="15" t="s">
        <v>127</v>
      </c>
      <c r="E63" s="15" t="s">
        <v>127</v>
      </c>
      <c r="F63" s="15" t="s">
        <v>127</v>
      </c>
      <c r="G63" s="15" t="s">
        <v>127</v>
      </c>
      <c r="H63" s="15" t="s">
        <v>127</v>
      </c>
      <c r="I63" s="15" t="s">
        <v>127</v>
      </c>
      <c r="J63" s="15" t="s">
        <v>127</v>
      </c>
      <c r="K63" s="15" t="s">
        <v>127</v>
      </c>
      <c r="L63" s="15" t="s">
        <v>127</v>
      </c>
      <c r="M63" s="15" t="s">
        <v>127</v>
      </c>
      <c r="N63" s="15" t="s">
        <v>127</v>
      </c>
      <c r="O63" s="15" t="s">
        <v>127</v>
      </c>
      <c r="P63" s="15" t="s">
        <v>127</v>
      </c>
      <c r="Q63" s="15" t="s">
        <v>127</v>
      </c>
      <c r="R63" s="15" t="s">
        <v>127</v>
      </c>
      <c r="S63" s="15" t="s">
        <v>127</v>
      </c>
      <c r="T63" s="15" t="s">
        <v>127</v>
      </c>
      <c r="U63" s="15" t="s">
        <v>127</v>
      </c>
      <c r="V63" s="15" t="s">
        <v>127</v>
      </c>
      <c r="W63" s="15" t="s">
        <v>127</v>
      </c>
      <c r="X63" s="15" t="s">
        <v>127</v>
      </c>
      <c r="Y63" s="15" t="s">
        <v>127</v>
      </c>
      <c r="Z63" s="15" t="s">
        <v>127</v>
      </c>
      <c r="AA63" s="15" t="s">
        <v>127</v>
      </c>
      <c r="AB63" s="15" t="s">
        <v>127</v>
      </c>
      <c r="AC63" s="15" t="s">
        <v>127</v>
      </c>
      <c r="AD63" s="15" t="s">
        <v>127</v>
      </c>
      <c r="AE63" s="15" t="s">
        <v>127</v>
      </c>
      <c r="AF63" s="15" t="s">
        <v>127</v>
      </c>
      <c r="AG63" s="15" t="s">
        <v>127</v>
      </c>
      <c r="AH63" s="15" t="s">
        <v>127</v>
      </c>
      <c r="AI63" s="15" t="s">
        <v>127</v>
      </c>
      <c r="AJ63" s="15" t="s">
        <v>127</v>
      </c>
      <c r="AK63" s="15" t="s">
        <v>127</v>
      </c>
    </row>
    <row r="64" spans="1:38" ht="31.5" x14ac:dyDescent="0.25">
      <c r="A64" s="33" t="s">
        <v>184</v>
      </c>
      <c r="B64" s="34" t="s">
        <v>185</v>
      </c>
      <c r="C64" s="15" t="s">
        <v>127</v>
      </c>
      <c r="D64" s="15" t="s">
        <v>127</v>
      </c>
      <c r="E64" s="15" t="s">
        <v>127</v>
      </c>
      <c r="F64" s="15" t="s">
        <v>127</v>
      </c>
      <c r="G64" s="15" t="s">
        <v>127</v>
      </c>
      <c r="H64" s="15" t="s">
        <v>127</v>
      </c>
      <c r="I64" s="15" t="s">
        <v>127</v>
      </c>
      <c r="J64" s="15" t="s">
        <v>127</v>
      </c>
      <c r="K64" s="15" t="s">
        <v>127</v>
      </c>
      <c r="L64" s="15" t="s">
        <v>127</v>
      </c>
      <c r="M64" s="15" t="s">
        <v>127</v>
      </c>
      <c r="N64" s="15" t="s">
        <v>127</v>
      </c>
      <c r="O64" s="15" t="s">
        <v>127</v>
      </c>
      <c r="P64" s="15" t="s">
        <v>127</v>
      </c>
      <c r="Q64" s="15" t="s">
        <v>127</v>
      </c>
      <c r="R64" s="15" t="s">
        <v>127</v>
      </c>
      <c r="S64" s="15" t="s">
        <v>127</v>
      </c>
      <c r="T64" s="15" t="s">
        <v>127</v>
      </c>
      <c r="U64" s="15" t="s">
        <v>127</v>
      </c>
      <c r="V64" s="15" t="s">
        <v>127</v>
      </c>
      <c r="W64" s="15" t="s">
        <v>127</v>
      </c>
      <c r="X64" s="15" t="s">
        <v>127</v>
      </c>
      <c r="Y64" s="15" t="s">
        <v>127</v>
      </c>
      <c r="Z64" s="15" t="s">
        <v>127</v>
      </c>
      <c r="AA64" s="15" t="s">
        <v>127</v>
      </c>
      <c r="AB64" s="15" t="s">
        <v>127</v>
      </c>
      <c r="AC64" s="15" t="s">
        <v>127</v>
      </c>
      <c r="AD64" s="15" t="s">
        <v>127</v>
      </c>
      <c r="AE64" s="15" t="s">
        <v>127</v>
      </c>
      <c r="AF64" s="15" t="s">
        <v>127</v>
      </c>
      <c r="AG64" s="15" t="s">
        <v>127</v>
      </c>
      <c r="AH64" s="15" t="s">
        <v>127</v>
      </c>
      <c r="AI64" s="15" t="s">
        <v>127</v>
      </c>
      <c r="AJ64" s="15" t="s">
        <v>127</v>
      </c>
      <c r="AK64" s="15" t="s">
        <v>127</v>
      </c>
    </row>
    <row r="65" spans="1:37" ht="31.5" x14ac:dyDescent="0.25">
      <c r="A65" s="33" t="s">
        <v>186</v>
      </c>
      <c r="B65" s="34" t="s">
        <v>187</v>
      </c>
      <c r="C65" s="15" t="s">
        <v>127</v>
      </c>
      <c r="D65" s="15" t="s">
        <v>127</v>
      </c>
      <c r="E65" s="15" t="s">
        <v>127</v>
      </c>
      <c r="F65" s="15" t="s">
        <v>127</v>
      </c>
      <c r="G65" s="15" t="s">
        <v>127</v>
      </c>
      <c r="H65" s="15" t="s">
        <v>127</v>
      </c>
      <c r="I65" s="15" t="s">
        <v>127</v>
      </c>
      <c r="J65" s="15" t="s">
        <v>127</v>
      </c>
      <c r="K65" s="15" t="s">
        <v>127</v>
      </c>
      <c r="L65" s="15" t="s">
        <v>127</v>
      </c>
      <c r="M65" s="15" t="s">
        <v>127</v>
      </c>
      <c r="N65" s="15" t="s">
        <v>127</v>
      </c>
      <c r="O65" s="15" t="s">
        <v>127</v>
      </c>
      <c r="P65" s="15" t="s">
        <v>127</v>
      </c>
      <c r="Q65" s="15" t="s">
        <v>127</v>
      </c>
      <c r="R65" s="15" t="s">
        <v>127</v>
      </c>
      <c r="S65" s="15" t="s">
        <v>127</v>
      </c>
      <c r="T65" s="15" t="s">
        <v>127</v>
      </c>
      <c r="U65" s="15" t="s">
        <v>127</v>
      </c>
      <c r="V65" s="15" t="s">
        <v>127</v>
      </c>
      <c r="W65" s="15" t="s">
        <v>127</v>
      </c>
      <c r="X65" s="15" t="s">
        <v>127</v>
      </c>
      <c r="Y65" s="15" t="s">
        <v>127</v>
      </c>
      <c r="Z65" s="15" t="s">
        <v>127</v>
      </c>
      <c r="AA65" s="15" t="s">
        <v>127</v>
      </c>
      <c r="AB65" s="15" t="s">
        <v>127</v>
      </c>
      <c r="AC65" s="15" t="s">
        <v>127</v>
      </c>
      <c r="AD65" s="15" t="s">
        <v>127</v>
      </c>
      <c r="AE65" s="15" t="s">
        <v>127</v>
      </c>
      <c r="AF65" s="15" t="s">
        <v>127</v>
      </c>
      <c r="AG65" s="15" t="s">
        <v>127</v>
      </c>
      <c r="AH65" s="15" t="s">
        <v>127</v>
      </c>
      <c r="AI65" s="15" t="s">
        <v>127</v>
      </c>
      <c r="AJ65" s="15" t="s">
        <v>127</v>
      </c>
      <c r="AK65" s="15" t="s">
        <v>127</v>
      </c>
    </row>
    <row r="66" spans="1:37" ht="31.5" x14ac:dyDescent="0.25">
      <c r="A66" s="33" t="s">
        <v>188</v>
      </c>
      <c r="B66" s="34" t="s">
        <v>189</v>
      </c>
      <c r="C66" s="15" t="s">
        <v>127</v>
      </c>
      <c r="D66" s="15" t="s">
        <v>127</v>
      </c>
      <c r="E66" s="15" t="s">
        <v>127</v>
      </c>
      <c r="F66" s="15" t="s">
        <v>127</v>
      </c>
      <c r="G66" s="15" t="s">
        <v>127</v>
      </c>
      <c r="H66" s="15" t="s">
        <v>127</v>
      </c>
      <c r="I66" s="15" t="s">
        <v>127</v>
      </c>
      <c r="J66" s="15" t="s">
        <v>127</v>
      </c>
      <c r="K66" s="15" t="s">
        <v>127</v>
      </c>
      <c r="L66" s="15" t="s">
        <v>127</v>
      </c>
      <c r="M66" s="15" t="s">
        <v>127</v>
      </c>
      <c r="N66" s="15" t="s">
        <v>127</v>
      </c>
      <c r="O66" s="15" t="s">
        <v>127</v>
      </c>
      <c r="P66" s="15" t="s">
        <v>127</v>
      </c>
      <c r="Q66" s="15" t="s">
        <v>127</v>
      </c>
      <c r="R66" s="15" t="s">
        <v>127</v>
      </c>
      <c r="S66" s="15" t="s">
        <v>127</v>
      </c>
      <c r="T66" s="15" t="s">
        <v>127</v>
      </c>
      <c r="U66" s="15" t="s">
        <v>127</v>
      </c>
      <c r="V66" s="15" t="s">
        <v>127</v>
      </c>
      <c r="W66" s="15" t="s">
        <v>127</v>
      </c>
      <c r="X66" s="15" t="s">
        <v>127</v>
      </c>
      <c r="Y66" s="15" t="s">
        <v>127</v>
      </c>
      <c r="Z66" s="15" t="s">
        <v>127</v>
      </c>
      <c r="AA66" s="15" t="s">
        <v>127</v>
      </c>
      <c r="AB66" s="15" t="s">
        <v>127</v>
      </c>
      <c r="AC66" s="15" t="s">
        <v>127</v>
      </c>
      <c r="AD66" s="15" t="s">
        <v>127</v>
      </c>
      <c r="AE66" s="15" t="s">
        <v>127</v>
      </c>
      <c r="AF66" s="15" t="s">
        <v>127</v>
      </c>
      <c r="AG66" s="15" t="s">
        <v>127</v>
      </c>
      <c r="AH66" s="15" t="s">
        <v>127</v>
      </c>
      <c r="AI66" s="15" t="s">
        <v>127</v>
      </c>
      <c r="AJ66" s="15" t="s">
        <v>127</v>
      </c>
      <c r="AK66" s="15" t="s">
        <v>127</v>
      </c>
    </row>
    <row r="67" spans="1:37" ht="47.25" x14ac:dyDescent="0.25">
      <c r="A67" s="33" t="s">
        <v>190</v>
      </c>
      <c r="B67" s="34" t="s">
        <v>191</v>
      </c>
      <c r="C67" s="15" t="s">
        <v>127</v>
      </c>
      <c r="D67" s="15" t="s">
        <v>127</v>
      </c>
      <c r="E67" s="15" t="s">
        <v>127</v>
      </c>
      <c r="F67" s="15" t="s">
        <v>127</v>
      </c>
      <c r="G67" s="15" t="s">
        <v>127</v>
      </c>
      <c r="H67" s="15" t="s">
        <v>127</v>
      </c>
      <c r="I67" s="15" t="s">
        <v>127</v>
      </c>
      <c r="J67" s="15" t="s">
        <v>127</v>
      </c>
      <c r="K67" s="15" t="s">
        <v>127</v>
      </c>
      <c r="L67" s="15" t="s">
        <v>127</v>
      </c>
      <c r="M67" s="15" t="s">
        <v>127</v>
      </c>
      <c r="N67" s="15" t="s">
        <v>127</v>
      </c>
      <c r="O67" s="15" t="s">
        <v>127</v>
      </c>
      <c r="P67" s="15" t="s">
        <v>127</v>
      </c>
      <c r="Q67" s="15" t="s">
        <v>127</v>
      </c>
      <c r="R67" s="15" t="s">
        <v>127</v>
      </c>
      <c r="S67" s="15" t="s">
        <v>127</v>
      </c>
      <c r="T67" s="15" t="s">
        <v>127</v>
      </c>
      <c r="U67" s="15" t="s">
        <v>127</v>
      </c>
      <c r="V67" s="15" t="s">
        <v>127</v>
      </c>
      <c r="W67" s="15" t="s">
        <v>127</v>
      </c>
      <c r="X67" s="15" t="s">
        <v>127</v>
      </c>
      <c r="Y67" s="15" t="s">
        <v>127</v>
      </c>
      <c r="Z67" s="15" t="s">
        <v>127</v>
      </c>
      <c r="AA67" s="15" t="s">
        <v>127</v>
      </c>
      <c r="AB67" s="15" t="s">
        <v>127</v>
      </c>
      <c r="AC67" s="15" t="s">
        <v>127</v>
      </c>
      <c r="AD67" s="15" t="s">
        <v>127</v>
      </c>
      <c r="AE67" s="15" t="s">
        <v>127</v>
      </c>
      <c r="AF67" s="15" t="s">
        <v>127</v>
      </c>
      <c r="AG67" s="15" t="s">
        <v>127</v>
      </c>
      <c r="AH67" s="15" t="s">
        <v>127</v>
      </c>
      <c r="AI67" s="15" t="s">
        <v>127</v>
      </c>
      <c r="AJ67" s="15" t="s">
        <v>127</v>
      </c>
      <c r="AK67" s="15" t="s">
        <v>127</v>
      </c>
    </row>
    <row r="68" spans="1:37" ht="47.25" x14ac:dyDescent="0.25">
      <c r="A68" s="33" t="s">
        <v>192</v>
      </c>
      <c r="B68" s="34" t="s">
        <v>193</v>
      </c>
      <c r="C68" s="15" t="s">
        <v>127</v>
      </c>
      <c r="D68" s="15" t="s">
        <v>127</v>
      </c>
      <c r="E68" s="15" t="s">
        <v>127</v>
      </c>
      <c r="F68" s="15" t="s">
        <v>127</v>
      </c>
      <c r="G68" s="15" t="s">
        <v>127</v>
      </c>
      <c r="H68" s="15" t="s">
        <v>127</v>
      </c>
      <c r="I68" s="15" t="s">
        <v>127</v>
      </c>
      <c r="J68" s="15" t="s">
        <v>127</v>
      </c>
      <c r="K68" s="15" t="s">
        <v>127</v>
      </c>
      <c r="L68" s="15" t="s">
        <v>127</v>
      </c>
      <c r="M68" s="15" t="s">
        <v>127</v>
      </c>
      <c r="N68" s="15" t="s">
        <v>127</v>
      </c>
      <c r="O68" s="15" t="s">
        <v>127</v>
      </c>
      <c r="P68" s="15" t="s">
        <v>127</v>
      </c>
      <c r="Q68" s="15" t="s">
        <v>127</v>
      </c>
      <c r="R68" s="15" t="s">
        <v>127</v>
      </c>
      <c r="S68" s="15" t="s">
        <v>127</v>
      </c>
      <c r="T68" s="15" t="s">
        <v>127</v>
      </c>
      <c r="U68" s="15" t="s">
        <v>127</v>
      </c>
      <c r="V68" s="15" t="s">
        <v>127</v>
      </c>
      <c r="W68" s="15" t="s">
        <v>127</v>
      </c>
      <c r="X68" s="15" t="s">
        <v>127</v>
      </c>
      <c r="Y68" s="15" t="s">
        <v>127</v>
      </c>
      <c r="Z68" s="15" t="s">
        <v>127</v>
      </c>
      <c r="AA68" s="15" t="s">
        <v>127</v>
      </c>
      <c r="AB68" s="15" t="s">
        <v>127</v>
      </c>
      <c r="AC68" s="15" t="s">
        <v>127</v>
      </c>
      <c r="AD68" s="15" t="s">
        <v>127</v>
      </c>
      <c r="AE68" s="15" t="s">
        <v>127</v>
      </c>
      <c r="AF68" s="15" t="s">
        <v>127</v>
      </c>
      <c r="AG68" s="15" t="s">
        <v>127</v>
      </c>
      <c r="AH68" s="15" t="s">
        <v>127</v>
      </c>
      <c r="AI68" s="15" t="s">
        <v>127</v>
      </c>
      <c r="AJ68" s="15" t="s">
        <v>127</v>
      </c>
      <c r="AK68" s="15" t="s">
        <v>127</v>
      </c>
    </row>
    <row r="69" spans="1:37" ht="31.5" x14ac:dyDescent="0.25">
      <c r="A69" s="33" t="s">
        <v>194</v>
      </c>
      <c r="B69" s="34" t="s">
        <v>195</v>
      </c>
      <c r="C69" s="15" t="s">
        <v>127</v>
      </c>
      <c r="D69" s="15" t="s">
        <v>127</v>
      </c>
      <c r="E69" s="15" t="s">
        <v>127</v>
      </c>
      <c r="F69" s="15" t="s">
        <v>127</v>
      </c>
      <c r="G69" s="15" t="s">
        <v>127</v>
      </c>
      <c r="H69" s="15" t="s">
        <v>127</v>
      </c>
      <c r="I69" s="15" t="s">
        <v>127</v>
      </c>
      <c r="J69" s="15" t="s">
        <v>127</v>
      </c>
      <c r="K69" s="15" t="s">
        <v>127</v>
      </c>
      <c r="L69" s="15" t="s">
        <v>127</v>
      </c>
      <c r="M69" s="15" t="s">
        <v>127</v>
      </c>
      <c r="N69" s="15" t="s">
        <v>127</v>
      </c>
      <c r="O69" s="15" t="s">
        <v>127</v>
      </c>
      <c r="P69" s="15" t="s">
        <v>127</v>
      </c>
      <c r="Q69" s="15" t="s">
        <v>127</v>
      </c>
      <c r="R69" s="15" t="s">
        <v>127</v>
      </c>
      <c r="S69" s="15" t="s">
        <v>127</v>
      </c>
      <c r="T69" s="15" t="s">
        <v>127</v>
      </c>
      <c r="U69" s="15" t="s">
        <v>127</v>
      </c>
      <c r="V69" s="15" t="s">
        <v>127</v>
      </c>
      <c r="W69" s="15" t="s">
        <v>127</v>
      </c>
      <c r="X69" s="15" t="s">
        <v>127</v>
      </c>
      <c r="Y69" s="15" t="s">
        <v>127</v>
      </c>
      <c r="Z69" s="15" t="s">
        <v>127</v>
      </c>
      <c r="AA69" s="15" t="s">
        <v>127</v>
      </c>
      <c r="AB69" s="15" t="s">
        <v>127</v>
      </c>
      <c r="AC69" s="15" t="s">
        <v>127</v>
      </c>
      <c r="AD69" s="15" t="s">
        <v>127</v>
      </c>
      <c r="AE69" s="15" t="s">
        <v>127</v>
      </c>
      <c r="AF69" s="15" t="s">
        <v>127</v>
      </c>
      <c r="AG69" s="15" t="s">
        <v>127</v>
      </c>
      <c r="AH69" s="15" t="s">
        <v>127</v>
      </c>
      <c r="AI69" s="15" t="s">
        <v>127</v>
      </c>
      <c r="AJ69" s="15" t="s">
        <v>127</v>
      </c>
      <c r="AK69" s="15" t="s">
        <v>127</v>
      </c>
    </row>
    <row r="70" spans="1:37" ht="31.5" x14ac:dyDescent="0.25">
      <c r="A70" s="33" t="s">
        <v>196</v>
      </c>
      <c r="B70" s="34" t="s">
        <v>197</v>
      </c>
      <c r="C70" s="15" t="s">
        <v>127</v>
      </c>
      <c r="D70" s="15" t="s">
        <v>127</v>
      </c>
      <c r="E70" s="15" t="s">
        <v>127</v>
      </c>
      <c r="F70" s="15" t="s">
        <v>127</v>
      </c>
      <c r="G70" s="15" t="s">
        <v>127</v>
      </c>
      <c r="H70" s="15" t="s">
        <v>127</v>
      </c>
      <c r="I70" s="15" t="s">
        <v>127</v>
      </c>
      <c r="J70" s="15" t="s">
        <v>127</v>
      </c>
      <c r="K70" s="15" t="s">
        <v>127</v>
      </c>
      <c r="L70" s="15" t="s">
        <v>127</v>
      </c>
      <c r="M70" s="15" t="s">
        <v>127</v>
      </c>
      <c r="N70" s="15" t="s">
        <v>127</v>
      </c>
      <c r="O70" s="15" t="s">
        <v>127</v>
      </c>
      <c r="P70" s="15" t="s">
        <v>127</v>
      </c>
      <c r="Q70" s="15" t="s">
        <v>127</v>
      </c>
      <c r="R70" s="15" t="s">
        <v>127</v>
      </c>
      <c r="S70" s="15" t="s">
        <v>127</v>
      </c>
      <c r="T70" s="15" t="s">
        <v>127</v>
      </c>
      <c r="U70" s="15" t="s">
        <v>127</v>
      </c>
      <c r="V70" s="15" t="s">
        <v>127</v>
      </c>
      <c r="W70" s="15" t="s">
        <v>127</v>
      </c>
      <c r="X70" s="15" t="s">
        <v>127</v>
      </c>
      <c r="Y70" s="15" t="s">
        <v>127</v>
      </c>
      <c r="Z70" s="15" t="s">
        <v>127</v>
      </c>
      <c r="AA70" s="15" t="s">
        <v>127</v>
      </c>
      <c r="AB70" s="15" t="s">
        <v>127</v>
      </c>
      <c r="AC70" s="15" t="s">
        <v>127</v>
      </c>
      <c r="AD70" s="15" t="s">
        <v>127</v>
      </c>
      <c r="AE70" s="15" t="s">
        <v>127</v>
      </c>
      <c r="AF70" s="15" t="s">
        <v>127</v>
      </c>
      <c r="AG70" s="15" t="s">
        <v>127</v>
      </c>
      <c r="AH70" s="15" t="s">
        <v>127</v>
      </c>
      <c r="AI70" s="15" t="s">
        <v>127</v>
      </c>
      <c r="AJ70" s="15" t="s">
        <v>127</v>
      </c>
      <c r="AK70" s="15" t="s">
        <v>127</v>
      </c>
    </row>
    <row r="71" spans="1:37" ht="47.25" x14ac:dyDescent="0.25">
      <c r="A71" s="33" t="s">
        <v>198</v>
      </c>
      <c r="B71" s="34" t="s">
        <v>199</v>
      </c>
      <c r="C71" s="15" t="s">
        <v>127</v>
      </c>
      <c r="D71" s="15" t="s">
        <v>127</v>
      </c>
      <c r="E71" s="15" t="s">
        <v>127</v>
      </c>
      <c r="F71" s="15" t="s">
        <v>127</v>
      </c>
      <c r="G71" s="15" t="s">
        <v>127</v>
      </c>
      <c r="H71" s="15" t="s">
        <v>127</v>
      </c>
      <c r="I71" s="15" t="s">
        <v>127</v>
      </c>
      <c r="J71" s="15" t="s">
        <v>127</v>
      </c>
      <c r="K71" s="15" t="s">
        <v>127</v>
      </c>
      <c r="L71" s="15" t="s">
        <v>127</v>
      </c>
      <c r="M71" s="15" t="s">
        <v>127</v>
      </c>
      <c r="N71" s="15" t="s">
        <v>127</v>
      </c>
      <c r="O71" s="15" t="s">
        <v>127</v>
      </c>
      <c r="P71" s="15" t="s">
        <v>127</v>
      </c>
      <c r="Q71" s="15" t="s">
        <v>127</v>
      </c>
      <c r="R71" s="15" t="s">
        <v>127</v>
      </c>
      <c r="S71" s="15" t="s">
        <v>127</v>
      </c>
      <c r="T71" s="15" t="s">
        <v>127</v>
      </c>
      <c r="U71" s="15" t="s">
        <v>127</v>
      </c>
      <c r="V71" s="15" t="s">
        <v>127</v>
      </c>
      <c r="W71" s="15" t="s">
        <v>127</v>
      </c>
      <c r="X71" s="15" t="s">
        <v>127</v>
      </c>
      <c r="Y71" s="15" t="s">
        <v>127</v>
      </c>
      <c r="Z71" s="15" t="s">
        <v>127</v>
      </c>
      <c r="AA71" s="15" t="s">
        <v>127</v>
      </c>
      <c r="AB71" s="15" t="s">
        <v>127</v>
      </c>
      <c r="AC71" s="15" t="s">
        <v>127</v>
      </c>
      <c r="AD71" s="15" t="s">
        <v>127</v>
      </c>
      <c r="AE71" s="15" t="s">
        <v>127</v>
      </c>
      <c r="AF71" s="15" t="s">
        <v>127</v>
      </c>
      <c r="AG71" s="15" t="s">
        <v>127</v>
      </c>
      <c r="AH71" s="15" t="s">
        <v>127</v>
      </c>
      <c r="AI71" s="15" t="s">
        <v>127</v>
      </c>
      <c r="AJ71" s="15" t="s">
        <v>127</v>
      </c>
      <c r="AK71" s="15" t="s">
        <v>127</v>
      </c>
    </row>
    <row r="72" spans="1:37" ht="47.25" x14ac:dyDescent="0.25">
      <c r="A72" s="33" t="s">
        <v>200</v>
      </c>
      <c r="B72" s="34" t="s">
        <v>201</v>
      </c>
      <c r="C72" s="15" t="s">
        <v>127</v>
      </c>
      <c r="D72" s="15" t="s">
        <v>127</v>
      </c>
      <c r="E72" s="15" t="s">
        <v>127</v>
      </c>
      <c r="F72" s="15" t="s">
        <v>127</v>
      </c>
      <c r="G72" s="15" t="s">
        <v>127</v>
      </c>
      <c r="H72" s="15" t="s">
        <v>127</v>
      </c>
      <c r="I72" s="15" t="s">
        <v>127</v>
      </c>
      <c r="J72" s="15" t="s">
        <v>127</v>
      </c>
      <c r="K72" s="15" t="s">
        <v>127</v>
      </c>
      <c r="L72" s="15" t="s">
        <v>127</v>
      </c>
      <c r="M72" s="15" t="s">
        <v>127</v>
      </c>
      <c r="N72" s="15" t="s">
        <v>127</v>
      </c>
      <c r="O72" s="15" t="s">
        <v>127</v>
      </c>
      <c r="P72" s="15" t="s">
        <v>127</v>
      </c>
      <c r="Q72" s="15" t="s">
        <v>127</v>
      </c>
      <c r="R72" s="15" t="s">
        <v>127</v>
      </c>
      <c r="S72" s="15" t="s">
        <v>127</v>
      </c>
      <c r="T72" s="15" t="s">
        <v>127</v>
      </c>
      <c r="U72" s="15" t="s">
        <v>127</v>
      </c>
      <c r="V72" s="15" t="s">
        <v>127</v>
      </c>
      <c r="W72" s="15" t="s">
        <v>127</v>
      </c>
      <c r="X72" s="15" t="s">
        <v>127</v>
      </c>
      <c r="Y72" s="15" t="s">
        <v>127</v>
      </c>
      <c r="Z72" s="15" t="s">
        <v>127</v>
      </c>
      <c r="AA72" s="15" t="s">
        <v>127</v>
      </c>
      <c r="AB72" s="15" t="s">
        <v>127</v>
      </c>
      <c r="AC72" s="15" t="s">
        <v>127</v>
      </c>
      <c r="AD72" s="15" t="s">
        <v>127</v>
      </c>
      <c r="AE72" s="15" t="s">
        <v>127</v>
      </c>
      <c r="AF72" s="15" t="s">
        <v>127</v>
      </c>
      <c r="AG72" s="15" t="s">
        <v>127</v>
      </c>
      <c r="AH72" s="15" t="s">
        <v>127</v>
      </c>
      <c r="AI72" s="15" t="s">
        <v>127</v>
      </c>
      <c r="AJ72" s="15" t="s">
        <v>127</v>
      </c>
      <c r="AK72" s="15" t="s">
        <v>127</v>
      </c>
    </row>
    <row r="73" spans="1:37" ht="47.25" x14ac:dyDescent="0.25">
      <c r="A73" s="33" t="s">
        <v>202</v>
      </c>
      <c r="B73" s="34" t="s">
        <v>203</v>
      </c>
      <c r="C73" s="15" t="s">
        <v>127</v>
      </c>
      <c r="D73" s="15" t="s">
        <v>127</v>
      </c>
      <c r="E73" s="15" t="s">
        <v>127</v>
      </c>
      <c r="F73" s="15" t="s">
        <v>127</v>
      </c>
      <c r="G73" s="15" t="s">
        <v>127</v>
      </c>
      <c r="H73" s="15" t="s">
        <v>127</v>
      </c>
      <c r="I73" s="15" t="s">
        <v>127</v>
      </c>
      <c r="J73" s="15" t="s">
        <v>127</v>
      </c>
      <c r="K73" s="15" t="s">
        <v>127</v>
      </c>
      <c r="L73" s="15" t="s">
        <v>127</v>
      </c>
      <c r="M73" s="15" t="s">
        <v>127</v>
      </c>
      <c r="N73" s="15" t="s">
        <v>127</v>
      </c>
      <c r="O73" s="15" t="s">
        <v>127</v>
      </c>
      <c r="P73" s="15" t="s">
        <v>127</v>
      </c>
      <c r="Q73" s="15" t="s">
        <v>127</v>
      </c>
      <c r="R73" s="15" t="s">
        <v>127</v>
      </c>
      <c r="S73" s="15" t="s">
        <v>127</v>
      </c>
      <c r="T73" s="15" t="s">
        <v>127</v>
      </c>
      <c r="U73" s="15" t="s">
        <v>127</v>
      </c>
      <c r="V73" s="15" t="s">
        <v>127</v>
      </c>
      <c r="W73" s="15" t="s">
        <v>127</v>
      </c>
      <c r="X73" s="15" t="s">
        <v>127</v>
      </c>
      <c r="Y73" s="15" t="s">
        <v>127</v>
      </c>
      <c r="Z73" s="15" t="s">
        <v>127</v>
      </c>
      <c r="AA73" s="15" t="s">
        <v>127</v>
      </c>
      <c r="AB73" s="15" t="s">
        <v>127</v>
      </c>
      <c r="AC73" s="15" t="s">
        <v>127</v>
      </c>
      <c r="AD73" s="15" t="s">
        <v>127</v>
      </c>
      <c r="AE73" s="15" t="s">
        <v>127</v>
      </c>
      <c r="AF73" s="15" t="s">
        <v>127</v>
      </c>
      <c r="AG73" s="15" t="s">
        <v>127</v>
      </c>
      <c r="AH73" s="15" t="s">
        <v>127</v>
      </c>
      <c r="AI73" s="15" t="s">
        <v>127</v>
      </c>
      <c r="AJ73" s="15" t="s">
        <v>127</v>
      </c>
      <c r="AK73" s="15" t="s">
        <v>127</v>
      </c>
    </row>
    <row r="74" spans="1:37" s="584" customFormat="1" ht="31.5" x14ac:dyDescent="0.25">
      <c r="A74" s="580" t="s">
        <v>204</v>
      </c>
      <c r="B74" s="581" t="s">
        <v>205</v>
      </c>
      <c r="C74" s="582" t="s">
        <v>127</v>
      </c>
      <c r="D74" s="582" t="s">
        <v>127</v>
      </c>
      <c r="E74" s="582" t="s">
        <v>127</v>
      </c>
      <c r="F74" s="582" t="s">
        <v>127</v>
      </c>
      <c r="G74" s="582" t="s">
        <v>127</v>
      </c>
      <c r="H74" s="582" t="s">
        <v>127</v>
      </c>
      <c r="I74" s="582" t="s">
        <v>127</v>
      </c>
      <c r="J74" s="582" t="s">
        <v>127</v>
      </c>
      <c r="K74" s="582">
        <f>K75</f>
        <v>1.4970000000000001</v>
      </c>
      <c r="L74" s="582" t="s">
        <v>127</v>
      </c>
      <c r="M74" s="582" t="s">
        <v>127</v>
      </c>
      <c r="N74" s="582" t="s">
        <v>127</v>
      </c>
      <c r="O74" s="582" t="s">
        <v>127</v>
      </c>
      <c r="P74" s="582" t="s">
        <v>127</v>
      </c>
      <c r="Q74" s="582" t="s">
        <v>127</v>
      </c>
      <c r="R74" s="582" t="s">
        <v>127</v>
      </c>
      <c r="S74" s="582" t="s">
        <v>127</v>
      </c>
      <c r="T74" s="582" t="s">
        <v>127</v>
      </c>
      <c r="U74" s="582" t="s">
        <v>127</v>
      </c>
      <c r="V74" s="582" t="s">
        <v>127</v>
      </c>
      <c r="W74" s="582" t="s">
        <v>127</v>
      </c>
      <c r="X74" s="582" t="s">
        <v>127</v>
      </c>
      <c r="Y74" s="582" t="s">
        <v>127</v>
      </c>
      <c r="Z74" s="582" t="s">
        <v>127</v>
      </c>
      <c r="AA74" s="582" t="s">
        <v>127</v>
      </c>
      <c r="AB74" s="582" t="s">
        <v>127</v>
      </c>
      <c r="AC74" s="582" t="s">
        <v>127</v>
      </c>
      <c r="AD74" s="582" t="s">
        <v>127</v>
      </c>
      <c r="AE74" s="633">
        <v>1.4970000000000001</v>
      </c>
      <c r="AF74" s="633" t="s">
        <v>127</v>
      </c>
      <c r="AG74" s="582" t="s">
        <v>127</v>
      </c>
      <c r="AH74" s="582" t="s">
        <v>127</v>
      </c>
      <c r="AI74" s="583">
        <f>AI75</f>
        <v>1.4970000000000001</v>
      </c>
      <c r="AJ74" s="633">
        <f>AJ75</f>
        <v>1.4970000000000001</v>
      </c>
      <c r="AK74" s="582" t="s">
        <v>127</v>
      </c>
    </row>
    <row r="75" spans="1:37" s="584" customFormat="1" ht="34.5" customHeight="1" x14ac:dyDescent="0.25">
      <c r="A75" s="580" t="s">
        <v>1552</v>
      </c>
      <c r="B75" s="581" t="s">
        <v>1547</v>
      </c>
      <c r="C75" s="582" t="s">
        <v>1550</v>
      </c>
      <c r="D75" s="582" t="s">
        <v>127</v>
      </c>
      <c r="E75" s="582" t="s">
        <v>127</v>
      </c>
      <c r="F75" s="582" t="s">
        <v>127</v>
      </c>
      <c r="G75" s="582" t="s">
        <v>127</v>
      </c>
      <c r="H75" s="582" t="s">
        <v>127</v>
      </c>
      <c r="I75" s="582" t="s">
        <v>127</v>
      </c>
      <c r="J75" s="582" t="s">
        <v>127</v>
      </c>
      <c r="K75" s="582">
        <v>1.4970000000000001</v>
      </c>
      <c r="L75" s="582" t="s">
        <v>127</v>
      </c>
      <c r="M75" s="582" t="s">
        <v>127</v>
      </c>
      <c r="N75" s="582" t="s">
        <v>127</v>
      </c>
      <c r="O75" s="582" t="s">
        <v>127</v>
      </c>
      <c r="P75" s="582" t="s">
        <v>127</v>
      </c>
      <c r="Q75" s="582" t="s">
        <v>127</v>
      </c>
      <c r="R75" s="582" t="s">
        <v>127</v>
      </c>
      <c r="S75" s="582" t="s">
        <v>127</v>
      </c>
      <c r="T75" s="582" t="s">
        <v>127</v>
      </c>
      <c r="U75" s="582" t="s">
        <v>127</v>
      </c>
      <c r="V75" s="582" t="s">
        <v>127</v>
      </c>
      <c r="W75" s="582" t="s">
        <v>127</v>
      </c>
      <c r="X75" s="582" t="s">
        <v>127</v>
      </c>
      <c r="Y75" s="582" t="s">
        <v>127</v>
      </c>
      <c r="Z75" s="582" t="s">
        <v>127</v>
      </c>
      <c r="AA75" s="582" t="s">
        <v>127</v>
      </c>
      <c r="AB75" s="582" t="s">
        <v>127</v>
      </c>
      <c r="AC75" s="582" t="s">
        <v>127</v>
      </c>
      <c r="AD75" s="582" t="s">
        <v>127</v>
      </c>
      <c r="AE75" s="633">
        <v>1.4970000000000001</v>
      </c>
      <c r="AF75" s="633" t="s">
        <v>127</v>
      </c>
      <c r="AG75" s="582" t="s">
        <v>127</v>
      </c>
      <c r="AH75" s="582" t="s">
        <v>127</v>
      </c>
      <c r="AI75" s="582">
        <f>AE75</f>
        <v>1.4970000000000001</v>
      </c>
      <c r="AJ75" s="633">
        <f>AI75</f>
        <v>1.4970000000000001</v>
      </c>
      <c r="AK75" s="582" t="s">
        <v>127</v>
      </c>
    </row>
    <row r="76" spans="1:37" ht="31.5" x14ac:dyDescent="0.25">
      <c r="A76" s="33" t="s">
        <v>206</v>
      </c>
      <c r="B76" s="62" t="s">
        <v>207</v>
      </c>
      <c r="C76" s="15" t="s">
        <v>127</v>
      </c>
      <c r="D76" s="15" t="s">
        <v>127</v>
      </c>
      <c r="E76" s="15" t="s">
        <v>127</v>
      </c>
      <c r="F76" s="15" t="s">
        <v>127</v>
      </c>
      <c r="G76" s="15" t="s">
        <v>127</v>
      </c>
      <c r="H76" s="15" t="s">
        <v>127</v>
      </c>
      <c r="I76" s="15" t="s">
        <v>127</v>
      </c>
      <c r="J76" s="15" t="s">
        <v>127</v>
      </c>
      <c r="K76" s="15" t="s">
        <v>127</v>
      </c>
      <c r="L76" s="15" t="s">
        <v>127</v>
      </c>
      <c r="M76" s="15" t="s">
        <v>127</v>
      </c>
      <c r="N76" s="15" t="s">
        <v>127</v>
      </c>
      <c r="O76" s="15" t="s">
        <v>127</v>
      </c>
      <c r="P76" s="15" t="s">
        <v>127</v>
      </c>
      <c r="Q76" s="15" t="s">
        <v>127</v>
      </c>
      <c r="R76" s="15" t="s">
        <v>127</v>
      </c>
      <c r="S76" s="15" t="s">
        <v>127</v>
      </c>
      <c r="T76" s="15" t="s">
        <v>127</v>
      </c>
      <c r="U76" s="15" t="s">
        <v>127</v>
      </c>
      <c r="V76" s="15" t="s">
        <v>127</v>
      </c>
      <c r="W76" s="15" t="s">
        <v>127</v>
      </c>
      <c r="X76" s="15" t="s">
        <v>127</v>
      </c>
      <c r="Y76" s="15" t="s">
        <v>127</v>
      </c>
      <c r="Z76" s="15" t="s">
        <v>127</v>
      </c>
      <c r="AA76" s="15" t="s">
        <v>127</v>
      </c>
      <c r="AB76" s="15" t="s">
        <v>127</v>
      </c>
      <c r="AC76" s="15" t="s">
        <v>127</v>
      </c>
      <c r="AD76" s="15" t="s">
        <v>127</v>
      </c>
      <c r="AE76" s="15" t="s">
        <v>127</v>
      </c>
      <c r="AF76" s="15" t="s">
        <v>127</v>
      </c>
      <c r="AG76" s="15" t="s">
        <v>127</v>
      </c>
      <c r="AH76" s="15" t="s">
        <v>127</v>
      </c>
      <c r="AI76" s="15" t="s">
        <v>127</v>
      </c>
      <c r="AJ76" s="15" t="s">
        <v>127</v>
      </c>
      <c r="AK76" s="15" t="s">
        <v>127</v>
      </c>
    </row>
    <row r="77" spans="1:37" ht="21" customHeight="1" x14ac:dyDescent="0.25">
      <c r="A77" s="33" t="s">
        <v>208</v>
      </c>
      <c r="B77" s="62" t="s">
        <v>209</v>
      </c>
      <c r="C77" s="15" t="s">
        <v>127</v>
      </c>
      <c r="D77" s="15" t="s">
        <v>127</v>
      </c>
      <c r="E77" s="15" t="s">
        <v>127</v>
      </c>
      <c r="F77" s="15" t="s">
        <v>127</v>
      </c>
      <c r="G77" s="15" t="s">
        <v>127</v>
      </c>
      <c r="H77" s="15" t="s">
        <v>127</v>
      </c>
      <c r="I77" s="15" t="s">
        <v>127</v>
      </c>
      <c r="J77" s="15" t="s">
        <v>127</v>
      </c>
      <c r="K77" s="15" t="s">
        <v>127</v>
      </c>
      <c r="L77" s="15" t="s">
        <v>127</v>
      </c>
      <c r="M77" s="15" t="s">
        <v>127</v>
      </c>
      <c r="N77" s="15" t="s">
        <v>127</v>
      </c>
      <c r="O77" s="15" t="s">
        <v>127</v>
      </c>
      <c r="P77" s="15" t="s">
        <v>127</v>
      </c>
      <c r="Q77" s="15" t="s">
        <v>127</v>
      </c>
      <c r="R77" s="15" t="s">
        <v>127</v>
      </c>
      <c r="S77" s="15" t="s">
        <v>127</v>
      </c>
      <c r="T77" s="15" t="s">
        <v>127</v>
      </c>
      <c r="U77" s="15" t="s">
        <v>127</v>
      </c>
      <c r="V77" s="15" t="s">
        <v>127</v>
      </c>
      <c r="W77" s="15" t="s">
        <v>127</v>
      </c>
      <c r="X77" s="15" t="s">
        <v>127</v>
      </c>
      <c r="Y77" s="15" t="s">
        <v>127</v>
      </c>
      <c r="Z77" s="15" t="s">
        <v>127</v>
      </c>
      <c r="AA77" s="15" t="s">
        <v>127</v>
      </c>
      <c r="AB77" s="15" t="s">
        <v>127</v>
      </c>
      <c r="AC77" s="15" t="s">
        <v>127</v>
      </c>
      <c r="AD77" s="15" t="s">
        <v>127</v>
      </c>
      <c r="AE77" s="15" t="s">
        <v>127</v>
      </c>
      <c r="AF77" s="15" t="s">
        <v>127</v>
      </c>
      <c r="AG77" s="15" t="s">
        <v>127</v>
      </c>
      <c r="AH77" s="15" t="s">
        <v>127</v>
      </c>
      <c r="AI77" s="15" t="s">
        <v>127</v>
      </c>
      <c r="AJ77" s="15" t="s">
        <v>127</v>
      </c>
      <c r="AK77" s="15" t="s">
        <v>127</v>
      </c>
    </row>
  </sheetData>
  <mergeCells count="30">
    <mergeCell ref="A9:AK9"/>
    <mergeCell ref="A1:AK1"/>
    <mergeCell ref="A3:AK3"/>
    <mergeCell ref="A4:AK4"/>
    <mergeCell ref="A6:AK6"/>
    <mergeCell ref="A8:AK8"/>
    <mergeCell ref="A10:AJ10"/>
    <mergeCell ref="A11:A13"/>
    <mergeCell ref="B11:B13"/>
    <mergeCell ref="C11:C13"/>
    <mergeCell ref="D11:D13"/>
    <mergeCell ref="E11:E13"/>
    <mergeCell ref="F11:G12"/>
    <mergeCell ref="H11:I12"/>
    <mergeCell ref="J11:J13"/>
    <mergeCell ref="K11:T11"/>
    <mergeCell ref="AK11:AK13"/>
    <mergeCell ref="K12:O12"/>
    <mergeCell ref="P12:T12"/>
    <mergeCell ref="U12:V12"/>
    <mergeCell ref="W12:X12"/>
    <mergeCell ref="Y12:Z12"/>
    <mergeCell ref="AC12:AD12"/>
    <mergeCell ref="AE12:AF12"/>
    <mergeCell ref="AG12:AH12"/>
    <mergeCell ref="AI12:AI13"/>
    <mergeCell ref="AJ12:AJ13"/>
    <mergeCell ref="U11:Z11"/>
    <mergeCell ref="AA11:AB12"/>
    <mergeCell ref="AC11:AJ11"/>
  </mergeCells>
  <phoneticPr fontId="85" type="noConversion"/>
  <pageMargins left="0.11811023622047245" right="0.11811023622047245" top="0" bottom="0" header="0.31496062992125984" footer="0.31496062992125984"/>
  <pageSetup paperSize="9" scale="26" fitToHeight="0" orientation="landscape" r:id="rId1"/>
  <colBreaks count="1" manualBreakCount="1"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CL79"/>
  <sheetViews>
    <sheetView tabSelected="1" view="pageBreakPreview" zoomScale="60" zoomScaleNormal="7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E19" sqref="E19"/>
    </sheetView>
  </sheetViews>
  <sheetFormatPr defaultColWidth="9.140625" defaultRowHeight="15.75" x14ac:dyDescent="0.25"/>
  <cols>
    <col min="1" max="1" width="13.28515625" style="2" customWidth="1"/>
    <col min="2" max="2" width="77.140625" style="2" customWidth="1"/>
    <col min="3" max="3" width="14.85546875" style="2" customWidth="1"/>
    <col min="4" max="4" width="19.140625" style="2" customWidth="1"/>
    <col min="5" max="5" width="18.42578125" style="2" bestFit="1" customWidth="1"/>
    <col min="6" max="6" width="17.42578125" style="2" customWidth="1"/>
    <col min="7" max="12" width="5.5703125" style="2" customWidth="1"/>
    <col min="13" max="13" width="11.140625" style="2" customWidth="1"/>
    <col min="14" max="19" width="5.5703125" style="2" customWidth="1"/>
    <col min="20" max="20" width="11.85546875" style="2" customWidth="1"/>
    <col min="21" max="21" width="7.5703125" style="2" bestFit="1" customWidth="1"/>
    <col min="22" max="26" width="5.5703125" style="2" customWidth="1"/>
    <col min="27" max="27" width="12.140625" style="2" customWidth="1"/>
    <col min="28" max="30" width="5.5703125" style="2" customWidth="1"/>
    <col min="31" max="31" width="7.5703125" style="2" customWidth="1"/>
    <col min="32" max="32" width="5.5703125" style="2" customWidth="1"/>
    <col min="33" max="33" width="5.5703125" style="2" bestFit="1" customWidth="1"/>
    <col min="34" max="34" width="15.140625" style="2" customWidth="1"/>
    <col min="35" max="35" width="13.7109375" style="2" customWidth="1"/>
    <col min="36" max="38" width="5.5703125" style="2" customWidth="1"/>
    <col min="39" max="39" width="8.28515625" style="2" customWidth="1"/>
    <col min="40" max="40" width="8.140625" style="2" bestFit="1" customWidth="1"/>
    <col min="41" max="41" width="13.140625" style="2" customWidth="1"/>
    <col min="42" max="44" width="5.5703125" style="2" customWidth="1"/>
    <col min="45" max="45" width="5.42578125" style="2" customWidth="1"/>
    <col min="46" max="47" width="5.5703125" style="2" customWidth="1"/>
    <col min="48" max="48" width="17.42578125" style="2" customWidth="1"/>
    <col min="49" max="53" width="6.85546875" style="2" customWidth="1"/>
    <col min="54" max="54" width="10.7109375" style="2" customWidth="1"/>
    <col min="55" max="55" width="11.5703125" style="2" customWidth="1"/>
    <col min="56" max="58" width="6.85546875" style="2" customWidth="1"/>
    <col min="59" max="59" width="9.140625" style="2" customWidth="1"/>
    <col min="60" max="60" width="6.85546875" style="2" customWidth="1"/>
    <col min="61" max="61" width="7.140625" style="2" customWidth="1"/>
    <col min="62" max="62" width="12.7109375" style="2" customWidth="1"/>
    <col min="63" max="63" width="7.85546875" style="2" customWidth="1"/>
    <col min="64" max="64" width="9.5703125" style="2" bestFit="1" customWidth="1"/>
    <col min="65" max="65" width="6.85546875" style="2" customWidth="1"/>
    <col min="66" max="66" width="8.42578125" style="2" customWidth="1"/>
    <col min="67" max="67" width="6.85546875" style="2" customWidth="1"/>
    <col min="68" max="68" width="11" style="2" customWidth="1"/>
    <col min="69" max="69" width="11.85546875" style="2" customWidth="1"/>
    <col min="70" max="70" width="10.42578125" style="2" customWidth="1"/>
    <col min="71" max="72" width="6.85546875" style="2" customWidth="1"/>
    <col min="73" max="73" width="9.85546875" style="2" customWidth="1"/>
    <col min="74" max="74" width="7.85546875" style="2" customWidth="1"/>
    <col min="75" max="75" width="6.5703125" style="2" customWidth="1"/>
    <col min="76" max="76" width="22.85546875" style="2" customWidth="1"/>
    <col min="77" max="77" width="4.7109375" style="2" customWidth="1"/>
    <col min="78" max="78" width="7.85546875" style="2" customWidth="1"/>
    <col min="79" max="79" width="12.85546875" style="2" customWidth="1"/>
    <col min="80" max="80" width="8.28515625" style="2" customWidth="1"/>
    <col min="81" max="81" width="5.7109375" style="2" customWidth="1"/>
    <col min="82" max="82" width="6.28515625" style="2" customWidth="1"/>
    <col min="83" max="83" width="6.5703125" style="2" customWidth="1"/>
    <col min="84" max="84" width="6.28515625" style="2" customWidth="1"/>
    <col min="85" max="86" width="5.7109375" style="2" customWidth="1"/>
    <col min="87" max="87" width="14.7109375" style="2" customWidth="1"/>
    <col min="88" max="97" width="5.7109375" style="2" customWidth="1"/>
    <col min="98" max="16384" width="9.140625" style="2"/>
  </cols>
  <sheetData>
    <row r="1" spans="1:90" x14ac:dyDescent="0.25">
      <c r="A1" s="733" t="s">
        <v>256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</row>
    <row r="2" spans="1:90" x14ac:dyDescent="0.25">
      <c r="A2" s="723"/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</row>
    <row r="3" spans="1:90" ht="18.75" x14ac:dyDescent="0.25">
      <c r="A3" s="707" t="s">
        <v>218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</row>
    <row r="4" spans="1:90" x14ac:dyDescent="0.25">
      <c r="A4" s="708" t="s">
        <v>51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</row>
    <row r="5" spans="1:90" x14ac:dyDescent="0.25">
      <c r="A5" s="708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90" x14ac:dyDescent="0.25">
      <c r="A6" s="704" t="s">
        <v>1577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4"/>
      <c r="AA6" s="704"/>
      <c r="AB6" s="704"/>
      <c r="AC6" s="704"/>
      <c r="AD6" s="704"/>
      <c r="AE6" s="704"/>
      <c r="AF6" s="704"/>
      <c r="AG6" s="704"/>
      <c r="AH6" s="101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</row>
    <row r="7" spans="1:90" x14ac:dyDescent="0.25">
      <c r="A7" s="723"/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3"/>
      <c r="AD7" s="723"/>
      <c r="AE7" s="723"/>
      <c r="AF7" s="723"/>
      <c r="AG7" s="723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L7" s="10"/>
    </row>
    <row r="8" spans="1:90" ht="49.5" customHeight="1" x14ac:dyDescent="0.3">
      <c r="A8" s="724" t="s">
        <v>1583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  <c r="AF8" s="724"/>
      <c r="AG8" s="724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0" x14ac:dyDescent="0.25">
      <c r="A9" s="725" t="s">
        <v>257</v>
      </c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</row>
    <row r="10" spans="1:90" x14ac:dyDescent="0.25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26"/>
      <c r="AH10" s="726"/>
      <c r="AI10" s="726"/>
      <c r="AJ10" s="726"/>
      <c r="AK10" s="726"/>
      <c r="AL10" s="726"/>
      <c r="AM10" s="726"/>
      <c r="AN10" s="726"/>
      <c r="AO10" s="726"/>
      <c r="AP10" s="726"/>
      <c r="AQ10" s="726"/>
      <c r="AR10" s="726"/>
      <c r="AS10" s="726"/>
      <c r="AT10" s="726"/>
      <c r="AU10" s="726"/>
      <c r="AV10" s="726"/>
      <c r="AW10" s="726"/>
      <c r="AX10" s="726"/>
      <c r="AY10" s="726"/>
      <c r="AZ10" s="726"/>
      <c r="BA10" s="726"/>
      <c r="BB10" s="726"/>
      <c r="BC10" s="726"/>
      <c r="BD10" s="726"/>
      <c r="BE10" s="726"/>
      <c r="BF10" s="726"/>
      <c r="BG10" s="726"/>
      <c r="BH10" s="726"/>
      <c r="BI10" s="726"/>
      <c r="BJ10" s="726"/>
      <c r="BK10" s="726"/>
      <c r="BL10" s="726"/>
      <c r="BM10" s="726"/>
      <c r="BN10" s="726"/>
      <c r="BO10" s="726"/>
      <c r="BP10" s="726"/>
      <c r="BQ10" s="726"/>
      <c r="BR10" s="726"/>
      <c r="BS10" s="726"/>
      <c r="BT10" s="726"/>
      <c r="BU10" s="726"/>
      <c r="BV10" s="726"/>
      <c r="BW10" s="105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</row>
    <row r="11" spans="1:90" x14ac:dyDescent="0.25">
      <c r="A11" s="713" t="s">
        <v>53</v>
      </c>
      <c r="B11" s="713" t="s">
        <v>54</v>
      </c>
      <c r="C11" s="713" t="s">
        <v>221</v>
      </c>
      <c r="D11" s="719" t="s">
        <v>258</v>
      </c>
      <c r="E11" s="719"/>
      <c r="F11" s="727" t="s">
        <v>343</v>
      </c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9"/>
      <c r="T11" s="716" t="s">
        <v>259</v>
      </c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717"/>
      <c r="AO11" s="717"/>
      <c r="AP11" s="717"/>
      <c r="AQ11" s="717"/>
      <c r="AR11" s="717"/>
      <c r="AS11" s="717"/>
      <c r="AT11" s="717"/>
      <c r="AU11" s="717"/>
      <c r="AV11" s="717"/>
      <c r="AW11" s="717"/>
      <c r="AX11" s="717"/>
      <c r="AY11" s="717"/>
      <c r="AZ11" s="717"/>
      <c r="BA11" s="717"/>
      <c r="BB11" s="717"/>
      <c r="BC11" s="717"/>
      <c r="BD11" s="717"/>
      <c r="BE11" s="717"/>
      <c r="BF11" s="717"/>
      <c r="BG11" s="717"/>
      <c r="BH11" s="717"/>
      <c r="BI11" s="717"/>
      <c r="BJ11" s="717"/>
      <c r="BK11" s="717"/>
      <c r="BL11" s="717"/>
      <c r="BM11" s="717"/>
      <c r="BN11" s="717"/>
      <c r="BO11" s="717"/>
      <c r="BP11" s="717"/>
      <c r="BQ11" s="717"/>
      <c r="BR11" s="717"/>
      <c r="BS11" s="717"/>
      <c r="BT11" s="717"/>
      <c r="BU11" s="717"/>
      <c r="BV11" s="717"/>
      <c r="BW11" s="718"/>
      <c r="BX11" s="713" t="s">
        <v>66</v>
      </c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</row>
    <row r="12" spans="1:90" x14ac:dyDescent="0.25">
      <c r="A12" s="714"/>
      <c r="B12" s="714"/>
      <c r="C12" s="714"/>
      <c r="D12" s="719"/>
      <c r="E12" s="719"/>
      <c r="F12" s="730"/>
      <c r="G12" s="731"/>
      <c r="H12" s="731"/>
      <c r="I12" s="731"/>
      <c r="J12" s="731"/>
      <c r="K12" s="731"/>
      <c r="L12" s="731"/>
      <c r="M12" s="731"/>
      <c r="N12" s="731"/>
      <c r="O12" s="731"/>
      <c r="P12" s="731"/>
      <c r="Q12" s="731"/>
      <c r="R12" s="731"/>
      <c r="S12" s="732"/>
      <c r="T12" s="716" t="s">
        <v>260</v>
      </c>
      <c r="U12" s="717"/>
      <c r="V12" s="717"/>
      <c r="W12" s="717"/>
      <c r="X12" s="717"/>
      <c r="Y12" s="717"/>
      <c r="Z12" s="717"/>
      <c r="AA12" s="717"/>
      <c r="AB12" s="717"/>
      <c r="AC12" s="717"/>
      <c r="AD12" s="717"/>
      <c r="AE12" s="717"/>
      <c r="AF12" s="717"/>
      <c r="AG12" s="718"/>
      <c r="AH12" s="716" t="s">
        <v>344</v>
      </c>
      <c r="AI12" s="717"/>
      <c r="AJ12" s="717"/>
      <c r="AK12" s="717"/>
      <c r="AL12" s="717"/>
      <c r="AM12" s="717"/>
      <c r="AN12" s="717"/>
      <c r="AO12" s="717"/>
      <c r="AP12" s="717"/>
      <c r="AQ12" s="717"/>
      <c r="AR12" s="717"/>
      <c r="AS12" s="717"/>
      <c r="AT12" s="717"/>
      <c r="AU12" s="718"/>
      <c r="AV12" s="716" t="s">
        <v>261</v>
      </c>
      <c r="AW12" s="717"/>
      <c r="AX12" s="717"/>
      <c r="AY12" s="717"/>
      <c r="AZ12" s="717"/>
      <c r="BA12" s="717"/>
      <c r="BB12" s="717"/>
      <c r="BC12" s="717"/>
      <c r="BD12" s="717"/>
      <c r="BE12" s="717"/>
      <c r="BF12" s="717"/>
      <c r="BG12" s="717"/>
      <c r="BH12" s="717"/>
      <c r="BI12" s="718"/>
      <c r="BJ12" s="719" t="s">
        <v>262</v>
      </c>
      <c r="BK12" s="719"/>
      <c r="BL12" s="719"/>
      <c r="BM12" s="719"/>
      <c r="BN12" s="719"/>
      <c r="BO12" s="719"/>
      <c r="BP12" s="719"/>
      <c r="BQ12" s="719"/>
      <c r="BR12" s="719"/>
      <c r="BS12" s="719"/>
      <c r="BT12" s="719"/>
      <c r="BU12" s="719"/>
      <c r="BV12" s="719"/>
      <c r="BW12" s="719"/>
      <c r="BX12" s="714"/>
    </row>
    <row r="13" spans="1:90" ht="39" customHeight="1" x14ac:dyDescent="0.25">
      <c r="A13" s="714"/>
      <c r="B13" s="714"/>
      <c r="C13" s="714"/>
      <c r="D13" s="719"/>
      <c r="E13" s="719"/>
      <c r="F13" s="716" t="s">
        <v>69</v>
      </c>
      <c r="G13" s="717"/>
      <c r="H13" s="717"/>
      <c r="I13" s="717"/>
      <c r="J13" s="717"/>
      <c r="K13" s="717"/>
      <c r="L13" s="717"/>
      <c r="M13" s="720" t="s">
        <v>263</v>
      </c>
      <c r="N13" s="721"/>
      <c r="O13" s="721"/>
      <c r="P13" s="721"/>
      <c r="Q13" s="721"/>
      <c r="R13" s="721"/>
      <c r="S13" s="722"/>
      <c r="T13" s="716" t="s">
        <v>77</v>
      </c>
      <c r="U13" s="717"/>
      <c r="V13" s="717"/>
      <c r="W13" s="717"/>
      <c r="X13" s="717"/>
      <c r="Y13" s="717"/>
      <c r="Z13" s="717"/>
      <c r="AA13" s="720" t="s">
        <v>263</v>
      </c>
      <c r="AB13" s="721"/>
      <c r="AC13" s="721"/>
      <c r="AD13" s="721"/>
      <c r="AE13" s="721"/>
      <c r="AF13" s="721"/>
      <c r="AG13" s="722"/>
      <c r="AH13" s="716" t="s">
        <v>77</v>
      </c>
      <c r="AI13" s="717"/>
      <c r="AJ13" s="717"/>
      <c r="AK13" s="717"/>
      <c r="AL13" s="717"/>
      <c r="AM13" s="717"/>
      <c r="AN13" s="717"/>
      <c r="AO13" s="720" t="s">
        <v>263</v>
      </c>
      <c r="AP13" s="721"/>
      <c r="AQ13" s="721"/>
      <c r="AR13" s="721"/>
      <c r="AS13" s="721"/>
      <c r="AT13" s="721"/>
      <c r="AU13" s="722"/>
      <c r="AV13" s="716" t="s">
        <v>69</v>
      </c>
      <c r="AW13" s="717"/>
      <c r="AX13" s="717"/>
      <c r="AY13" s="717"/>
      <c r="AZ13" s="717"/>
      <c r="BA13" s="717"/>
      <c r="BB13" s="717"/>
      <c r="BC13" s="720" t="s">
        <v>263</v>
      </c>
      <c r="BD13" s="721"/>
      <c r="BE13" s="721"/>
      <c r="BF13" s="721"/>
      <c r="BG13" s="721"/>
      <c r="BH13" s="721"/>
      <c r="BI13" s="722"/>
      <c r="BJ13" s="716" t="s">
        <v>67</v>
      </c>
      <c r="BK13" s="717"/>
      <c r="BL13" s="717"/>
      <c r="BM13" s="717"/>
      <c r="BN13" s="717"/>
      <c r="BO13" s="717"/>
      <c r="BP13" s="717"/>
      <c r="BQ13" s="720" t="s">
        <v>68</v>
      </c>
      <c r="BR13" s="721"/>
      <c r="BS13" s="721"/>
      <c r="BT13" s="721"/>
      <c r="BU13" s="721"/>
      <c r="BV13" s="721"/>
      <c r="BW13" s="722"/>
      <c r="BX13" s="714"/>
    </row>
    <row r="14" spans="1:90" ht="47.25" x14ac:dyDescent="0.25">
      <c r="A14" s="714"/>
      <c r="B14" s="714"/>
      <c r="C14" s="714"/>
      <c r="D14" s="719" t="s">
        <v>77</v>
      </c>
      <c r="E14" s="719" t="s">
        <v>264</v>
      </c>
      <c r="F14" s="108" t="s">
        <v>265</v>
      </c>
      <c r="G14" s="712" t="s">
        <v>266</v>
      </c>
      <c r="H14" s="712"/>
      <c r="I14" s="712"/>
      <c r="J14" s="712"/>
      <c r="K14" s="712"/>
      <c r="L14" s="712"/>
      <c r="M14" s="108" t="s">
        <v>265</v>
      </c>
      <c r="N14" s="712" t="s">
        <v>266</v>
      </c>
      <c r="O14" s="712"/>
      <c r="P14" s="712"/>
      <c r="Q14" s="712"/>
      <c r="R14" s="712"/>
      <c r="S14" s="712"/>
      <c r="T14" s="108" t="s">
        <v>265</v>
      </c>
      <c r="U14" s="712" t="s">
        <v>266</v>
      </c>
      <c r="V14" s="712"/>
      <c r="W14" s="712"/>
      <c r="X14" s="712"/>
      <c r="Y14" s="712"/>
      <c r="Z14" s="712"/>
      <c r="AA14" s="108" t="s">
        <v>265</v>
      </c>
      <c r="AB14" s="712" t="s">
        <v>266</v>
      </c>
      <c r="AC14" s="712"/>
      <c r="AD14" s="712"/>
      <c r="AE14" s="712"/>
      <c r="AF14" s="712"/>
      <c r="AG14" s="712"/>
      <c r="AH14" s="108" t="s">
        <v>265</v>
      </c>
      <c r="AI14" s="712" t="s">
        <v>266</v>
      </c>
      <c r="AJ14" s="712"/>
      <c r="AK14" s="712"/>
      <c r="AL14" s="712"/>
      <c r="AM14" s="712"/>
      <c r="AN14" s="712"/>
      <c r="AO14" s="108" t="s">
        <v>265</v>
      </c>
      <c r="AP14" s="712" t="s">
        <v>266</v>
      </c>
      <c r="AQ14" s="712"/>
      <c r="AR14" s="712"/>
      <c r="AS14" s="712"/>
      <c r="AT14" s="712"/>
      <c r="AU14" s="712"/>
      <c r="AV14" s="108" t="s">
        <v>265</v>
      </c>
      <c r="AW14" s="712" t="s">
        <v>266</v>
      </c>
      <c r="AX14" s="712"/>
      <c r="AY14" s="712"/>
      <c r="AZ14" s="712"/>
      <c r="BA14" s="712"/>
      <c r="BB14" s="712"/>
      <c r="BC14" s="108" t="s">
        <v>265</v>
      </c>
      <c r="BD14" s="712" t="s">
        <v>266</v>
      </c>
      <c r="BE14" s="712"/>
      <c r="BF14" s="712"/>
      <c r="BG14" s="712"/>
      <c r="BH14" s="712"/>
      <c r="BI14" s="712"/>
      <c r="BJ14" s="108" t="s">
        <v>265</v>
      </c>
      <c r="BK14" s="712" t="s">
        <v>266</v>
      </c>
      <c r="BL14" s="712"/>
      <c r="BM14" s="712"/>
      <c r="BN14" s="712"/>
      <c r="BO14" s="712"/>
      <c r="BP14" s="712"/>
      <c r="BQ14" s="108" t="s">
        <v>265</v>
      </c>
      <c r="BR14" s="712" t="s">
        <v>266</v>
      </c>
      <c r="BS14" s="712"/>
      <c r="BT14" s="712"/>
      <c r="BU14" s="712"/>
      <c r="BV14" s="712"/>
      <c r="BW14" s="712"/>
      <c r="BX14" s="714"/>
    </row>
    <row r="15" spans="1:90" ht="120.75" x14ac:dyDescent="0.25">
      <c r="A15" s="715"/>
      <c r="B15" s="715"/>
      <c r="C15" s="715"/>
      <c r="D15" s="719"/>
      <c r="E15" s="719"/>
      <c r="F15" s="13" t="s">
        <v>267</v>
      </c>
      <c r="G15" s="13" t="s">
        <v>267</v>
      </c>
      <c r="H15" s="109" t="s">
        <v>268</v>
      </c>
      <c r="I15" s="109" t="s">
        <v>269</v>
      </c>
      <c r="J15" s="109" t="s">
        <v>270</v>
      </c>
      <c r="K15" s="109" t="s">
        <v>271</v>
      </c>
      <c r="L15" s="109" t="s">
        <v>272</v>
      </c>
      <c r="M15" s="13" t="s">
        <v>267</v>
      </c>
      <c r="N15" s="13" t="s">
        <v>267</v>
      </c>
      <c r="O15" s="109" t="s">
        <v>268</v>
      </c>
      <c r="P15" s="109" t="s">
        <v>269</v>
      </c>
      <c r="Q15" s="109" t="s">
        <v>270</v>
      </c>
      <c r="R15" s="109" t="s">
        <v>271</v>
      </c>
      <c r="S15" s="109" t="s">
        <v>272</v>
      </c>
      <c r="T15" s="13" t="s">
        <v>267</v>
      </c>
      <c r="U15" s="13" t="s">
        <v>267</v>
      </c>
      <c r="V15" s="109" t="s">
        <v>268</v>
      </c>
      <c r="W15" s="109" t="s">
        <v>269</v>
      </c>
      <c r="X15" s="109" t="s">
        <v>270</v>
      </c>
      <c r="Y15" s="109" t="s">
        <v>271</v>
      </c>
      <c r="Z15" s="109" t="s">
        <v>345</v>
      </c>
      <c r="AA15" s="13" t="s">
        <v>267</v>
      </c>
      <c r="AB15" s="13" t="s">
        <v>267</v>
      </c>
      <c r="AC15" s="109" t="s">
        <v>268</v>
      </c>
      <c r="AD15" s="109" t="s">
        <v>269</v>
      </c>
      <c r="AE15" s="109" t="s">
        <v>270</v>
      </c>
      <c r="AF15" s="109" t="s">
        <v>271</v>
      </c>
      <c r="AG15" s="109" t="s">
        <v>345</v>
      </c>
      <c r="AH15" s="13" t="s">
        <v>267</v>
      </c>
      <c r="AI15" s="13" t="s">
        <v>267</v>
      </c>
      <c r="AJ15" s="109" t="s">
        <v>268</v>
      </c>
      <c r="AK15" s="109" t="s">
        <v>269</v>
      </c>
      <c r="AL15" s="109" t="s">
        <v>270</v>
      </c>
      <c r="AM15" s="109" t="s">
        <v>271</v>
      </c>
      <c r="AN15" s="109" t="s">
        <v>345</v>
      </c>
      <c r="AO15" s="13" t="s">
        <v>267</v>
      </c>
      <c r="AP15" s="13" t="s">
        <v>267</v>
      </c>
      <c r="AQ15" s="109" t="s">
        <v>268</v>
      </c>
      <c r="AR15" s="109" t="s">
        <v>269</v>
      </c>
      <c r="AS15" s="574" t="s">
        <v>270</v>
      </c>
      <c r="AT15" s="109" t="s">
        <v>271</v>
      </c>
      <c r="AU15" s="109" t="s">
        <v>345</v>
      </c>
      <c r="AV15" s="13" t="s">
        <v>267</v>
      </c>
      <c r="AW15" s="13" t="s">
        <v>267</v>
      </c>
      <c r="AX15" s="109" t="s">
        <v>268</v>
      </c>
      <c r="AY15" s="109" t="s">
        <v>269</v>
      </c>
      <c r="AZ15" s="109" t="s">
        <v>270</v>
      </c>
      <c r="BA15" s="109" t="s">
        <v>271</v>
      </c>
      <c r="BB15" s="109" t="s">
        <v>345</v>
      </c>
      <c r="BC15" s="13" t="s">
        <v>267</v>
      </c>
      <c r="BD15" s="13" t="s">
        <v>267</v>
      </c>
      <c r="BE15" s="109" t="s">
        <v>268</v>
      </c>
      <c r="BF15" s="109" t="s">
        <v>269</v>
      </c>
      <c r="BG15" s="109" t="s">
        <v>270</v>
      </c>
      <c r="BH15" s="109" t="s">
        <v>271</v>
      </c>
      <c r="BI15" s="109" t="s">
        <v>272</v>
      </c>
      <c r="BJ15" s="13" t="s">
        <v>267</v>
      </c>
      <c r="BK15" s="13" t="s">
        <v>267</v>
      </c>
      <c r="BL15" s="109" t="s">
        <v>268</v>
      </c>
      <c r="BM15" s="109" t="s">
        <v>269</v>
      </c>
      <c r="BN15" s="109" t="s">
        <v>270</v>
      </c>
      <c r="BO15" s="109" t="s">
        <v>271</v>
      </c>
      <c r="BP15" s="109" t="s">
        <v>272</v>
      </c>
      <c r="BQ15" s="13" t="s">
        <v>267</v>
      </c>
      <c r="BR15" s="13" t="s">
        <v>267</v>
      </c>
      <c r="BS15" s="109" t="s">
        <v>268</v>
      </c>
      <c r="BT15" s="109" t="s">
        <v>269</v>
      </c>
      <c r="BU15" s="109" t="s">
        <v>270</v>
      </c>
      <c r="BV15" s="109" t="s">
        <v>271</v>
      </c>
      <c r="BW15" s="109" t="s">
        <v>272</v>
      </c>
      <c r="BX15" s="715"/>
    </row>
    <row r="16" spans="1:90" x14ac:dyDescent="0.25">
      <c r="A16" s="110">
        <v>1</v>
      </c>
      <c r="B16" s="110">
        <v>2</v>
      </c>
      <c r="C16" s="110">
        <v>3</v>
      </c>
      <c r="D16" s="110">
        <v>4</v>
      </c>
      <c r="E16" s="110">
        <v>5</v>
      </c>
      <c r="F16" s="111" t="s">
        <v>273</v>
      </c>
      <c r="G16" s="111" t="s">
        <v>274</v>
      </c>
      <c r="H16" s="111" t="s">
        <v>275</v>
      </c>
      <c r="I16" s="111" t="s">
        <v>276</v>
      </c>
      <c r="J16" s="111" t="s">
        <v>277</v>
      </c>
      <c r="K16" s="111" t="s">
        <v>278</v>
      </c>
      <c r="L16" s="111" t="s">
        <v>279</v>
      </c>
      <c r="M16" s="111" t="s">
        <v>280</v>
      </c>
      <c r="N16" s="111" t="s">
        <v>281</v>
      </c>
      <c r="O16" s="111" t="s">
        <v>282</v>
      </c>
      <c r="P16" s="111" t="s">
        <v>283</v>
      </c>
      <c r="Q16" s="111" t="s">
        <v>284</v>
      </c>
      <c r="R16" s="111" t="s">
        <v>285</v>
      </c>
      <c r="S16" s="111" t="s">
        <v>286</v>
      </c>
      <c r="T16" s="111" t="s">
        <v>287</v>
      </c>
      <c r="U16" s="111" t="s">
        <v>288</v>
      </c>
      <c r="V16" s="111" t="s">
        <v>289</v>
      </c>
      <c r="W16" s="111" t="s">
        <v>290</v>
      </c>
      <c r="X16" s="111" t="s">
        <v>291</v>
      </c>
      <c r="Y16" s="111" t="s">
        <v>292</v>
      </c>
      <c r="Z16" s="111" t="s">
        <v>293</v>
      </c>
      <c r="AA16" s="111" t="s">
        <v>294</v>
      </c>
      <c r="AB16" s="111" t="s">
        <v>295</v>
      </c>
      <c r="AC16" s="111" t="s">
        <v>296</v>
      </c>
      <c r="AD16" s="111" t="s">
        <v>297</v>
      </c>
      <c r="AE16" s="111" t="s">
        <v>298</v>
      </c>
      <c r="AF16" s="111" t="s">
        <v>299</v>
      </c>
      <c r="AG16" s="111" t="s">
        <v>300</v>
      </c>
      <c r="AH16" s="111" t="s">
        <v>301</v>
      </c>
      <c r="AI16" s="111" t="s">
        <v>302</v>
      </c>
      <c r="AJ16" s="111" t="s">
        <v>303</v>
      </c>
      <c r="AK16" s="111" t="s">
        <v>304</v>
      </c>
      <c r="AL16" s="111" t="s">
        <v>305</v>
      </c>
      <c r="AM16" s="111" t="s">
        <v>306</v>
      </c>
      <c r="AN16" s="111" t="s">
        <v>307</v>
      </c>
      <c r="AO16" s="111" t="s">
        <v>308</v>
      </c>
      <c r="AP16" s="111" t="s">
        <v>309</v>
      </c>
      <c r="AQ16" s="111" t="s">
        <v>310</v>
      </c>
      <c r="AR16" s="111" t="s">
        <v>311</v>
      </c>
      <c r="AS16" s="111" t="s">
        <v>312</v>
      </c>
      <c r="AT16" s="111" t="s">
        <v>313</v>
      </c>
      <c r="AU16" s="111" t="s">
        <v>314</v>
      </c>
      <c r="AV16" s="111" t="s">
        <v>315</v>
      </c>
      <c r="AW16" s="111" t="s">
        <v>316</v>
      </c>
      <c r="AX16" s="111" t="s">
        <v>317</v>
      </c>
      <c r="AY16" s="111" t="s">
        <v>318</v>
      </c>
      <c r="AZ16" s="111" t="s">
        <v>319</v>
      </c>
      <c r="BA16" s="111" t="s">
        <v>320</v>
      </c>
      <c r="BB16" s="111" t="s">
        <v>321</v>
      </c>
      <c r="BC16" s="111" t="s">
        <v>322</v>
      </c>
      <c r="BD16" s="111" t="s">
        <v>323</v>
      </c>
      <c r="BE16" s="111" t="s">
        <v>324</v>
      </c>
      <c r="BF16" s="111" t="s">
        <v>325</v>
      </c>
      <c r="BG16" s="111" t="s">
        <v>326</v>
      </c>
      <c r="BH16" s="111" t="s">
        <v>327</v>
      </c>
      <c r="BI16" s="111" t="s">
        <v>328</v>
      </c>
      <c r="BJ16" s="111" t="s">
        <v>329</v>
      </c>
      <c r="BK16" s="111" t="s">
        <v>330</v>
      </c>
      <c r="BL16" s="111" t="s">
        <v>331</v>
      </c>
      <c r="BM16" s="111" t="s">
        <v>332</v>
      </c>
      <c r="BN16" s="111" t="s">
        <v>333</v>
      </c>
      <c r="BO16" s="111" t="s">
        <v>334</v>
      </c>
      <c r="BP16" s="111" t="s">
        <v>335</v>
      </c>
      <c r="BQ16" s="111" t="s">
        <v>336</v>
      </c>
      <c r="BR16" s="111" t="s">
        <v>337</v>
      </c>
      <c r="BS16" s="111" t="s">
        <v>338</v>
      </c>
      <c r="BT16" s="111" t="s">
        <v>339</v>
      </c>
      <c r="BU16" s="111" t="s">
        <v>340</v>
      </c>
      <c r="BV16" s="111" t="s">
        <v>341</v>
      </c>
      <c r="BW16" s="111" t="s">
        <v>342</v>
      </c>
      <c r="BX16" s="111" t="s">
        <v>25</v>
      </c>
    </row>
    <row r="17" spans="1:78" s="23" customFormat="1" x14ac:dyDescent="0.25">
      <c r="A17" s="17" t="s">
        <v>125</v>
      </c>
      <c r="B17" s="18" t="s">
        <v>126</v>
      </c>
      <c r="C17" s="112" t="s">
        <v>127</v>
      </c>
      <c r="D17" s="572">
        <f>D19+D21</f>
        <v>36.374108760000006</v>
      </c>
      <c r="E17" s="575">
        <f>E19</f>
        <v>0.45577404166666668</v>
      </c>
      <c r="F17" s="112" t="s">
        <v>127</v>
      </c>
      <c r="G17" s="112" t="s">
        <v>127</v>
      </c>
      <c r="H17" s="112" t="s">
        <v>127</v>
      </c>
      <c r="I17" s="112" t="s">
        <v>127</v>
      </c>
      <c r="J17" s="112" t="s">
        <v>127</v>
      </c>
      <c r="K17" s="112" t="s">
        <v>127</v>
      </c>
      <c r="L17" s="112" t="s">
        <v>127</v>
      </c>
      <c r="M17" s="112" t="s">
        <v>127</v>
      </c>
      <c r="N17" s="112" t="s">
        <v>127</v>
      </c>
      <c r="O17" s="112" t="s">
        <v>127</v>
      </c>
      <c r="P17" s="112" t="s">
        <v>127</v>
      </c>
      <c r="Q17" s="112" t="s">
        <v>127</v>
      </c>
      <c r="R17" s="112" t="s">
        <v>127</v>
      </c>
      <c r="S17" s="112" t="s">
        <v>127</v>
      </c>
      <c r="T17" s="112" t="s">
        <v>127</v>
      </c>
      <c r="U17" s="114">
        <v>11.600161010000001</v>
      </c>
      <c r="V17" s="135">
        <v>0</v>
      </c>
      <c r="W17" s="135">
        <v>0</v>
      </c>
      <c r="X17" s="114">
        <v>4.9349999999999996</v>
      </c>
      <c r="Y17" s="135">
        <v>0</v>
      </c>
      <c r="Z17" s="135">
        <v>147</v>
      </c>
      <c r="AA17" s="112" t="s">
        <v>127</v>
      </c>
      <c r="AB17" s="112" t="s">
        <v>127</v>
      </c>
      <c r="AC17" s="112" t="s">
        <v>127</v>
      </c>
      <c r="AD17" s="112" t="s">
        <v>127</v>
      </c>
      <c r="AE17" s="112">
        <v>0.52800000000000002</v>
      </c>
      <c r="AF17" s="112" t="s">
        <v>127</v>
      </c>
      <c r="AG17" s="112" t="s">
        <v>127</v>
      </c>
      <c r="AH17" s="112" t="s">
        <v>127</v>
      </c>
      <c r="AI17" s="114">
        <f>10.08838179+AI21</f>
        <v>11.58538179</v>
      </c>
      <c r="AJ17" s="135">
        <v>0</v>
      </c>
      <c r="AK17" s="135">
        <v>0</v>
      </c>
      <c r="AL17" s="114">
        <v>3.7800000000000002</v>
      </c>
      <c r="AM17" s="114">
        <f>AM21</f>
        <v>0.25</v>
      </c>
      <c r="AN17" s="135">
        <v>152</v>
      </c>
      <c r="AO17" s="113" t="s">
        <v>127</v>
      </c>
      <c r="AP17" s="113" t="s">
        <v>127</v>
      </c>
      <c r="AQ17" s="113" t="s">
        <v>127</v>
      </c>
      <c r="AR17" s="113" t="s">
        <v>127</v>
      </c>
      <c r="AS17" s="572" t="str">
        <f>AS19</f>
        <v>нд</v>
      </c>
      <c r="AT17" s="113" t="s">
        <v>127</v>
      </c>
      <c r="AU17" s="113" t="s">
        <v>127</v>
      </c>
      <c r="AV17" s="195">
        <v>0</v>
      </c>
      <c r="AW17" s="114">
        <f>AW19</f>
        <v>13.18856596</v>
      </c>
      <c r="AX17" s="135">
        <f t="shared" ref="AX17:BB17" si="0">AX19</f>
        <v>0</v>
      </c>
      <c r="AY17" s="135">
        <f t="shared" si="0"/>
        <v>0</v>
      </c>
      <c r="AZ17" s="114">
        <f t="shared" si="0"/>
        <v>4.32</v>
      </c>
      <c r="BA17" s="114">
        <f t="shared" si="0"/>
        <v>0</v>
      </c>
      <c r="BB17" s="135">
        <f t="shared" si="0"/>
        <v>219</v>
      </c>
      <c r="BC17" s="113" t="s">
        <v>127</v>
      </c>
      <c r="BD17" s="113">
        <f>BD19</f>
        <v>0.45577403999999999</v>
      </c>
      <c r="BE17" s="195">
        <f t="shared" ref="BE17:BI17" si="1">BE19</f>
        <v>0</v>
      </c>
      <c r="BF17" s="195">
        <f t="shared" si="1"/>
        <v>0</v>
      </c>
      <c r="BG17" s="113">
        <f t="shared" si="1"/>
        <v>0.55000000000000004</v>
      </c>
      <c r="BH17" s="195">
        <f t="shared" si="1"/>
        <v>0</v>
      </c>
      <c r="BI17" s="195">
        <f t="shared" si="1"/>
        <v>0</v>
      </c>
      <c r="BJ17" s="113" t="s">
        <v>127</v>
      </c>
      <c r="BK17" s="114">
        <f>BK19+BK21</f>
        <v>36.374108760000006</v>
      </c>
      <c r="BL17" s="114">
        <v>0</v>
      </c>
      <c r="BM17" s="114">
        <v>0</v>
      </c>
      <c r="BN17" s="114">
        <f>BN19</f>
        <v>13.034999999999998</v>
      </c>
      <c r="BO17" s="114">
        <f t="shared" ref="BO17" si="2">BO19+BO21</f>
        <v>0.25</v>
      </c>
      <c r="BP17" s="135">
        <f>BP19</f>
        <v>518</v>
      </c>
      <c r="BQ17" s="113" t="s">
        <v>127</v>
      </c>
      <c r="BR17" s="572">
        <f>BR19</f>
        <v>36.829882800000007</v>
      </c>
      <c r="BS17" s="195">
        <f t="shared" ref="BS17:BT17" si="3">BE17</f>
        <v>0</v>
      </c>
      <c r="BT17" s="195">
        <f t="shared" si="3"/>
        <v>0</v>
      </c>
      <c r="BU17" s="572">
        <f>BU19</f>
        <v>13.270000000000001</v>
      </c>
      <c r="BV17" s="113">
        <f>BV19</f>
        <v>0.25</v>
      </c>
      <c r="BW17" s="195">
        <f>BW19</f>
        <v>518</v>
      </c>
      <c r="BX17" s="113" t="s">
        <v>127</v>
      </c>
      <c r="BZ17" s="639"/>
    </row>
    <row r="18" spans="1:78" x14ac:dyDescent="0.25">
      <c r="A18" s="24" t="s">
        <v>128</v>
      </c>
      <c r="B18" s="25" t="s">
        <v>129</v>
      </c>
      <c r="C18" s="92" t="s">
        <v>127</v>
      </c>
      <c r="D18" s="92" t="s">
        <v>127</v>
      </c>
      <c r="E18" s="92" t="s">
        <v>127</v>
      </c>
      <c r="F18" s="92" t="s">
        <v>127</v>
      </c>
      <c r="G18" s="92" t="s">
        <v>127</v>
      </c>
      <c r="H18" s="92" t="s">
        <v>127</v>
      </c>
      <c r="I18" s="92" t="s">
        <v>127</v>
      </c>
      <c r="J18" s="92" t="s">
        <v>127</v>
      </c>
      <c r="K18" s="92" t="s">
        <v>127</v>
      </c>
      <c r="L18" s="92" t="s">
        <v>127</v>
      </c>
      <c r="M18" s="92" t="s">
        <v>127</v>
      </c>
      <c r="N18" s="92" t="s">
        <v>127</v>
      </c>
      <c r="O18" s="92" t="s">
        <v>127</v>
      </c>
      <c r="P18" s="92" t="s">
        <v>127</v>
      </c>
      <c r="Q18" s="92" t="s">
        <v>127</v>
      </c>
      <c r="R18" s="92" t="s">
        <v>127</v>
      </c>
      <c r="S18" s="92" t="s">
        <v>127</v>
      </c>
      <c r="T18" s="92" t="s">
        <v>127</v>
      </c>
      <c r="U18" s="92" t="s">
        <v>127</v>
      </c>
      <c r="V18" s="132" t="s">
        <v>127</v>
      </c>
      <c r="W18" s="132" t="s">
        <v>127</v>
      </c>
      <c r="X18" s="92" t="s">
        <v>127</v>
      </c>
      <c r="Y18" s="132" t="s">
        <v>127</v>
      </c>
      <c r="Z18" s="132" t="s">
        <v>127</v>
      </c>
      <c r="AA18" s="92" t="s">
        <v>127</v>
      </c>
      <c r="AB18" s="92" t="s">
        <v>127</v>
      </c>
      <c r="AC18" s="92" t="s">
        <v>127</v>
      </c>
      <c r="AD18" s="92" t="s">
        <v>127</v>
      </c>
      <c r="AE18" s="92" t="s">
        <v>127</v>
      </c>
      <c r="AF18" s="92" t="s">
        <v>127</v>
      </c>
      <c r="AG18" s="92" t="s">
        <v>127</v>
      </c>
      <c r="AH18" s="92" t="s">
        <v>127</v>
      </c>
      <c r="AI18" s="92" t="s">
        <v>127</v>
      </c>
      <c r="AJ18" s="92" t="s">
        <v>127</v>
      </c>
      <c r="AK18" s="92" t="s">
        <v>127</v>
      </c>
      <c r="AL18" s="92" t="s">
        <v>127</v>
      </c>
      <c r="AM18" s="92" t="s">
        <v>127</v>
      </c>
      <c r="AN18" s="92" t="s">
        <v>127</v>
      </c>
      <c r="AO18" s="92" t="s">
        <v>127</v>
      </c>
      <c r="AP18" s="92" t="s">
        <v>127</v>
      </c>
      <c r="AQ18" s="92" t="s">
        <v>127</v>
      </c>
      <c r="AR18" s="92" t="s">
        <v>127</v>
      </c>
      <c r="AS18" s="573" t="s">
        <v>127</v>
      </c>
      <c r="AT18" s="92" t="s">
        <v>127</v>
      </c>
      <c r="AU18" s="92" t="s">
        <v>127</v>
      </c>
      <c r="AV18" s="92" t="s">
        <v>127</v>
      </c>
      <c r="AW18" s="115"/>
      <c r="AX18" s="136"/>
      <c r="AY18" s="136"/>
      <c r="AZ18" s="115"/>
      <c r="BA18" s="115"/>
      <c r="BB18" s="136"/>
      <c r="BC18" s="92" t="s">
        <v>127</v>
      </c>
      <c r="BD18" s="92" t="s">
        <v>127</v>
      </c>
      <c r="BE18" s="92" t="s">
        <v>127</v>
      </c>
      <c r="BF18" s="92" t="s">
        <v>127</v>
      </c>
      <c r="BG18" s="573" t="s">
        <v>127</v>
      </c>
      <c r="BH18" s="92" t="s">
        <v>127</v>
      </c>
      <c r="BI18" s="92" t="s">
        <v>127</v>
      </c>
      <c r="BJ18" s="92" t="s">
        <v>127</v>
      </c>
      <c r="BK18" s="92" t="s">
        <v>127</v>
      </c>
      <c r="BL18" s="92" t="s">
        <v>127</v>
      </c>
      <c r="BM18" s="92" t="s">
        <v>127</v>
      </c>
      <c r="BN18" s="92" t="s">
        <v>127</v>
      </c>
      <c r="BO18" s="92" t="s">
        <v>127</v>
      </c>
      <c r="BP18" s="92" t="s">
        <v>127</v>
      </c>
      <c r="BQ18" s="92" t="s">
        <v>127</v>
      </c>
      <c r="BR18" s="92" t="s">
        <v>127</v>
      </c>
      <c r="BS18" s="92" t="s">
        <v>127</v>
      </c>
      <c r="BT18" s="92" t="s">
        <v>127</v>
      </c>
      <c r="BU18" s="614" t="s">
        <v>127</v>
      </c>
      <c r="BV18" s="132" t="s">
        <v>127</v>
      </c>
      <c r="BW18" s="132" t="s">
        <v>127</v>
      </c>
      <c r="BX18" s="92" t="s">
        <v>127</v>
      </c>
    </row>
    <row r="19" spans="1:78" s="31" customFormat="1" x14ac:dyDescent="0.25">
      <c r="A19" s="26" t="s">
        <v>130</v>
      </c>
      <c r="B19" s="27" t="s">
        <v>131</v>
      </c>
      <c r="C19" s="116" t="s">
        <v>127</v>
      </c>
      <c r="D19" s="117">
        <f>D36</f>
        <v>34.877108760000006</v>
      </c>
      <c r="E19" s="577">
        <f>E36</f>
        <v>0.45577404166666668</v>
      </c>
      <c r="F19" s="116" t="s">
        <v>127</v>
      </c>
      <c r="G19" s="116" t="s">
        <v>127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 t="s">
        <v>127</v>
      </c>
      <c r="N19" s="116" t="s">
        <v>127</v>
      </c>
      <c r="O19" s="116" t="s">
        <v>127</v>
      </c>
      <c r="P19" s="116" t="s">
        <v>127</v>
      </c>
      <c r="Q19" s="116" t="s">
        <v>127</v>
      </c>
      <c r="R19" s="116" t="s">
        <v>127</v>
      </c>
      <c r="S19" s="116" t="s">
        <v>127</v>
      </c>
      <c r="T19" s="116" t="s">
        <v>127</v>
      </c>
      <c r="U19" s="118">
        <v>11.600161010000001</v>
      </c>
      <c r="V19" s="131">
        <v>0</v>
      </c>
      <c r="W19" s="131">
        <v>0</v>
      </c>
      <c r="X19" s="118">
        <v>4.9349999999999996</v>
      </c>
      <c r="Y19" s="131">
        <v>0</v>
      </c>
      <c r="Z19" s="131">
        <v>147</v>
      </c>
      <c r="AA19" s="116" t="s">
        <v>127</v>
      </c>
      <c r="AB19" s="116" t="s">
        <v>127</v>
      </c>
      <c r="AC19" s="116" t="s">
        <v>127</v>
      </c>
      <c r="AD19" s="116" t="s">
        <v>127</v>
      </c>
      <c r="AE19" s="116">
        <v>0.52800000000000002</v>
      </c>
      <c r="AF19" s="116" t="s">
        <v>127</v>
      </c>
      <c r="AG19" s="116" t="s">
        <v>127</v>
      </c>
      <c r="AH19" s="116" t="s">
        <v>127</v>
      </c>
      <c r="AI19" s="118">
        <v>10.088381790000001</v>
      </c>
      <c r="AJ19" s="131">
        <v>0</v>
      </c>
      <c r="AK19" s="131">
        <v>0</v>
      </c>
      <c r="AL19" s="118">
        <v>3.7800000000000002</v>
      </c>
      <c r="AM19" s="131">
        <v>0</v>
      </c>
      <c r="AN19" s="131">
        <v>152</v>
      </c>
      <c r="AO19" s="117" t="s">
        <v>127</v>
      </c>
      <c r="AP19" s="117" t="s">
        <v>127</v>
      </c>
      <c r="AQ19" s="117" t="s">
        <v>127</v>
      </c>
      <c r="AR19" s="117" t="s">
        <v>127</v>
      </c>
      <c r="AS19" s="117" t="s">
        <v>127</v>
      </c>
      <c r="AT19" s="117" t="s">
        <v>127</v>
      </c>
      <c r="AU19" s="117" t="s">
        <v>127</v>
      </c>
      <c r="AV19" s="139">
        <v>0</v>
      </c>
      <c r="AW19" s="118">
        <f>AW36</f>
        <v>13.18856596</v>
      </c>
      <c r="AX19" s="131">
        <f t="shared" ref="AX19:BB19" si="4">AX36</f>
        <v>0</v>
      </c>
      <c r="AY19" s="131">
        <f t="shared" si="4"/>
        <v>0</v>
      </c>
      <c r="AZ19" s="118">
        <f t="shared" si="4"/>
        <v>4.32</v>
      </c>
      <c r="BA19" s="118">
        <f t="shared" si="4"/>
        <v>0</v>
      </c>
      <c r="BB19" s="131">
        <f t="shared" si="4"/>
        <v>219</v>
      </c>
      <c r="BC19" s="117" t="s">
        <v>127</v>
      </c>
      <c r="BD19" s="117">
        <f>BD36</f>
        <v>0.45577403999999999</v>
      </c>
      <c r="BE19" s="139">
        <f t="shared" ref="BE19:BI19" si="5">BE36</f>
        <v>0</v>
      </c>
      <c r="BF19" s="139">
        <f t="shared" si="5"/>
        <v>0</v>
      </c>
      <c r="BG19" s="117">
        <f t="shared" si="5"/>
        <v>0.55000000000000004</v>
      </c>
      <c r="BH19" s="139">
        <f t="shared" si="5"/>
        <v>0</v>
      </c>
      <c r="BI19" s="139">
        <f t="shared" si="5"/>
        <v>0</v>
      </c>
      <c r="BJ19" s="117" t="s">
        <v>127</v>
      </c>
      <c r="BK19" s="118">
        <f>BK36</f>
        <v>34.877108760000006</v>
      </c>
      <c r="BL19" s="118">
        <f t="shared" ref="BL19:BP19" si="6">BL36</f>
        <v>0</v>
      </c>
      <c r="BM19" s="118">
        <f t="shared" si="6"/>
        <v>0</v>
      </c>
      <c r="BN19" s="118">
        <f t="shared" si="6"/>
        <v>13.034999999999998</v>
      </c>
      <c r="BO19" s="118">
        <f t="shared" si="6"/>
        <v>0</v>
      </c>
      <c r="BP19" s="131">
        <f t="shared" si="6"/>
        <v>518</v>
      </c>
      <c r="BQ19" s="117" t="s">
        <v>127</v>
      </c>
      <c r="BR19" s="654">
        <f>BR21+BR36</f>
        <v>36.829882800000007</v>
      </c>
      <c r="BS19" s="139">
        <f t="shared" ref="BS19:BT19" si="7">BE19</f>
        <v>0</v>
      </c>
      <c r="BT19" s="139">
        <f t="shared" si="7"/>
        <v>0</v>
      </c>
      <c r="BU19" s="117">
        <f>BU36</f>
        <v>13.270000000000001</v>
      </c>
      <c r="BV19" s="117">
        <f>BV21</f>
        <v>0.25</v>
      </c>
      <c r="BW19" s="139">
        <f>BW36</f>
        <v>518</v>
      </c>
      <c r="BX19" s="117" t="s">
        <v>127</v>
      </c>
    </row>
    <row r="20" spans="1:78" ht="47.25" x14ac:dyDescent="0.25">
      <c r="A20" s="24" t="s">
        <v>132</v>
      </c>
      <c r="B20" s="32" t="s">
        <v>133</v>
      </c>
      <c r="C20" s="92" t="s">
        <v>127</v>
      </c>
      <c r="D20" s="92" t="s">
        <v>127</v>
      </c>
      <c r="E20" s="92" t="s">
        <v>127</v>
      </c>
      <c r="F20" s="92" t="s">
        <v>127</v>
      </c>
      <c r="G20" s="92" t="s">
        <v>127</v>
      </c>
      <c r="H20" s="92" t="s">
        <v>127</v>
      </c>
      <c r="I20" s="92" t="s">
        <v>127</v>
      </c>
      <c r="J20" s="92" t="s">
        <v>127</v>
      </c>
      <c r="K20" s="92" t="s">
        <v>127</v>
      </c>
      <c r="L20" s="92" t="s">
        <v>127</v>
      </c>
      <c r="M20" s="92" t="s">
        <v>127</v>
      </c>
      <c r="N20" s="92" t="s">
        <v>127</v>
      </c>
      <c r="O20" s="92" t="s">
        <v>127</v>
      </c>
      <c r="P20" s="92" t="s">
        <v>127</v>
      </c>
      <c r="Q20" s="92" t="s">
        <v>127</v>
      </c>
      <c r="R20" s="92" t="s">
        <v>127</v>
      </c>
      <c r="S20" s="92" t="s">
        <v>127</v>
      </c>
      <c r="T20" s="92" t="s">
        <v>127</v>
      </c>
      <c r="U20" s="92" t="s">
        <v>127</v>
      </c>
      <c r="V20" s="132" t="s">
        <v>127</v>
      </c>
      <c r="W20" s="132" t="s">
        <v>127</v>
      </c>
      <c r="X20" s="92" t="s">
        <v>127</v>
      </c>
      <c r="Y20" s="132" t="s">
        <v>127</v>
      </c>
      <c r="Z20" s="132" t="s">
        <v>127</v>
      </c>
      <c r="AA20" s="92" t="s">
        <v>127</v>
      </c>
      <c r="AB20" s="92" t="s">
        <v>127</v>
      </c>
      <c r="AC20" s="92" t="s">
        <v>127</v>
      </c>
      <c r="AD20" s="92" t="s">
        <v>127</v>
      </c>
      <c r="AE20" s="92" t="s">
        <v>127</v>
      </c>
      <c r="AF20" s="92" t="s">
        <v>127</v>
      </c>
      <c r="AG20" s="92" t="s">
        <v>127</v>
      </c>
      <c r="AH20" s="92" t="s">
        <v>127</v>
      </c>
      <c r="AI20" s="92" t="s">
        <v>127</v>
      </c>
      <c r="AJ20" s="132" t="s">
        <v>127</v>
      </c>
      <c r="AK20" s="132" t="s">
        <v>127</v>
      </c>
      <c r="AL20" s="92" t="s">
        <v>127</v>
      </c>
      <c r="AM20" s="132" t="s">
        <v>127</v>
      </c>
      <c r="AN20" s="132" t="s">
        <v>127</v>
      </c>
      <c r="AO20" s="92" t="s">
        <v>127</v>
      </c>
      <c r="AP20" s="92" t="s">
        <v>127</v>
      </c>
      <c r="AQ20" s="92" t="s">
        <v>127</v>
      </c>
      <c r="AR20" s="92" t="s">
        <v>127</v>
      </c>
      <c r="AS20" s="92" t="s">
        <v>127</v>
      </c>
      <c r="AT20" s="92" t="s">
        <v>127</v>
      </c>
      <c r="AU20" s="92" t="s">
        <v>127</v>
      </c>
      <c r="AV20" s="132" t="s">
        <v>127</v>
      </c>
      <c r="AW20" s="92" t="s">
        <v>127</v>
      </c>
      <c r="AX20" s="132" t="s">
        <v>127</v>
      </c>
      <c r="AY20" s="132" t="s">
        <v>127</v>
      </c>
      <c r="AZ20" s="92" t="s">
        <v>127</v>
      </c>
      <c r="BA20" s="132" t="s">
        <v>127</v>
      </c>
      <c r="BB20" s="132" t="s">
        <v>127</v>
      </c>
      <c r="BC20" s="92" t="s">
        <v>127</v>
      </c>
      <c r="BD20" s="92" t="s">
        <v>127</v>
      </c>
      <c r="BE20" s="92" t="s">
        <v>127</v>
      </c>
      <c r="BF20" s="92" t="s">
        <v>127</v>
      </c>
      <c r="BG20" s="92" t="s">
        <v>127</v>
      </c>
      <c r="BH20" s="92" t="s">
        <v>127</v>
      </c>
      <c r="BI20" s="92" t="s">
        <v>127</v>
      </c>
      <c r="BJ20" s="92" t="s">
        <v>127</v>
      </c>
      <c r="BK20" s="92" t="s">
        <v>127</v>
      </c>
      <c r="BL20" s="92" t="s">
        <v>127</v>
      </c>
      <c r="BM20" s="92" t="s">
        <v>127</v>
      </c>
      <c r="BN20" s="92" t="s">
        <v>127</v>
      </c>
      <c r="BO20" s="92" t="s">
        <v>127</v>
      </c>
      <c r="BP20" s="92" t="s">
        <v>127</v>
      </c>
      <c r="BQ20" s="92" t="s">
        <v>127</v>
      </c>
      <c r="BR20" s="92" t="s">
        <v>127</v>
      </c>
      <c r="BS20" s="92" t="s">
        <v>127</v>
      </c>
      <c r="BT20" s="92" t="s">
        <v>127</v>
      </c>
      <c r="BU20" s="92" t="s">
        <v>127</v>
      </c>
      <c r="BV20" s="92" t="s">
        <v>127</v>
      </c>
      <c r="BW20" s="92" t="s">
        <v>127</v>
      </c>
      <c r="BX20" s="92" t="s">
        <v>127</v>
      </c>
    </row>
    <row r="21" spans="1:78" ht="31.5" x14ac:dyDescent="0.25">
      <c r="A21" s="24" t="s">
        <v>134</v>
      </c>
      <c r="B21" s="25" t="s">
        <v>135</v>
      </c>
      <c r="C21" s="92" t="s">
        <v>127</v>
      </c>
      <c r="D21" s="92">
        <f>D76</f>
        <v>1.4970000000000001</v>
      </c>
      <c r="E21" s="92" t="s">
        <v>127</v>
      </c>
      <c r="F21" s="92" t="s">
        <v>127</v>
      </c>
      <c r="G21" s="92" t="s">
        <v>127</v>
      </c>
      <c r="H21" s="92" t="s">
        <v>127</v>
      </c>
      <c r="I21" s="92" t="s">
        <v>127</v>
      </c>
      <c r="J21" s="92" t="s">
        <v>127</v>
      </c>
      <c r="K21" s="92" t="s">
        <v>127</v>
      </c>
      <c r="L21" s="92" t="s">
        <v>127</v>
      </c>
      <c r="M21" s="92" t="s">
        <v>127</v>
      </c>
      <c r="N21" s="92" t="s">
        <v>127</v>
      </c>
      <c r="O21" s="92" t="s">
        <v>127</v>
      </c>
      <c r="P21" s="92" t="s">
        <v>127</v>
      </c>
      <c r="Q21" s="92" t="s">
        <v>127</v>
      </c>
      <c r="R21" s="92" t="s">
        <v>127</v>
      </c>
      <c r="S21" s="92" t="s">
        <v>127</v>
      </c>
      <c r="T21" s="92" t="s">
        <v>127</v>
      </c>
      <c r="U21" s="92" t="s">
        <v>127</v>
      </c>
      <c r="V21" s="132" t="s">
        <v>127</v>
      </c>
      <c r="W21" s="132" t="s">
        <v>127</v>
      </c>
      <c r="X21" s="92" t="s">
        <v>127</v>
      </c>
      <c r="Y21" s="132" t="s">
        <v>127</v>
      </c>
      <c r="Z21" s="132" t="s">
        <v>127</v>
      </c>
      <c r="AA21" s="92" t="s">
        <v>127</v>
      </c>
      <c r="AB21" s="92" t="s">
        <v>127</v>
      </c>
      <c r="AC21" s="92" t="s">
        <v>127</v>
      </c>
      <c r="AD21" s="92" t="s">
        <v>127</v>
      </c>
      <c r="AE21" s="92" t="s">
        <v>127</v>
      </c>
      <c r="AF21" s="92" t="s">
        <v>127</v>
      </c>
      <c r="AG21" s="92" t="s">
        <v>127</v>
      </c>
      <c r="AH21" s="92" t="s">
        <v>127</v>
      </c>
      <c r="AI21" s="92">
        <f>AI76</f>
        <v>1.4970000000000001</v>
      </c>
      <c r="AJ21" s="132" t="s">
        <v>127</v>
      </c>
      <c r="AK21" s="132" t="s">
        <v>127</v>
      </c>
      <c r="AL21" s="92" t="s">
        <v>127</v>
      </c>
      <c r="AM21" s="614">
        <v>0.25</v>
      </c>
      <c r="AN21" s="132" t="s">
        <v>127</v>
      </c>
      <c r="AO21" s="92" t="s">
        <v>127</v>
      </c>
      <c r="AP21" s="92" t="s">
        <v>127</v>
      </c>
      <c r="AQ21" s="92" t="s">
        <v>127</v>
      </c>
      <c r="AR21" s="92" t="s">
        <v>127</v>
      </c>
      <c r="AS21" s="92" t="s">
        <v>127</v>
      </c>
      <c r="AT21" s="92" t="s">
        <v>127</v>
      </c>
      <c r="AU21" s="92" t="s">
        <v>127</v>
      </c>
      <c r="AV21" s="132" t="s">
        <v>127</v>
      </c>
      <c r="AW21" s="92" t="s">
        <v>127</v>
      </c>
      <c r="AX21" s="132" t="s">
        <v>127</v>
      </c>
      <c r="AY21" s="132" t="s">
        <v>127</v>
      </c>
      <c r="AZ21" s="92" t="s">
        <v>127</v>
      </c>
      <c r="BA21" s="132" t="s">
        <v>127</v>
      </c>
      <c r="BB21" s="132" t="s">
        <v>127</v>
      </c>
      <c r="BC21" s="92" t="s">
        <v>127</v>
      </c>
      <c r="BD21" s="92" t="s">
        <v>127</v>
      </c>
      <c r="BE21" s="92" t="s">
        <v>127</v>
      </c>
      <c r="BF21" s="92" t="s">
        <v>127</v>
      </c>
      <c r="BG21" s="92" t="s">
        <v>127</v>
      </c>
      <c r="BH21" s="92" t="s">
        <v>127</v>
      </c>
      <c r="BI21" s="92" t="s">
        <v>127</v>
      </c>
      <c r="BJ21" s="92" t="s">
        <v>127</v>
      </c>
      <c r="BK21" s="92">
        <f>BK76</f>
        <v>1.4970000000000001</v>
      </c>
      <c r="BL21" s="599" t="str">
        <f t="shared" ref="BL21:BP21" si="8">BL76</f>
        <v>нд</v>
      </c>
      <c r="BM21" s="599" t="str">
        <f t="shared" si="8"/>
        <v>нд</v>
      </c>
      <c r="BN21" s="599" t="str">
        <f t="shared" si="8"/>
        <v>нд</v>
      </c>
      <c r="BO21" s="599">
        <f t="shared" si="8"/>
        <v>0.25</v>
      </c>
      <c r="BP21" s="599" t="str">
        <f t="shared" si="8"/>
        <v>нд</v>
      </c>
      <c r="BQ21" s="92" t="s">
        <v>127</v>
      </c>
      <c r="BR21" s="576">
        <f>BK21</f>
        <v>1.4970000000000001</v>
      </c>
      <c r="BS21" s="92" t="s">
        <v>127</v>
      </c>
      <c r="BT21" s="92" t="s">
        <v>127</v>
      </c>
      <c r="BU21" s="92" t="s">
        <v>127</v>
      </c>
      <c r="BV21" s="92">
        <f>BO21</f>
        <v>0.25</v>
      </c>
      <c r="BW21" s="92" t="s">
        <v>127</v>
      </c>
      <c r="BX21" s="92" t="s">
        <v>127</v>
      </c>
    </row>
    <row r="22" spans="1:78" ht="31.5" x14ac:dyDescent="0.25">
      <c r="A22" s="24" t="s">
        <v>136</v>
      </c>
      <c r="B22" s="25" t="s">
        <v>137</v>
      </c>
      <c r="C22" s="92" t="s">
        <v>127</v>
      </c>
      <c r="D22" s="92" t="s">
        <v>127</v>
      </c>
      <c r="E22" s="92" t="s">
        <v>127</v>
      </c>
      <c r="F22" s="92" t="s">
        <v>127</v>
      </c>
      <c r="G22" s="92" t="s">
        <v>127</v>
      </c>
      <c r="H22" s="92" t="s">
        <v>127</v>
      </c>
      <c r="I22" s="92" t="s">
        <v>127</v>
      </c>
      <c r="J22" s="92" t="s">
        <v>127</v>
      </c>
      <c r="K22" s="92" t="s">
        <v>127</v>
      </c>
      <c r="L22" s="92" t="s">
        <v>127</v>
      </c>
      <c r="M22" s="92" t="s">
        <v>127</v>
      </c>
      <c r="N22" s="92" t="s">
        <v>127</v>
      </c>
      <c r="O22" s="92" t="s">
        <v>127</v>
      </c>
      <c r="P22" s="92" t="s">
        <v>127</v>
      </c>
      <c r="Q22" s="92" t="s">
        <v>127</v>
      </c>
      <c r="R22" s="92" t="s">
        <v>127</v>
      </c>
      <c r="S22" s="92" t="s">
        <v>127</v>
      </c>
      <c r="T22" s="92" t="s">
        <v>127</v>
      </c>
      <c r="U22" s="92" t="s">
        <v>127</v>
      </c>
      <c r="V22" s="132" t="s">
        <v>127</v>
      </c>
      <c r="W22" s="132" t="s">
        <v>127</v>
      </c>
      <c r="X22" s="92" t="s">
        <v>127</v>
      </c>
      <c r="Y22" s="132" t="s">
        <v>127</v>
      </c>
      <c r="Z22" s="132" t="s">
        <v>127</v>
      </c>
      <c r="AA22" s="92" t="s">
        <v>127</v>
      </c>
      <c r="AB22" s="92" t="s">
        <v>127</v>
      </c>
      <c r="AC22" s="92" t="s">
        <v>127</v>
      </c>
      <c r="AD22" s="92" t="s">
        <v>127</v>
      </c>
      <c r="AE22" s="92" t="s">
        <v>127</v>
      </c>
      <c r="AF22" s="92" t="s">
        <v>127</v>
      </c>
      <c r="AG22" s="92" t="s">
        <v>127</v>
      </c>
      <c r="AH22" s="92" t="s">
        <v>127</v>
      </c>
      <c r="AI22" s="92" t="s">
        <v>127</v>
      </c>
      <c r="AJ22" s="132" t="s">
        <v>127</v>
      </c>
      <c r="AK22" s="132" t="s">
        <v>127</v>
      </c>
      <c r="AL22" s="92" t="s">
        <v>127</v>
      </c>
      <c r="AM22" s="132" t="s">
        <v>127</v>
      </c>
      <c r="AN22" s="132" t="s">
        <v>127</v>
      </c>
      <c r="AO22" s="92" t="s">
        <v>127</v>
      </c>
      <c r="AP22" s="92" t="s">
        <v>127</v>
      </c>
      <c r="AQ22" s="92" t="s">
        <v>127</v>
      </c>
      <c r="AR22" s="92" t="s">
        <v>127</v>
      </c>
      <c r="AS22" s="92" t="s">
        <v>127</v>
      </c>
      <c r="AT22" s="92" t="s">
        <v>127</v>
      </c>
      <c r="AU22" s="92" t="s">
        <v>127</v>
      </c>
      <c r="AV22" s="132" t="s">
        <v>127</v>
      </c>
      <c r="AW22" s="92" t="s">
        <v>127</v>
      </c>
      <c r="AX22" s="132" t="s">
        <v>127</v>
      </c>
      <c r="AY22" s="132" t="s">
        <v>127</v>
      </c>
      <c r="AZ22" s="92" t="s">
        <v>127</v>
      </c>
      <c r="BA22" s="132" t="s">
        <v>127</v>
      </c>
      <c r="BB22" s="132" t="s">
        <v>127</v>
      </c>
      <c r="BC22" s="92" t="s">
        <v>127</v>
      </c>
      <c r="BD22" s="92" t="s">
        <v>127</v>
      </c>
      <c r="BE22" s="92" t="s">
        <v>127</v>
      </c>
      <c r="BF22" s="92" t="s">
        <v>127</v>
      </c>
      <c r="BG22" s="92" t="s">
        <v>127</v>
      </c>
      <c r="BH22" s="92" t="s">
        <v>127</v>
      </c>
      <c r="BI22" s="92" t="s">
        <v>127</v>
      </c>
      <c r="BJ22" s="92" t="s">
        <v>127</v>
      </c>
      <c r="BK22" s="92" t="s">
        <v>127</v>
      </c>
      <c r="BL22" s="92" t="s">
        <v>127</v>
      </c>
      <c r="BM22" s="92" t="s">
        <v>127</v>
      </c>
      <c r="BN22" s="92" t="s">
        <v>127</v>
      </c>
      <c r="BO22" s="92" t="s">
        <v>127</v>
      </c>
      <c r="BP22" s="92" t="s">
        <v>127</v>
      </c>
      <c r="BQ22" s="92" t="s">
        <v>127</v>
      </c>
      <c r="BR22" s="92" t="s">
        <v>127</v>
      </c>
      <c r="BS22" s="92" t="s">
        <v>127</v>
      </c>
      <c r="BT22" s="92" t="s">
        <v>127</v>
      </c>
      <c r="BU22" s="92" t="s">
        <v>127</v>
      </c>
      <c r="BV22" s="92" t="s">
        <v>127</v>
      </c>
      <c r="BW22" s="92" t="s">
        <v>127</v>
      </c>
      <c r="BX22" s="92" t="s">
        <v>127</v>
      </c>
    </row>
    <row r="23" spans="1:78" x14ac:dyDescent="0.25">
      <c r="A23" s="24" t="s">
        <v>138</v>
      </c>
      <c r="B23" s="32" t="s">
        <v>139</v>
      </c>
      <c r="C23" s="92" t="s">
        <v>127</v>
      </c>
      <c r="D23" s="92" t="s">
        <v>127</v>
      </c>
      <c r="E23" s="92" t="s">
        <v>127</v>
      </c>
      <c r="F23" s="92" t="s">
        <v>127</v>
      </c>
      <c r="G23" s="92" t="s">
        <v>127</v>
      </c>
      <c r="H23" s="92" t="s">
        <v>127</v>
      </c>
      <c r="I23" s="92" t="s">
        <v>127</v>
      </c>
      <c r="J23" s="92" t="s">
        <v>127</v>
      </c>
      <c r="K23" s="92" t="s">
        <v>127</v>
      </c>
      <c r="L23" s="92" t="s">
        <v>127</v>
      </c>
      <c r="M23" s="92" t="s">
        <v>127</v>
      </c>
      <c r="N23" s="92" t="s">
        <v>127</v>
      </c>
      <c r="O23" s="92" t="s">
        <v>127</v>
      </c>
      <c r="P23" s="92" t="s">
        <v>127</v>
      </c>
      <c r="Q23" s="92" t="s">
        <v>127</v>
      </c>
      <c r="R23" s="92" t="s">
        <v>127</v>
      </c>
      <c r="S23" s="92" t="s">
        <v>127</v>
      </c>
      <c r="T23" s="92" t="s">
        <v>127</v>
      </c>
      <c r="U23" s="92" t="s">
        <v>127</v>
      </c>
      <c r="V23" s="132" t="s">
        <v>127</v>
      </c>
      <c r="W23" s="132" t="s">
        <v>127</v>
      </c>
      <c r="X23" s="92" t="s">
        <v>127</v>
      </c>
      <c r="Y23" s="132" t="s">
        <v>127</v>
      </c>
      <c r="Z23" s="132" t="s">
        <v>127</v>
      </c>
      <c r="AA23" s="92" t="s">
        <v>127</v>
      </c>
      <c r="AB23" s="92" t="s">
        <v>127</v>
      </c>
      <c r="AC23" s="92" t="s">
        <v>127</v>
      </c>
      <c r="AD23" s="92" t="s">
        <v>127</v>
      </c>
      <c r="AE23" s="92" t="s">
        <v>127</v>
      </c>
      <c r="AF23" s="92" t="s">
        <v>127</v>
      </c>
      <c r="AG23" s="92" t="s">
        <v>127</v>
      </c>
      <c r="AH23" s="92" t="s">
        <v>127</v>
      </c>
      <c r="AI23" s="92" t="s">
        <v>127</v>
      </c>
      <c r="AJ23" s="132" t="s">
        <v>127</v>
      </c>
      <c r="AK23" s="132" t="s">
        <v>127</v>
      </c>
      <c r="AL23" s="92" t="s">
        <v>127</v>
      </c>
      <c r="AM23" s="132" t="s">
        <v>127</v>
      </c>
      <c r="AN23" s="132" t="s">
        <v>127</v>
      </c>
      <c r="AO23" s="92" t="s">
        <v>127</v>
      </c>
      <c r="AP23" s="92" t="s">
        <v>127</v>
      </c>
      <c r="AQ23" s="92" t="s">
        <v>127</v>
      </c>
      <c r="AR23" s="92" t="s">
        <v>127</v>
      </c>
      <c r="AS23" s="92" t="s">
        <v>127</v>
      </c>
      <c r="AT23" s="92" t="s">
        <v>127</v>
      </c>
      <c r="AU23" s="92" t="s">
        <v>127</v>
      </c>
      <c r="AV23" s="132" t="s">
        <v>127</v>
      </c>
      <c r="AW23" s="92" t="s">
        <v>127</v>
      </c>
      <c r="AX23" s="132" t="s">
        <v>127</v>
      </c>
      <c r="AY23" s="132" t="s">
        <v>127</v>
      </c>
      <c r="AZ23" s="92" t="s">
        <v>127</v>
      </c>
      <c r="BA23" s="132" t="s">
        <v>127</v>
      </c>
      <c r="BB23" s="132" t="s">
        <v>127</v>
      </c>
      <c r="BC23" s="92" t="s">
        <v>127</v>
      </c>
      <c r="BD23" s="92" t="s">
        <v>127</v>
      </c>
      <c r="BE23" s="92" t="s">
        <v>127</v>
      </c>
      <c r="BF23" s="92" t="s">
        <v>127</v>
      </c>
      <c r="BG23" s="92" t="s">
        <v>127</v>
      </c>
      <c r="BH23" s="92" t="s">
        <v>127</v>
      </c>
      <c r="BI23" s="92" t="s">
        <v>127</v>
      </c>
      <c r="BJ23" s="92" t="s">
        <v>127</v>
      </c>
      <c r="BK23" s="92" t="s">
        <v>127</v>
      </c>
      <c r="BL23" s="92" t="s">
        <v>127</v>
      </c>
      <c r="BM23" s="92" t="s">
        <v>127</v>
      </c>
      <c r="BN23" s="92" t="s">
        <v>127</v>
      </c>
      <c r="BO23" s="92" t="s">
        <v>127</v>
      </c>
      <c r="BP23" s="92" t="s">
        <v>127</v>
      </c>
      <c r="BQ23" s="92" t="s">
        <v>127</v>
      </c>
      <c r="BR23" s="92" t="s">
        <v>127</v>
      </c>
      <c r="BS23" s="92" t="s">
        <v>127</v>
      </c>
      <c r="BT23" s="92" t="s">
        <v>127</v>
      </c>
      <c r="BU23" s="92" t="s">
        <v>127</v>
      </c>
      <c r="BV23" s="92" t="s">
        <v>127</v>
      </c>
      <c r="BW23" s="92" t="s">
        <v>127</v>
      </c>
      <c r="BX23" s="92" t="s">
        <v>127</v>
      </c>
    </row>
    <row r="24" spans="1:78" x14ac:dyDescent="0.25">
      <c r="A24" s="33" t="s">
        <v>19</v>
      </c>
      <c r="B24" s="34" t="s">
        <v>140</v>
      </c>
      <c r="C24" s="92" t="s">
        <v>127</v>
      </c>
      <c r="D24" s="92" t="s">
        <v>127</v>
      </c>
      <c r="E24" s="92" t="s">
        <v>127</v>
      </c>
      <c r="F24" s="92" t="s">
        <v>127</v>
      </c>
      <c r="G24" s="92" t="s">
        <v>127</v>
      </c>
      <c r="H24" s="92" t="s">
        <v>127</v>
      </c>
      <c r="I24" s="92" t="s">
        <v>127</v>
      </c>
      <c r="J24" s="92" t="s">
        <v>127</v>
      </c>
      <c r="K24" s="92" t="s">
        <v>127</v>
      </c>
      <c r="L24" s="92" t="s">
        <v>127</v>
      </c>
      <c r="M24" s="92" t="s">
        <v>127</v>
      </c>
      <c r="N24" s="92" t="s">
        <v>127</v>
      </c>
      <c r="O24" s="92" t="s">
        <v>127</v>
      </c>
      <c r="P24" s="92" t="s">
        <v>127</v>
      </c>
      <c r="Q24" s="92" t="s">
        <v>127</v>
      </c>
      <c r="R24" s="92" t="s">
        <v>127</v>
      </c>
      <c r="S24" s="92" t="s">
        <v>127</v>
      </c>
      <c r="T24" s="92" t="s">
        <v>127</v>
      </c>
      <c r="U24" s="92" t="s">
        <v>127</v>
      </c>
      <c r="V24" s="132" t="s">
        <v>127</v>
      </c>
      <c r="W24" s="132" t="s">
        <v>127</v>
      </c>
      <c r="X24" s="92" t="s">
        <v>127</v>
      </c>
      <c r="Y24" s="132" t="s">
        <v>127</v>
      </c>
      <c r="Z24" s="132" t="s">
        <v>127</v>
      </c>
      <c r="AA24" s="92" t="s">
        <v>127</v>
      </c>
      <c r="AB24" s="92" t="s">
        <v>127</v>
      </c>
      <c r="AC24" s="92" t="s">
        <v>127</v>
      </c>
      <c r="AD24" s="92" t="s">
        <v>127</v>
      </c>
      <c r="AE24" s="92" t="s">
        <v>127</v>
      </c>
      <c r="AF24" s="92" t="s">
        <v>127</v>
      </c>
      <c r="AG24" s="92" t="s">
        <v>127</v>
      </c>
      <c r="AH24" s="92" t="s">
        <v>127</v>
      </c>
      <c r="AI24" s="92" t="s">
        <v>127</v>
      </c>
      <c r="AJ24" s="132" t="s">
        <v>127</v>
      </c>
      <c r="AK24" s="132" t="s">
        <v>127</v>
      </c>
      <c r="AL24" s="92" t="s">
        <v>127</v>
      </c>
      <c r="AM24" s="132" t="s">
        <v>127</v>
      </c>
      <c r="AN24" s="132" t="s">
        <v>127</v>
      </c>
      <c r="AO24" s="92" t="s">
        <v>127</v>
      </c>
      <c r="AP24" s="92" t="s">
        <v>127</v>
      </c>
      <c r="AQ24" s="92" t="s">
        <v>127</v>
      </c>
      <c r="AR24" s="92" t="s">
        <v>127</v>
      </c>
      <c r="AS24" s="92" t="s">
        <v>127</v>
      </c>
      <c r="AT24" s="92" t="s">
        <v>127</v>
      </c>
      <c r="AU24" s="92" t="s">
        <v>127</v>
      </c>
      <c r="AV24" s="132" t="s">
        <v>127</v>
      </c>
      <c r="AW24" s="92" t="s">
        <v>127</v>
      </c>
      <c r="AX24" s="132" t="s">
        <v>127</v>
      </c>
      <c r="AY24" s="132" t="s">
        <v>127</v>
      </c>
      <c r="AZ24" s="92" t="s">
        <v>127</v>
      </c>
      <c r="BA24" s="132" t="s">
        <v>127</v>
      </c>
      <c r="BB24" s="132" t="s">
        <v>127</v>
      </c>
      <c r="BC24" s="92" t="s">
        <v>127</v>
      </c>
      <c r="BD24" s="92" t="s">
        <v>127</v>
      </c>
      <c r="BE24" s="92" t="s">
        <v>127</v>
      </c>
      <c r="BF24" s="92" t="s">
        <v>127</v>
      </c>
      <c r="BG24" s="92" t="s">
        <v>127</v>
      </c>
      <c r="BH24" s="92" t="s">
        <v>127</v>
      </c>
      <c r="BI24" s="92" t="s">
        <v>127</v>
      </c>
      <c r="BJ24" s="92" t="s">
        <v>127</v>
      </c>
      <c r="BK24" s="92" t="s">
        <v>127</v>
      </c>
      <c r="BL24" s="92" t="s">
        <v>127</v>
      </c>
      <c r="BM24" s="92" t="s">
        <v>127</v>
      </c>
      <c r="BN24" s="92" t="s">
        <v>127</v>
      </c>
      <c r="BO24" s="92" t="s">
        <v>127</v>
      </c>
      <c r="BP24" s="92" t="s">
        <v>127</v>
      </c>
      <c r="BQ24" s="92" t="s">
        <v>127</v>
      </c>
      <c r="BR24" s="92" t="s">
        <v>127</v>
      </c>
      <c r="BS24" s="92" t="s">
        <v>127</v>
      </c>
      <c r="BT24" s="92" t="s">
        <v>127</v>
      </c>
      <c r="BU24" s="92" t="s">
        <v>127</v>
      </c>
      <c r="BV24" s="92" t="s">
        <v>127</v>
      </c>
      <c r="BW24" s="92" t="s">
        <v>127</v>
      </c>
      <c r="BX24" s="92" t="s">
        <v>127</v>
      </c>
    </row>
    <row r="25" spans="1:78" ht="31.5" x14ac:dyDescent="0.25">
      <c r="A25" s="33" t="s">
        <v>146</v>
      </c>
      <c r="B25" s="34" t="s">
        <v>147</v>
      </c>
      <c r="C25" s="92" t="s">
        <v>127</v>
      </c>
      <c r="D25" s="92" t="s">
        <v>127</v>
      </c>
      <c r="E25" s="92" t="s">
        <v>127</v>
      </c>
      <c r="F25" s="92" t="s">
        <v>127</v>
      </c>
      <c r="G25" s="92" t="s">
        <v>127</v>
      </c>
      <c r="H25" s="92" t="s">
        <v>127</v>
      </c>
      <c r="I25" s="92" t="s">
        <v>127</v>
      </c>
      <c r="J25" s="92" t="s">
        <v>127</v>
      </c>
      <c r="K25" s="92" t="s">
        <v>127</v>
      </c>
      <c r="L25" s="92" t="s">
        <v>127</v>
      </c>
      <c r="M25" s="92" t="s">
        <v>127</v>
      </c>
      <c r="N25" s="92" t="s">
        <v>127</v>
      </c>
      <c r="O25" s="92" t="s">
        <v>127</v>
      </c>
      <c r="P25" s="92" t="s">
        <v>127</v>
      </c>
      <c r="Q25" s="92" t="s">
        <v>127</v>
      </c>
      <c r="R25" s="92" t="s">
        <v>127</v>
      </c>
      <c r="S25" s="92" t="s">
        <v>127</v>
      </c>
      <c r="T25" s="92" t="s">
        <v>127</v>
      </c>
      <c r="U25" s="92" t="s">
        <v>127</v>
      </c>
      <c r="V25" s="132" t="s">
        <v>127</v>
      </c>
      <c r="W25" s="132" t="s">
        <v>127</v>
      </c>
      <c r="X25" s="92" t="s">
        <v>127</v>
      </c>
      <c r="Y25" s="132" t="s">
        <v>127</v>
      </c>
      <c r="Z25" s="132" t="s">
        <v>127</v>
      </c>
      <c r="AA25" s="92" t="s">
        <v>127</v>
      </c>
      <c r="AB25" s="92" t="s">
        <v>127</v>
      </c>
      <c r="AC25" s="92" t="s">
        <v>127</v>
      </c>
      <c r="AD25" s="92" t="s">
        <v>127</v>
      </c>
      <c r="AE25" s="92" t="s">
        <v>127</v>
      </c>
      <c r="AF25" s="92" t="s">
        <v>127</v>
      </c>
      <c r="AG25" s="92" t="s">
        <v>127</v>
      </c>
      <c r="AH25" s="92" t="s">
        <v>127</v>
      </c>
      <c r="AI25" s="92" t="s">
        <v>127</v>
      </c>
      <c r="AJ25" s="132" t="s">
        <v>127</v>
      </c>
      <c r="AK25" s="132" t="s">
        <v>127</v>
      </c>
      <c r="AL25" s="92" t="s">
        <v>127</v>
      </c>
      <c r="AM25" s="132" t="s">
        <v>127</v>
      </c>
      <c r="AN25" s="132" t="s">
        <v>127</v>
      </c>
      <c r="AO25" s="92" t="s">
        <v>127</v>
      </c>
      <c r="AP25" s="92" t="s">
        <v>127</v>
      </c>
      <c r="AQ25" s="92" t="s">
        <v>127</v>
      </c>
      <c r="AR25" s="92" t="s">
        <v>127</v>
      </c>
      <c r="AS25" s="92" t="s">
        <v>127</v>
      </c>
      <c r="AT25" s="92" t="s">
        <v>127</v>
      </c>
      <c r="AU25" s="92" t="s">
        <v>127</v>
      </c>
      <c r="AV25" s="132" t="s">
        <v>127</v>
      </c>
      <c r="AW25" s="92" t="s">
        <v>127</v>
      </c>
      <c r="AX25" s="132" t="s">
        <v>127</v>
      </c>
      <c r="AY25" s="132" t="s">
        <v>127</v>
      </c>
      <c r="AZ25" s="92" t="s">
        <v>127</v>
      </c>
      <c r="BA25" s="132" t="s">
        <v>127</v>
      </c>
      <c r="BB25" s="132" t="s">
        <v>127</v>
      </c>
      <c r="BC25" s="92" t="s">
        <v>127</v>
      </c>
      <c r="BD25" s="92" t="s">
        <v>127</v>
      </c>
      <c r="BE25" s="92" t="s">
        <v>127</v>
      </c>
      <c r="BF25" s="92" t="s">
        <v>127</v>
      </c>
      <c r="BG25" s="92" t="s">
        <v>127</v>
      </c>
      <c r="BH25" s="92" t="s">
        <v>127</v>
      </c>
      <c r="BI25" s="92" t="s">
        <v>127</v>
      </c>
      <c r="BJ25" s="92" t="s">
        <v>127</v>
      </c>
      <c r="BK25" s="92" t="s">
        <v>127</v>
      </c>
      <c r="BL25" s="92" t="s">
        <v>127</v>
      </c>
      <c r="BM25" s="92" t="s">
        <v>127</v>
      </c>
      <c r="BN25" s="92" t="s">
        <v>127</v>
      </c>
      <c r="BO25" s="92" t="s">
        <v>127</v>
      </c>
      <c r="BP25" s="92" t="s">
        <v>127</v>
      </c>
      <c r="BQ25" s="92" t="s">
        <v>127</v>
      </c>
      <c r="BR25" s="92" t="s">
        <v>127</v>
      </c>
      <c r="BS25" s="92" t="s">
        <v>127</v>
      </c>
      <c r="BT25" s="92" t="s">
        <v>127</v>
      </c>
      <c r="BU25" s="92" t="s">
        <v>127</v>
      </c>
      <c r="BV25" s="92" t="s">
        <v>127</v>
      </c>
      <c r="BW25" s="92" t="s">
        <v>127</v>
      </c>
      <c r="BX25" s="92" t="s">
        <v>127</v>
      </c>
    </row>
    <row r="26" spans="1:78" ht="63" x14ac:dyDescent="0.25">
      <c r="A26" s="33" t="s">
        <v>146</v>
      </c>
      <c r="B26" s="34" t="s">
        <v>148</v>
      </c>
      <c r="C26" s="92" t="s">
        <v>127</v>
      </c>
      <c r="D26" s="92" t="s">
        <v>127</v>
      </c>
      <c r="E26" s="92" t="s">
        <v>127</v>
      </c>
      <c r="F26" s="92" t="s">
        <v>127</v>
      </c>
      <c r="G26" s="92" t="s">
        <v>127</v>
      </c>
      <c r="H26" s="92" t="s">
        <v>127</v>
      </c>
      <c r="I26" s="92" t="s">
        <v>127</v>
      </c>
      <c r="J26" s="92" t="s">
        <v>127</v>
      </c>
      <c r="K26" s="92" t="s">
        <v>127</v>
      </c>
      <c r="L26" s="92" t="s">
        <v>127</v>
      </c>
      <c r="M26" s="92" t="s">
        <v>127</v>
      </c>
      <c r="N26" s="92" t="s">
        <v>127</v>
      </c>
      <c r="O26" s="92" t="s">
        <v>127</v>
      </c>
      <c r="P26" s="92" t="s">
        <v>127</v>
      </c>
      <c r="Q26" s="92" t="s">
        <v>127</v>
      </c>
      <c r="R26" s="92" t="s">
        <v>127</v>
      </c>
      <c r="S26" s="92" t="s">
        <v>127</v>
      </c>
      <c r="T26" s="92" t="s">
        <v>127</v>
      </c>
      <c r="U26" s="92" t="s">
        <v>127</v>
      </c>
      <c r="V26" s="132" t="s">
        <v>127</v>
      </c>
      <c r="W26" s="132" t="s">
        <v>127</v>
      </c>
      <c r="X26" s="92" t="s">
        <v>127</v>
      </c>
      <c r="Y26" s="132" t="s">
        <v>127</v>
      </c>
      <c r="Z26" s="132" t="s">
        <v>127</v>
      </c>
      <c r="AA26" s="92" t="s">
        <v>127</v>
      </c>
      <c r="AB26" s="92" t="s">
        <v>127</v>
      </c>
      <c r="AC26" s="92" t="s">
        <v>127</v>
      </c>
      <c r="AD26" s="92" t="s">
        <v>127</v>
      </c>
      <c r="AE26" s="92" t="s">
        <v>127</v>
      </c>
      <c r="AF26" s="92" t="s">
        <v>127</v>
      </c>
      <c r="AG26" s="92" t="s">
        <v>127</v>
      </c>
      <c r="AH26" s="92" t="s">
        <v>127</v>
      </c>
      <c r="AI26" s="92" t="s">
        <v>127</v>
      </c>
      <c r="AJ26" s="132" t="s">
        <v>127</v>
      </c>
      <c r="AK26" s="132" t="s">
        <v>127</v>
      </c>
      <c r="AL26" s="92" t="s">
        <v>127</v>
      </c>
      <c r="AM26" s="132" t="s">
        <v>127</v>
      </c>
      <c r="AN26" s="132" t="s">
        <v>127</v>
      </c>
      <c r="AO26" s="92" t="s">
        <v>127</v>
      </c>
      <c r="AP26" s="92" t="s">
        <v>127</v>
      </c>
      <c r="AQ26" s="92" t="s">
        <v>127</v>
      </c>
      <c r="AR26" s="92" t="s">
        <v>127</v>
      </c>
      <c r="AS26" s="92" t="s">
        <v>127</v>
      </c>
      <c r="AT26" s="92" t="s">
        <v>127</v>
      </c>
      <c r="AU26" s="92" t="s">
        <v>127</v>
      </c>
      <c r="AV26" s="132" t="s">
        <v>127</v>
      </c>
      <c r="AW26" s="92" t="s">
        <v>127</v>
      </c>
      <c r="AX26" s="132" t="s">
        <v>127</v>
      </c>
      <c r="AY26" s="132" t="s">
        <v>127</v>
      </c>
      <c r="AZ26" s="92" t="s">
        <v>127</v>
      </c>
      <c r="BA26" s="132" t="s">
        <v>127</v>
      </c>
      <c r="BB26" s="132" t="s">
        <v>127</v>
      </c>
      <c r="BC26" s="92" t="s">
        <v>127</v>
      </c>
      <c r="BD26" s="92" t="s">
        <v>127</v>
      </c>
      <c r="BE26" s="92" t="s">
        <v>127</v>
      </c>
      <c r="BF26" s="92" t="s">
        <v>127</v>
      </c>
      <c r="BG26" s="92" t="s">
        <v>127</v>
      </c>
      <c r="BH26" s="92" t="s">
        <v>127</v>
      </c>
      <c r="BI26" s="92" t="s">
        <v>127</v>
      </c>
      <c r="BJ26" s="92" t="s">
        <v>127</v>
      </c>
      <c r="BK26" s="92" t="s">
        <v>127</v>
      </c>
      <c r="BL26" s="92" t="s">
        <v>127</v>
      </c>
      <c r="BM26" s="92" t="s">
        <v>127</v>
      </c>
      <c r="BN26" s="92" t="s">
        <v>127</v>
      </c>
      <c r="BO26" s="92" t="s">
        <v>127</v>
      </c>
      <c r="BP26" s="92" t="s">
        <v>127</v>
      </c>
      <c r="BQ26" s="92" t="s">
        <v>127</v>
      </c>
      <c r="BR26" s="92" t="s">
        <v>127</v>
      </c>
      <c r="BS26" s="92" t="s">
        <v>127</v>
      </c>
      <c r="BT26" s="92" t="s">
        <v>127</v>
      </c>
      <c r="BU26" s="92" t="s">
        <v>127</v>
      </c>
      <c r="BV26" s="92" t="s">
        <v>127</v>
      </c>
      <c r="BW26" s="92" t="s">
        <v>127</v>
      </c>
      <c r="BX26" s="92" t="s">
        <v>127</v>
      </c>
    </row>
    <row r="27" spans="1:78" ht="63" x14ac:dyDescent="0.25">
      <c r="A27" s="33" t="s">
        <v>146</v>
      </c>
      <c r="B27" s="34" t="s">
        <v>149</v>
      </c>
      <c r="C27" s="92" t="s">
        <v>127</v>
      </c>
      <c r="D27" s="92" t="s">
        <v>127</v>
      </c>
      <c r="E27" s="92" t="s">
        <v>127</v>
      </c>
      <c r="F27" s="92" t="s">
        <v>127</v>
      </c>
      <c r="G27" s="92" t="s">
        <v>127</v>
      </c>
      <c r="H27" s="92" t="s">
        <v>127</v>
      </c>
      <c r="I27" s="92" t="s">
        <v>127</v>
      </c>
      <c r="J27" s="92" t="s">
        <v>127</v>
      </c>
      <c r="K27" s="92" t="s">
        <v>127</v>
      </c>
      <c r="L27" s="92" t="s">
        <v>127</v>
      </c>
      <c r="M27" s="92" t="s">
        <v>127</v>
      </c>
      <c r="N27" s="92" t="s">
        <v>127</v>
      </c>
      <c r="O27" s="92" t="s">
        <v>127</v>
      </c>
      <c r="P27" s="92" t="s">
        <v>127</v>
      </c>
      <c r="Q27" s="92" t="s">
        <v>127</v>
      </c>
      <c r="R27" s="92" t="s">
        <v>127</v>
      </c>
      <c r="S27" s="92" t="s">
        <v>127</v>
      </c>
      <c r="T27" s="92" t="s">
        <v>127</v>
      </c>
      <c r="U27" s="92" t="s">
        <v>127</v>
      </c>
      <c r="V27" s="132" t="s">
        <v>127</v>
      </c>
      <c r="W27" s="132" t="s">
        <v>127</v>
      </c>
      <c r="X27" s="92" t="s">
        <v>127</v>
      </c>
      <c r="Y27" s="132" t="s">
        <v>127</v>
      </c>
      <c r="Z27" s="132" t="s">
        <v>127</v>
      </c>
      <c r="AA27" s="92" t="s">
        <v>127</v>
      </c>
      <c r="AB27" s="92" t="s">
        <v>127</v>
      </c>
      <c r="AC27" s="92" t="s">
        <v>127</v>
      </c>
      <c r="AD27" s="92" t="s">
        <v>127</v>
      </c>
      <c r="AE27" s="92" t="s">
        <v>127</v>
      </c>
      <c r="AF27" s="92" t="s">
        <v>127</v>
      </c>
      <c r="AG27" s="92" t="s">
        <v>127</v>
      </c>
      <c r="AH27" s="92" t="s">
        <v>127</v>
      </c>
      <c r="AI27" s="92" t="s">
        <v>127</v>
      </c>
      <c r="AJ27" s="132" t="s">
        <v>127</v>
      </c>
      <c r="AK27" s="132" t="s">
        <v>127</v>
      </c>
      <c r="AL27" s="92" t="s">
        <v>127</v>
      </c>
      <c r="AM27" s="132" t="s">
        <v>127</v>
      </c>
      <c r="AN27" s="132" t="s">
        <v>127</v>
      </c>
      <c r="AO27" s="92" t="s">
        <v>127</v>
      </c>
      <c r="AP27" s="92" t="s">
        <v>127</v>
      </c>
      <c r="AQ27" s="92" t="s">
        <v>127</v>
      </c>
      <c r="AR27" s="92" t="s">
        <v>127</v>
      </c>
      <c r="AS27" s="92" t="s">
        <v>127</v>
      </c>
      <c r="AT27" s="92" t="s">
        <v>127</v>
      </c>
      <c r="AU27" s="92" t="s">
        <v>127</v>
      </c>
      <c r="AV27" s="132" t="s">
        <v>127</v>
      </c>
      <c r="AW27" s="92" t="s">
        <v>127</v>
      </c>
      <c r="AX27" s="132" t="s">
        <v>127</v>
      </c>
      <c r="AY27" s="132" t="s">
        <v>127</v>
      </c>
      <c r="AZ27" s="92" t="s">
        <v>127</v>
      </c>
      <c r="BA27" s="132" t="s">
        <v>127</v>
      </c>
      <c r="BB27" s="132" t="s">
        <v>127</v>
      </c>
      <c r="BC27" s="92" t="s">
        <v>127</v>
      </c>
      <c r="BD27" s="92" t="s">
        <v>127</v>
      </c>
      <c r="BE27" s="92" t="s">
        <v>127</v>
      </c>
      <c r="BF27" s="92" t="s">
        <v>127</v>
      </c>
      <c r="BG27" s="92" t="s">
        <v>127</v>
      </c>
      <c r="BH27" s="92" t="s">
        <v>127</v>
      </c>
      <c r="BI27" s="92" t="s">
        <v>127</v>
      </c>
      <c r="BJ27" s="92" t="s">
        <v>127</v>
      </c>
      <c r="BK27" s="92" t="s">
        <v>127</v>
      </c>
      <c r="BL27" s="92" t="s">
        <v>127</v>
      </c>
      <c r="BM27" s="92" t="s">
        <v>127</v>
      </c>
      <c r="BN27" s="92" t="s">
        <v>127</v>
      </c>
      <c r="BO27" s="92" t="s">
        <v>127</v>
      </c>
      <c r="BP27" s="92" t="s">
        <v>127</v>
      </c>
      <c r="BQ27" s="92" t="s">
        <v>127</v>
      </c>
      <c r="BR27" s="92" t="s">
        <v>127</v>
      </c>
      <c r="BS27" s="92" t="s">
        <v>127</v>
      </c>
      <c r="BT27" s="92" t="s">
        <v>127</v>
      </c>
      <c r="BU27" s="92" t="s">
        <v>127</v>
      </c>
      <c r="BV27" s="92" t="s">
        <v>127</v>
      </c>
      <c r="BW27" s="92" t="s">
        <v>127</v>
      </c>
      <c r="BX27" s="92" t="s">
        <v>127</v>
      </c>
    </row>
    <row r="28" spans="1:78" ht="63" x14ac:dyDescent="0.25">
      <c r="A28" s="33" t="s">
        <v>146</v>
      </c>
      <c r="B28" s="34" t="s">
        <v>150</v>
      </c>
      <c r="C28" s="92" t="s">
        <v>127</v>
      </c>
      <c r="D28" s="92" t="s">
        <v>127</v>
      </c>
      <c r="E28" s="92" t="s">
        <v>127</v>
      </c>
      <c r="F28" s="92" t="s">
        <v>127</v>
      </c>
      <c r="G28" s="92" t="s">
        <v>127</v>
      </c>
      <c r="H28" s="92" t="s">
        <v>127</v>
      </c>
      <c r="I28" s="92" t="s">
        <v>127</v>
      </c>
      <c r="J28" s="92" t="s">
        <v>127</v>
      </c>
      <c r="K28" s="92" t="s">
        <v>127</v>
      </c>
      <c r="L28" s="92" t="s">
        <v>127</v>
      </c>
      <c r="M28" s="92" t="s">
        <v>127</v>
      </c>
      <c r="N28" s="92" t="s">
        <v>127</v>
      </c>
      <c r="O28" s="92" t="s">
        <v>127</v>
      </c>
      <c r="P28" s="92" t="s">
        <v>127</v>
      </c>
      <c r="Q28" s="92" t="s">
        <v>127</v>
      </c>
      <c r="R28" s="92" t="s">
        <v>127</v>
      </c>
      <c r="S28" s="92" t="s">
        <v>127</v>
      </c>
      <c r="T28" s="92" t="s">
        <v>127</v>
      </c>
      <c r="U28" s="92" t="s">
        <v>127</v>
      </c>
      <c r="V28" s="132" t="s">
        <v>127</v>
      </c>
      <c r="W28" s="132" t="s">
        <v>127</v>
      </c>
      <c r="X28" s="92" t="s">
        <v>127</v>
      </c>
      <c r="Y28" s="132" t="s">
        <v>127</v>
      </c>
      <c r="Z28" s="132" t="s">
        <v>127</v>
      </c>
      <c r="AA28" s="92" t="s">
        <v>127</v>
      </c>
      <c r="AB28" s="92" t="s">
        <v>127</v>
      </c>
      <c r="AC28" s="92" t="s">
        <v>127</v>
      </c>
      <c r="AD28" s="92" t="s">
        <v>127</v>
      </c>
      <c r="AE28" s="92" t="s">
        <v>127</v>
      </c>
      <c r="AF28" s="92" t="s">
        <v>127</v>
      </c>
      <c r="AG28" s="92" t="s">
        <v>127</v>
      </c>
      <c r="AH28" s="92" t="s">
        <v>127</v>
      </c>
      <c r="AI28" s="92" t="s">
        <v>127</v>
      </c>
      <c r="AJ28" s="132" t="s">
        <v>127</v>
      </c>
      <c r="AK28" s="132" t="s">
        <v>127</v>
      </c>
      <c r="AL28" s="92" t="s">
        <v>127</v>
      </c>
      <c r="AM28" s="132" t="s">
        <v>127</v>
      </c>
      <c r="AN28" s="132" t="s">
        <v>127</v>
      </c>
      <c r="AO28" s="92" t="s">
        <v>127</v>
      </c>
      <c r="AP28" s="92" t="s">
        <v>127</v>
      </c>
      <c r="AQ28" s="92" t="s">
        <v>127</v>
      </c>
      <c r="AR28" s="92" t="s">
        <v>127</v>
      </c>
      <c r="AS28" s="92" t="s">
        <v>127</v>
      </c>
      <c r="AT28" s="92" t="s">
        <v>127</v>
      </c>
      <c r="AU28" s="92" t="s">
        <v>127</v>
      </c>
      <c r="AV28" s="132" t="s">
        <v>127</v>
      </c>
      <c r="AW28" s="92" t="s">
        <v>127</v>
      </c>
      <c r="AX28" s="132" t="s">
        <v>127</v>
      </c>
      <c r="AY28" s="132" t="s">
        <v>127</v>
      </c>
      <c r="AZ28" s="92" t="s">
        <v>127</v>
      </c>
      <c r="BA28" s="132" t="s">
        <v>127</v>
      </c>
      <c r="BB28" s="132" t="s">
        <v>127</v>
      </c>
      <c r="BC28" s="92" t="s">
        <v>127</v>
      </c>
      <c r="BD28" s="92" t="s">
        <v>127</v>
      </c>
      <c r="BE28" s="92" t="s">
        <v>127</v>
      </c>
      <c r="BF28" s="92" t="s">
        <v>127</v>
      </c>
      <c r="BG28" s="92" t="s">
        <v>127</v>
      </c>
      <c r="BH28" s="92" t="s">
        <v>127</v>
      </c>
      <c r="BI28" s="92" t="s">
        <v>127</v>
      </c>
      <c r="BJ28" s="92" t="s">
        <v>127</v>
      </c>
      <c r="BK28" s="92" t="s">
        <v>127</v>
      </c>
      <c r="BL28" s="92" t="s">
        <v>127</v>
      </c>
      <c r="BM28" s="92" t="s">
        <v>127</v>
      </c>
      <c r="BN28" s="92" t="s">
        <v>127</v>
      </c>
      <c r="BO28" s="92" t="s">
        <v>127</v>
      </c>
      <c r="BP28" s="92" t="s">
        <v>127</v>
      </c>
      <c r="BQ28" s="92" t="s">
        <v>127</v>
      </c>
      <c r="BR28" s="92" t="s">
        <v>127</v>
      </c>
      <c r="BS28" s="92" t="s">
        <v>127</v>
      </c>
      <c r="BT28" s="92" t="s">
        <v>127</v>
      </c>
      <c r="BU28" s="92" t="s">
        <v>127</v>
      </c>
      <c r="BV28" s="92" t="s">
        <v>127</v>
      </c>
      <c r="BW28" s="92" t="s">
        <v>127</v>
      </c>
      <c r="BX28" s="92" t="s">
        <v>127</v>
      </c>
    </row>
    <row r="29" spans="1:78" ht="31.5" x14ac:dyDescent="0.25">
      <c r="A29" s="33" t="s">
        <v>151</v>
      </c>
      <c r="B29" s="34" t="s">
        <v>147</v>
      </c>
      <c r="C29" s="92" t="s">
        <v>127</v>
      </c>
      <c r="D29" s="92" t="s">
        <v>127</v>
      </c>
      <c r="E29" s="92" t="s">
        <v>127</v>
      </c>
      <c r="F29" s="92" t="s">
        <v>127</v>
      </c>
      <c r="G29" s="92" t="s">
        <v>127</v>
      </c>
      <c r="H29" s="92" t="s">
        <v>127</v>
      </c>
      <c r="I29" s="92" t="s">
        <v>127</v>
      </c>
      <c r="J29" s="92" t="s">
        <v>127</v>
      </c>
      <c r="K29" s="92" t="s">
        <v>127</v>
      </c>
      <c r="L29" s="92" t="s">
        <v>127</v>
      </c>
      <c r="M29" s="92" t="s">
        <v>127</v>
      </c>
      <c r="N29" s="92" t="s">
        <v>127</v>
      </c>
      <c r="O29" s="92" t="s">
        <v>127</v>
      </c>
      <c r="P29" s="92" t="s">
        <v>127</v>
      </c>
      <c r="Q29" s="92" t="s">
        <v>127</v>
      </c>
      <c r="R29" s="92" t="s">
        <v>127</v>
      </c>
      <c r="S29" s="92" t="s">
        <v>127</v>
      </c>
      <c r="T29" s="92" t="s">
        <v>127</v>
      </c>
      <c r="U29" s="92" t="s">
        <v>127</v>
      </c>
      <c r="V29" s="132" t="s">
        <v>127</v>
      </c>
      <c r="W29" s="132" t="s">
        <v>127</v>
      </c>
      <c r="X29" s="92" t="s">
        <v>127</v>
      </c>
      <c r="Y29" s="132" t="s">
        <v>127</v>
      </c>
      <c r="Z29" s="132" t="s">
        <v>127</v>
      </c>
      <c r="AA29" s="92" t="s">
        <v>127</v>
      </c>
      <c r="AB29" s="92" t="s">
        <v>127</v>
      </c>
      <c r="AC29" s="92" t="s">
        <v>127</v>
      </c>
      <c r="AD29" s="92" t="s">
        <v>127</v>
      </c>
      <c r="AE29" s="92" t="s">
        <v>127</v>
      </c>
      <c r="AF29" s="92" t="s">
        <v>127</v>
      </c>
      <c r="AG29" s="92" t="s">
        <v>127</v>
      </c>
      <c r="AH29" s="92" t="s">
        <v>127</v>
      </c>
      <c r="AI29" s="92" t="s">
        <v>127</v>
      </c>
      <c r="AJ29" s="132" t="s">
        <v>127</v>
      </c>
      <c r="AK29" s="132" t="s">
        <v>127</v>
      </c>
      <c r="AL29" s="92" t="s">
        <v>127</v>
      </c>
      <c r="AM29" s="132" t="s">
        <v>127</v>
      </c>
      <c r="AN29" s="132" t="s">
        <v>127</v>
      </c>
      <c r="AO29" s="92" t="s">
        <v>127</v>
      </c>
      <c r="AP29" s="92" t="s">
        <v>127</v>
      </c>
      <c r="AQ29" s="92" t="s">
        <v>127</v>
      </c>
      <c r="AR29" s="92" t="s">
        <v>127</v>
      </c>
      <c r="AS29" s="92" t="s">
        <v>127</v>
      </c>
      <c r="AT29" s="92" t="s">
        <v>127</v>
      </c>
      <c r="AU29" s="92" t="s">
        <v>127</v>
      </c>
      <c r="AV29" s="132" t="s">
        <v>127</v>
      </c>
      <c r="AW29" s="92" t="s">
        <v>127</v>
      </c>
      <c r="AX29" s="132" t="s">
        <v>127</v>
      </c>
      <c r="AY29" s="132" t="s">
        <v>127</v>
      </c>
      <c r="AZ29" s="92" t="s">
        <v>127</v>
      </c>
      <c r="BA29" s="132" t="s">
        <v>127</v>
      </c>
      <c r="BB29" s="132" t="s">
        <v>127</v>
      </c>
      <c r="BC29" s="92" t="s">
        <v>127</v>
      </c>
      <c r="BD29" s="92" t="s">
        <v>127</v>
      </c>
      <c r="BE29" s="92" t="s">
        <v>127</v>
      </c>
      <c r="BF29" s="92" t="s">
        <v>127</v>
      </c>
      <c r="BG29" s="92" t="s">
        <v>127</v>
      </c>
      <c r="BH29" s="92" t="s">
        <v>127</v>
      </c>
      <c r="BI29" s="92" t="s">
        <v>127</v>
      </c>
      <c r="BJ29" s="92" t="s">
        <v>127</v>
      </c>
      <c r="BK29" s="92" t="s">
        <v>127</v>
      </c>
      <c r="BL29" s="92" t="s">
        <v>127</v>
      </c>
      <c r="BM29" s="92" t="s">
        <v>127</v>
      </c>
      <c r="BN29" s="92" t="s">
        <v>127</v>
      </c>
      <c r="BO29" s="92" t="s">
        <v>127</v>
      </c>
      <c r="BP29" s="92" t="s">
        <v>127</v>
      </c>
      <c r="BQ29" s="92" t="s">
        <v>127</v>
      </c>
      <c r="BR29" s="92" t="s">
        <v>127</v>
      </c>
      <c r="BS29" s="92" t="s">
        <v>127</v>
      </c>
      <c r="BT29" s="92" t="s">
        <v>127</v>
      </c>
      <c r="BU29" s="92" t="s">
        <v>127</v>
      </c>
      <c r="BV29" s="92" t="s">
        <v>127</v>
      </c>
      <c r="BW29" s="92" t="s">
        <v>127</v>
      </c>
      <c r="BX29" s="92" t="s">
        <v>127</v>
      </c>
    </row>
    <row r="30" spans="1:78" s="584" customFormat="1" ht="63" x14ac:dyDescent="0.25">
      <c r="A30" s="580" t="s">
        <v>151</v>
      </c>
      <c r="B30" s="581" t="s">
        <v>148</v>
      </c>
      <c r="C30" s="585" t="s">
        <v>127</v>
      </c>
      <c r="D30" s="585" t="s">
        <v>127</v>
      </c>
      <c r="E30" s="585" t="s">
        <v>127</v>
      </c>
      <c r="F30" s="585" t="s">
        <v>127</v>
      </c>
      <c r="G30" s="585" t="s">
        <v>127</v>
      </c>
      <c r="H30" s="585" t="s">
        <v>127</v>
      </c>
      <c r="I30" s="585" t="s">
        <v>127</v>
      </c>
      <c r="J30" s="585" t="s">
        <v>127</v>
      </c>
      <c r="K30" s="585" t="s">
        <v>127</v>
      </c>
      <c r="L30" s="585" t="s">
        <v>127</v>
      </c>
      <c r="M30" s="585" t="s">
        <v>127</v>
      </c>
      <c r="N30" s="585" t="s">
        <v>127</v>
      </c>
      <c r="O30" s="585" t="s">
        <v>127</v>
      </c>
      <c r="P30" s="585" t="s">
        <v>127</v>
      </c>
      <c r="Q30" s="585" t="s">
        <v>127</v>
      </c>
      <c r="R30" s="585" t="s">
        <v>127</v>
      </c>
      <c r="S30" s="585" t="s">
        <v>127</v>
      </c>
      <c r="T30" s="585" t="s">
        <v>127</v>
      </c>
      <c r="U30" s="585" t="s">
        <v>127</v>
      </c>
      <c r="V30" s="615" t="s">
        <v>127</v>
      </c>
      <c r="W30" s="615" t="s">
        <v>127</v>
      </c>
      <c r="X30" s="585" t="s">
        <v>127</v>
      </c>
      <c r="Y30" s="615" t="s">
        <v>127</v>
      </c>
      <c r="Z30" s="615" t="s">
        <v>127</v>
      </c>
      <c r="AA30" s="585" t="s">
        <v>127</v>
      </c>
      <c r="AB30" s="585" t="s">
        <v>127</v>
      </c>
      <c r="AC30" s="585" t="s">
        <v>127</v>
      </c>
      <c r="AD30" s="585" t="s">
        <v>127</v>
      </c>
      <c r="AE30" s="585" t="s">
        <v>127</v>
      </c>
      <c r="AF30" s="585" t="s">
        <v>127</v>
      </c>
      <c r="AG30" s="585" t="s">
        <v>127</v>
      </c>
      <c r="AH30" s="585" t="s">
        <v>127</v>
      </c>
      <c r="AI30" s="585" t="s">
        <v>127</v>
      </c>
      <c r="AJ30" s="615" t="s">
        <v>127</v>
      </c>
      <c r="AK30" s="615" t="s">
        <v>127</v>
      </c>
      <c r="AL30" s="585" t="s">
        <v>127</v>
      </c>
      <c r="AM30" s="615" t="s">
        <v>127</v>
      </c>
      <c r="AN30" s="615" t="s">
        <v>127</v>
      </c>
      <c r="AO30" s="585" t="s">
        <v>127</v>
      </c>
      <c r="AP30" s="585" t="s">
        <v>127</v>
      </c>
      <c r="AQ30" s="585" t="s">
        <v>127</v>
      </c>
      <c r="AR30" s="585" t="s">
        <v>127</v>
      </c>
      <c r="AS30" s="585" t="s">
        <v>127</v>
      </c>
      <c r="AT30" s="585" t="s">
        <v>127</v>
      </c>
      <c r="AU30" s="585" t="s">
        <v>127</v>
      </c>
      <c r="AV30" s="615" t="s">
        <v>127</v>
      </c>
      <c r="AW30" s="585" t="s">
        <v>127</v>
      </c>
      <c r="AX30" s="615" t="s">
        <v>127</v>
      </c>
      <c r="AY30" s="615" t="s">
        <v>127</v>
      </c>
      <c r="AZ30" s="585" t="s">
        <v>127</v>
      </c>
      <c r="BA30" s="615" t="s">
        <v>127</v>
      </c>
      <c r="BB30" s="615" t="s">
        <v>127</v>
      </c>
      <c r="BC30" s="585" t="s">
        <v>127</v>
      </c>
      <c r="BD30" s="585" t="s">
        <v>127</v>
      </c>
      <c r="BE30" s="585" t="s">
        <v>127</v>
      </c>
      <c r="BF30" s="585" t="s">
        <v>127</v>
      </c>
      <c r="BG30" s="585" t="s">
        <v>127</v>
      </c>
      <c r="BH30" s="585" t="s">
        <v>127</v>
      </c>
      <c r="BI30" s="585" t="s">
        <v>127</v>
      </c>
      <c r="BJ30" s="585" t="s">
        <v>127</v>
      </c>
      <c r="BK30" s="585" t="s">
        <v>127</v>
      </c>
      <c r="BL30" s="585" t="s">
        <v>127</v>
      </c>
      <c r="BM30" s="585" t="s">
        <v>127</v>
      </c>
      <c r="BN30" s="585" t="s">
        <v>127</v>
      </c>
      <c r="BO30" s="585" t="s">
        <v>127</v>
      </c>
      <c r="BP30" s="585" t="s">
        <v>127</v>
      </c>
      <c r="BQ30" s="585" t="s">
        <v>127</v>
      </c>
      <c r="BR30" s="585" t="s">
        <v>127</v>
      </c>
      <c r="BS30" s="585" t="s">
        <v>127</v>
      </c>
      <c r="BT30" s="585" t="s">
        <v>127</v>
      </c>
      <c r="BU30" s="585" t="s">
        <v>127</v>
      </c>
      <c r="BV30" s="585" t="s">
        <v>127</v>
      </c>
      <c r="BW30" s="585" t="s">
        <v>127</v>
      </c>
      <c r="BX30" s="585" t="s">
        <v>127</v>
      </c>
    </row>
    <row r="31" spans="1:78" ht="63" x14ac:dyDescent="0.25">
      <c r="A31" s="33" t="s">
        <v>151</v>
      </c>
      <c r="B31" s="34" t="s">
        <v>149</v>
      </c>
      <c r="C31" s="92" t="s">
        <v>127</v>
      </c>
      <c r="D31" s="92" t="s">
        <v>127</v>
      </c>
      <c r="E31" s="92" t="s">
        <v>127</v>
      </c>
      <c r="F31" s="92" t="s">
        <v>127</v>
      </c>
      <c r="G31" s="92" t="s">
        <v>127</v>
      </c>
      <c r="H31" s="92" t="s">
        <v>127</v>
      </c>
      <c r="I31" s="92" t="s">
        <v>127</v>
      </c>
      <c r="J31" s="92" t="s">
        <v>127</v>
      </c>
      <c r="K31" s="92" t="s">
        <v>127</v>
      </c>
      <c r="L31" s="92" t="s">
        <v>127</v>
      </c>
      <c r="M31" s="92" t="s">
        <v>127</v>
      </c>
      <c r="N31" s="92" t="s">
        <v>127</v>
      </c>
      <c r="O31" s="92" t="s">
        <v>127</v>
      </c>
      <c r="P31" s="92" t="s">
        <v>127</v>
      </c>
      <c r="Q31" s="92" t="s">
        <v>127</v>
      </c>
      <c r="R31" s="92" t="s">
        <v>127</v>
      </c>
      <c r="S31" s="92" t="s">
        <v>127</v>
      </c>
      <c r="T31" s="92" t="s">
        <v>127</v>
      </c>
      <c r="U31" s="92" t="s">
        <v>127</v>
      </c>
      <c r="V31" s="132" t="s">
        <v>127</v>
      </c>
      <c r="W31" s="132" t="s">
        <v>127</v>
      </c>
      <c r="X31" s="92" t="s">
        <v>127</v>
      </c>
      <c r="Y31" s="132" t="s">
        <v>127</v>
      </c>
      <c r="Z31" s="132" t="s">
        <v>127</v>
      </c>
      <c r="AA31" s="92" t="s">
        <v>127</v>
      </c>
      <c r="AB31" s="92" t="s">
        <v>127</v>
      </c>
      <c r="AC31" s="92" t="s">
        <v>127</v>
      </c>
      <c r="AD31" s="92" t="s">
        <v>127</v>
      </c>
      <c r="AE31" s="92" t="s">
        <v>127</v>
      </c>
      <c r="AF31" s="92" t="s">
        <v>127</v>
      </c>
      <c r="AG31" s="92" t="s">
        <v>127</v>
      </c>
      <c r="AH31" s="92" t="s">
        <v>127</v>
      </c>
      <c r="AI31" s="92" t="s">
        <v>127</v>
      </c>
      <c r="AJ31" s="132" t="s">
        <v>127</v>
      </c>
      <c r="AK31" s="132" t="s">
        <v>127</v>
      </c>
      <c r="AL31" s="92" t="s">
        <v>127</v>
      </c>
      <c r="AM31" s="132" t="s">
        <v>127</v>
      </c>
      <c r="AN31" s="132" t="s">
        <v>127</v>
      </c>
      <c r="AO31" s="92" t="s">
        <v>127</v>
      </c>
      <c r="AP31" s="92" t="s">
        <v>127</v>
      </c>
      <c r="AQ31" s="92" t="s">
        <v>127</v>
      </c>
      <c r="AR31" s="92" t="s">
        <v>127</v>
      </c>
      <c r="AS31" s="92" t="s">
        <v>127</v>
      </c>
      <c r="AT31" s="92" t="s">
        <v>127</v>
      </c>
      <c r="AU31" s="92" t="s">
        <v>127</v>
      </c>
      <c r="AV31" s="132" t="s">
        <v>127</v>
      </c>
      <c r="AW31" s="92" t="s">
        <v>127</v>
      </c>
      <c r="AX31" s="132" t="s">
        <v>127</v>
      </c>
      <c r="AY31" s="132" t="s">
        <v>127</v>
      </c>
      <c r="AZ31" s="92" t="s">
        <v>127</v>
      </c>
      <c r="BA31" s="132" t="s">
        <v>127</v>
      </c>
      <c r="BB31" s="132" t="s">
        <v>127</v>
      </c>
      <c r="BC31" s="92" t="s">
        <v>127</v>
      </c>
      <c r="BD31" s="92" t="s">
        <v>127</v>
      </c>
      <c r="BE31" s="92" t="s">
        <v>127</v>
      </c>
      <c r="BF31" s="92" t="s">
        <v>127</v>
      </c>
      <c r="BG31" s="92" t="s">
        <v>127</v>
      </c>
      <c r="BH31" s="92" t="s">
        <v>127</v>
      </c>
      <c r="BI31" s="92" t="s">
        <v>127</v>
      </c>
      <c r="BJ31" s="92" t="s">
        <v>127</v>
      </c>
      <c r="BK31" s="92" t="s">
        <v>127</v>
      </c>
      <c r="BL31" s="92" t="s">
        <v>127</v>
      </c>
      <c r="BM31" s="92" t="s">
        <v>127</v>
      </c>
      <c r="BN31" s="92" t="s">
        <v>127</v>
      </c>
      <c r="BO31" s="92" t="s">
        <v>127</v>
      </c>
      <c r="BP31" s="92" t="s">
        <v>127</v>
      </c>
      <c r="BQ31" s="92" t="s">
        <v>127</v>
      </c>
      <c r="BR31" s="92" t="s">
        <v>127</v>
      </c>
      <c r="BS31" s="92" t="s">
        <v>127</v>
      </c>
      <c r="BT31" s="92" t="s">
        <v>127</v>
      </c>
      <c r="BU31" s="92" t="s">
        <v>127</v>
      </c>
      <c r="BV31" s="92" t="s">
        <v>127</v>
      </c>
      <c r="BW31" s="92" t="s">
        <v>127</v>
      </c>
      <c r="BX31" s="92" t="s">
        <v>127</v>
      </c>
    </row>
    <row r="32" spans="1:78" ht="63" x14ac:dyDescent="0.25">
      <c r="A32" s="33" t="s">
        <v>151</v>
      </c>
      <c r="B32" s="34" t="s">
        <v>152</v>
      </c>
      <c r="C32" s="92" t="s">
        <v>127</v>
      </c>
      <c r="D32" s="92" t="s">
        <v>127</v>
      </c>
      <c r="E32" s="92" t="s">
        <v>127</v>
      </c>
      <c r="F32" s="92" t="s">
        <v>127</v>
      </c>
      <c r="G32" s="92" t="s">
        <v>127</v>
      </c>
      <c r="H32" s="92" t="s">
        <v>127</v>
      </c>
      <c r="I32" s="92" t="s">
        <v>127</v>
      </c>
      <c r="J32" s="92" t="s">
        <v>127</v>
      </c>
      <c r="K32" s="92" t="s">
        <v>127</v>
      </c>
      <c r="L32" s="92" t="s">
        <v>127</v>
      </c>
      <c r="M32" s="92" t="s">
        <v>127</v>
      </c>
      <c r="N32" s="92" t="s">
        <v>127</v>
      </c>
      <c r="O32" s="92" t="s">
        <v>127</v>
      </c>
      <c r="P32" s="92" t="s">
        <v>127</v>
      </c>
      <c r="Q32" s="92" t="s">
        <v>127</v>
      </c>
      <c r="R32" s="92" t="s">
        <v>127</v>
      </c>
      <c r="S32" s="92" t="s">
        <v>127</v>
      </c>
      <c r="T32" s="92" t="s">
        <v>127</v>
      </c>
      <c r="U32" s="92" t="s">
        <v>127</v>
      </c>
      <c r="V32" s="132" t="s">
        <v>127</v>
      </c>
      <c r="W32" s="132" t="s">
        <v>127</v>
      </c>
      <c r="X32" s="92" t="s">
        <v>127</v>
      </c>
      <c r="Y32" s="132" t="s">
        <v>127</v>
      </c>
      <c r="Z32" s="132" t="s">
        <v>127</v>
      </c>
      <c r="AA32" s="92" t="s">
        <v>127</v>
      </c>
      <c r="AB32" s="92" t="s">
        <v>127</v>
      </c>
      <c r="AC32" s="92" t="s">
        <v>127</v>
      </c>
      <c r="AD32" s="92" t="s">
        <v>127</v>
      </c>
      <c r="AE32" s="92" t="s">
        <v>127</v>
      </c>
      <c r="AF32" s="92" t="s">
        <v>127</v>
      </c>
      <c r="AG32" s="92" t="s">
        <v>127</v>
      </c>
      <c r="AH32" s="92" t="s">
        <v>127</v>
      </c>
      <c r="AI32" s="92" t="s">
        <v>127</v>
      </c>
      <c r="AJ32" s="132" t="s">
        <v>127</v>
      </c>
      <c r="AK32" s="132" t="s">
        <v>127</v>
      </c>
      <c r="AL32" s="92" t="s">
        <v>127</v>
      </c>
      <c r="AM32" s="132" t="s">
        <v>127</v>
      </c>
      <c r="AN32" s="132" t="s">
        <v>127</v>
      </c>
      <c r="AO32" s="92" t="s">
        <v>127</v>
      </c>
      <c r="AP32" s="92" t="s">
        <v>127</v>
      </c>
      <c r="AQ32" s="92" t="s">
        <v>127</v>
      </c>
      <c r="AR32" s="92" t="s">
        <v>127</v>
      </c>
      <c r="AS32" s="92" t="s">
        <v>127</v>
      </c>
      <c r="AT32" s="92" t="s">
        <v>127</v>
      </c>
      <c r="AU32" s="92" t="s">
        <v>127</v>
      </c>
      <c r="AV32" s="132" t="s">
        <v>127</v>
      </c>
      <c r="AW32" s="92" t="s">
        <v>127</v>
      </c>
      <c r="AX32" s="132" t="s">
        <v>127</v>
      </c>
      <c r="AY32" s="132" t="s">
        <v>127</v>
      </c>
      <c r="AZ32" s="92" t="s">
        <v>127</v>
      </c>
      <c r="BA32" s="132" t="s">
        <v>127</v>
      </c>
      <c r="BB32" s="132" t="s">
        <v>127</v>
      </c>
      <c r="BC32" s="92" t="s">
        <v>127</v>
      </c>
      <c r="BD32" s="92" t="s">
        <v>127</v>
      </c>
      <c r="BE32" s="92" t="s">
        <v>127</v>
      </c>
      <c r="BF32" s="92" t="s">
        <v>127</v>
      </c>
      <c r="BG32" s="92" t="s">
        <v>127</v>
      </c>
      <c r="BH32" s="92" t="s">
        <v>127</v>
      </c>
      <c r="BI32" s="92" t="s">
        <v>127</v>
      </c>
      <c r="BJ32" s="92" t="s">
        <v>127</v>
      </c>
      <c r="BK32" s="92" t="s">
        <v>127</v>
      </c>
      <c r="BL32" s="92" t="s">
        <v>127</v>
      </c>
      <c r="BM32" s="92" t="s">
        <v>127</v>
      </c>
      <c r="BN32" s="92" t="s">
        <v>127</v>
      </c>
      <c r="BO32" s="92" t="s">
        <v>127</v>
      </c>
      <c r="BP32" s="92" t="s">
        <v>127</v>
      </c>
      <c r="BQ32" s="92" t="s">
        <v>127</v>
      </c>
      <c r="BR32" s="92" t="s">
        <v>127</v>
      </c>
      <c r="BS32" s="92" t="s">
        <v>127</v>
      </c>
      <c r="BT32" s="92" t="s">
        <v>127</v>
      </c>
      <c r="BU32" s="92" t="s">
        <v>127</v>
      </c>
      <c r="BV32" s="92" t="s">
        <v>127</v>
      </c>
      <c r="BW32" s="92" t="s">
        <v>127</v>
      </c>
      <c r="BX32" s="92" t="s">
        <v>127</v>
      </c>
    </row>
    <row r="33" spans="1:78" ht="47.25" x14ac:dyDescent="0.25">
      <c r="A33" s="33" t="s">
        <v>153</v>
      </c>
      <c r="B33" s="34" t="s">
        <v>154</v>
      </c>
      <c r="C33" s="92" t="s">
        <v>127</v>
      </c>
      <c r="D33" s="92" t="s">
        <v>127</v>
      </c>
      <c r="E33" s="92" t="s">
        <v>127</v>
      </c>
      <c r="F33" s="92" t="s">
        <v>127</v>
      </c>
      <c r="G33" s="92" t="s">
        <v>127</v>
      </c>
      <c r="H33" s="92" t="s">
        <v>127</v>
      </c>
      <c r="I33" s="92" t="s">
        <v>127</v>
      </c>
      <c r="J33" s="92" t="s">
        <v>127</v>
      </c>
      <c r="K33" s="92" t="s">
        <v>127</v>
      </c>
      <c r="L33" s="92" t="s">
        <v>127</v>
      </c>
      <c r="M33" s="92" t="s">
        <v>127</v>
      </c>
      <c r="N33" s="92" t="s">
        <v>127</v>
      </c>
      <c r="O33" s="92" t="s">
        <v>127</v>
      </c>
      <c r="P33" s="92" t="s">
        <v>127</v>
      </c>
      <c r="Q33" s="92" t="s">
        <v>127</v>
      </c>
      <c r="R33" s="92" t="s">
        <v>127</v>
      </c>
      <c r="S33" s="92" t="s">
        <v>127</v>
      </c>
      <c r="T33" s="92" t="s">
        <v>127</v>
      </c>
      <c r="U33" s="92" t="s">
        <v>127</v>
      </c>
      <c r="V33" s="132" t="s">
        <v>127</v>
      </c>
      <c r="W33" s="132" t="s">
        <v>127</v>
      </c>
      <c r="X33" s="92" t="s">
        <v>127</v>
      </c>
      <c r="Y33" s="132" t="s">
        <v>127</v>
      </c>
      <c r="Z33" s="132" t="s">
        <v>127</v>
      </c>
      <c r="AA33" s="92" t="s">
        <v>127</v>
      </c>
      <c r="AB33" s="92" t="s">
        <v>127</v>
      </c>
      <c r="AC33" s="92" t="s">
        <v>127</v>
      </c>
      <c r="AD33" s="92" t="s">
        <v>127</v>
      </c>
      <c r="AE33" s="92" t="s">
        <v>127</v>
      </c>
      <c r="AF33" s="92" t="s">
        <v>127</v>
      </c>
      <c r="AG33" s="92" t="s">
        <v>127</v>
      </c>
      <c r="AH33" s="92" t="s">
        <v>127</v>
      </c>
      <c r="AI33" s="92" t="s">
        <v>127</v>
      </c>
      <c r="AJ33" s="132" t="s">
        <v>127</v>
      </c>
      <c r="AK33" s="132" t="s">
        <v>127</v>
      </c>
      <c r="AL33" s="92" t="s">
        <v>127</v>
      </c>
      <c r="AM33" s="132" t="s">
        <v>127</v>
      </c>
      <c r="AN33" s="132" t="s">
        <v>127</v>
      </c>
      <c r="AO33" s="92" t="s">
        <v>127</v>
      </c>
      <c r="AP33" s="92" t="s">
        <v>127</v>
      </c>
      <c r="AQ33" s="92" t="s">
        <v>127</v>
      </c>
      <c r="AR33" s="92" t="s">
        <v>127</v>
      </c>
      <c r="AS33" s="92" t="s">
        <v>127</v>
      </c>
      <c r="AT33" s="92" t="s">
        <v>127</v>
      </c>
      <c r="AU33" s="92" t="s">
        <v>127</v>
      </c>
      <c r="AV33" s="132" t="s">
        <v>127</v>
      </c>
      <c r="AW33" s="92" t="s">
        <v>127</v>
      </c>
      <c r="AX33" s="132" t="s">
        <v>127</v>
      </c>
      <c r="AY33" s="132" t="s">
        <v>127</v>
      </c>
      <c r="AZ33" s="92" t="s">
        <v>127</v>
      </c>
      <c r="BA33" s="132" t="s">
        <v>127</v>
      </c>
      <c r="BB33" s="132" t="s">
        <v>127</v>
      </c>
      <c r="BC33" s="92" t="s">
        <v>127</v>
      </c>
      <c r="BD33" s="92" t="s">
        <v>127</v>
      </c>
      <c r="BE33" s="92" t="s">
        <v>127</v>
      </c>
      <c r="BF33" s="92" t="s">
        <v>127</v>
      </c>
      <c r="BG33" s="92" t="s">
        <v>127</v>
      </c>
      <c r="BH33" s="92" t="s">
        <v>127</v>
      </c>
      <c r="BI33" s="92" t="s">
        <v>127</v>
      </c>
      <c r="BJ33" s="92" t="s">
        <v>127</v>
      </c>
      <c r="BK33" s="92" t="s">
        <v>127</v>
      </c>
      <c r="BL33" s="92" t="s">
        <v>127</v>
      </c>
      <c r="BM33" s="92" t="s">
        <v>127</v>
      </c>
      <c r="BN33" s="92" t="s">
        <v>127</v>
      </c>
      <c r="BO33" s="92" t="s">
        <v>127</v>
      </c>
      <c r="BP33" s="92" t="s">
        <v>127</v>
      </c>
      <c r="BQ33" s="92" t="s">
        <v>127</v>
      </c>
      <c r="BR33" s="92" t="s">
        <v>127</v>
      </c>
      <c r="BS33" s="92" t="s">
        <v>127</v>
      </c>
      <c r="BT33" s="92" t="s">
        <v>127</v>
      </c>
      <c r="BU33" s="92" t="s">
        <v>127</v>
      </c>
      <c r="BV33" s="92" t="s">
        <v>127</v>
      </c>
      <c r="BW33" s="92" t="s">
        <v>127</v>
      </c>
      <c r="BX33" s="92" t="s">
        <v>127</v>
      </c>
    </row>
    <row r="34" spans="1:78" ht="47.25" x14ac:dyDescent="0.25">
      <c r="A34" s="33" t="s">
        <v>155</v>
      </c>
      <c r="B34" s="34" t="s">
        <v>156</v>
      </c>
      <c r="C34" s="92" t="s">
        <v>127</v>
      </c>
      <c r="D34" s="92" t="s">
        <v>127</v>
      </c>
      <c r="E34" s="92" t="s">
        <v>127</v>
      </c>
      <c r="F34" s="92" t="s">
        <v>127</v>
      </c>
      <c r="G34" s="92" t="s">
        <v>127</v>
      </c>
      <c r="H34" s="92" t="s">
        <v>127</v>
      </c>
      <c r="I34" s="92" t="s">
        <v>127</v>
      </c>
      <c r="J34" s="92" t="s">
        <v>127</v>
      </c>
      <c r="K34" s="92" t="s">
        <v>127</v>
      </c>
      <c r="L34" s="92" t="s">
        <v>127</v>
      </c>
      <c r="M34" s="92" t="s">
        <v>127</v>
      </c>
      <c r="N34" s="92" t="s">
        <v>127</v>
      </c>
      <c r="O34" s="92" t="s">
        <v>127</v>
      </c>
      <c r="P34" s="92" t="s">
        <v>127</v>
      </c>
      <c r="Q34" s="92" t="s">
        <v>127</v>
      </c>
      <c r="R34" s="92" t="s">
        <v>127</v>
      </c>
      <c r="S34" s="92" t="s">
        <v>127</v>
      </c>
      <c r="T34" s="92" t="s">
        <v>127</v>
      </c>
      <c r="U34" s="92" t="s">
        <v>127</v>
      </c>
      <c r="V34" s="132" t="s">
        <v>127</v>
      </c>
      <c r="W34" s="132" t="s">
        <v>127</v>
      </c>
      <c r="X34" s="92" t="s">
        <v>127</v>
      </c>
      <c r="Y34" s="132" t="s">
        <v>127</v>
      </c>
      <c r="Z34" s="132" t="s">
        <v>127</v>
      </c>
      <c r="AA34" s="92" t="s">
        <v>127</v>
      </c>
      <c r="AB34" s="92" t="s">
        <v>127</v>
      </c>
      <c r="AC34" s="92" t="s">
        <v>127</v>
      </c>
      <c r="AD34" s="92" t="s">
        <v>127</v>
      </c>
      <c r="AE34" s="92" t="s">
        <v>127</v>
      </c>
      <c r="AF34" s="92" t="s">
        <v>127</v>
      </c>
      <c r="AG34" s="92" t="s">
        <v>127</v>
      </c>
      <c r="AH34" s="92" t="s">
        <v>127</v>
      </c>
      <c r="AI34" s="92" t="s">
        <v>127</v>
      </c>
      <c r="AJ34" s="132" t="s">
        <v>127</v>
      </c>
      <c r="AK34" s="132" t="s">
        <v>127</v>
      </c>
      <c r="AL34" s="92" t="s">
        <v>127</v>
      </c>
      <c r="AM34" s="132" t="s">
        <v>127</v>
      </c>
      <c r="AN34" s="132" t="s">
        <v>127</v>
      </c>
      <c r="AO34" s="92" t="s">
        <v>127</v>
      </c>
      <c r="AP34" s="92" t="s">
        <v>127</v>
      </c>
      <c r="AQ34" s="92" t="s">
        <v>127</v>
      </c>
      <c r="AR34" s="92" t="s">
        <v>127</v>
      </c>
      <c r="AS34" s="92" t="s">
        <v>127</v>
      </c>
      <c r="AT34" s="92" t="s">
        <v>127</v>
      </c>
      <c r="AU34" s="92" t="s">
        <v>127</v>
      </c>
      <c r="AV34" s="132" t="s">
        <v>127</v>
      </c>
      <c r="AW34" s="92" t="s">
        <v>127</v>
      </c>
      <c r="AX34" s="132" t="s">
        <v>127</v>
      </c>
      <c r="AY34" s="132" t="s">
        <v>127</v>
      </c>
      <c r="AZ34" s="92" t="s">
        <v>127</v>
      </c>
      <c r="BA34" s="132" t="s">
        <v>127</v>
      </c>
      <c r="BB34" s="132" t="s">
        <v>127</v>
      </c>
      <c r="BC34" s="92" t="s">
        <v>127</v>
      </c>
      <c r="BD34" s="92" t="s">
        <v>127</v>
      </c>
      <c r="BE34" s="92" t="s">
        <v>127</v>
      </c>
      <c r="BF34" s="92" t="s">
        <v>127</v>
      </c>
      <c r="BG34" s="92" t="s">
        <v>127</v>
      </c>
      <c r="BH34" s="92" t="s">
        <v>127</v>
      </c>
      <c r="BI34" s="92" t="s">
        <v>127</v>
      </c>
      <c r="BJ34" s="92" t="s">
        <v>127</v>
      </c>
      <c r="BK34" s="92" t="s">
        <v>127</v>
      </c>
      <c r="BL34" s="92" t="s">
        <v>127</v>
      </c>
      <c r="BM34" s="92" t="s">
        <v>127</v>
      </c>
      <c r="BN34" s="92" t="s">
        <v>127</v>
      </c>
      <c r="BO34" s="92" t="s">
        <v>127</v>
      </c>
      <c r="BP34" s="92" t="s">
        <v>127</v>
      </c>
      <c r="BQ34" s="92" t="s">
        <v>127</v>
      </c>
      <c r="BR34" s="92" t="s">
        <v>127</v>
      </c>
      <c r="BS34" s="92" t="s">
        <v>127</v>
      </c>
      <c r="BT34" s="92" t="s">
        <v>127</v>
      </c>
      <c r="BU34" s="92" t="s">
        <v>127</v>
      </c>
      <c r="BV34" s="92" t="s">
        <v>127</v>
      </c>
      <c r="BW34" s="92" t="s">
        <v>127</v>
      </c>
      <c r="BX34" s="92" t="s">
        <v>127</v>
      </c>
    </row>
    <row r="35" spans="1:78" ht="47.25" x14ac:dyDescent="0.25">
      <c r="A35" s="33" t="s">
        <v>157</v>
      </c>
      <c r="B35" s="34" t="s">
        <v>158</v>
      </c>
      <c r="C35" s="92" t="s">
        <v>127</v>
      </c>
      <c r="D35" s="92" t="s">
        <v>127</v>
      </c>
      <c r="E35" s="92" t="s">
        <v>127</v>
      </c>
      <c r="F35" s="92" t="s">
        <v>127</v>
      </c>
      <c r="G35" s="92" t="s">
        <v>127</v>
      </c>
      <c r="H35" s="92" t="s">
        <v>127</v>
      </c>
      <c r="I35" s="92" t="s">
        <v>127</v>
      </c>
      <c r="J35" s="92" t="s">
        <v>127</v>
      </c>
      <c r="K35" s="92" t="s">
        <v>127</v>
      </c>
      <c r="L35" s="92" t="s">
        <v>127</v>
      </c>
      <c r="M35" s="92" t="s">
        <v>127</v>
      </c>
      <c r="N35" s="92" t="s">
        <v>127</v>
      </c>
      <c r="O35" s="92" t="s">
        <v>127</v>
      </c>
      <c r="P35" s="92" t="s">
        <v>127</v>
      </c>
      <c r="Q35" s="92" t="s">
        <v>127</v>
      </c>
      <c r="R35" s="92" t="s">
        <v>127</v>
      </c>
      <c r="S35" s="92" t="s">
        <v>127</v>
      </c>
      <c r="T35" s="92" t="s">
        <v>127</v>
      </c>
      <c r="U35" s="92" t="s">
        <v>127</v>
      </c>
      <c r="V35" s="132" t="s">
        <v>127</v>
      </c>
      <c r="W35" s="132" t="s">
        <v>127</v>
      </c>
      <c r="X35" s="92" t="s">
        <v>127</v>
      </c>
      <c r="Y35" s="132" t="s">
        <v>127</v>
      </c>
      <c r="Z35" s="132" t="s">
        <v>127</v>
      </c>
      <c r="AA35" s="92" t="s">
        <v>127</v>
      </c>
      <c r="AB35" s="92" t="s">
        <v>127</v>
      </c>
      <c r="AC35" s="92" t="s">
        <v>127</v>
      </c>
      <c r="AD35" s="92" t="s">
        <v>127</v>
      </c>
      <c r="AE35" s="92" t="s">
        <v>127</v>
      </c>
      <c r="AF35" s="92" t="s">
        <v>127</v>
      </c>
      <c r="AG35" s="92" t="s">
        <v>127</v>
      </c>
      <c r="AH35" s="92" t="s">
        <v>127</v>
      </c>
      <c r="AI35" s="631" t="s">
        <v>127</v>
      </c>
      <c r="AJ35" s="132" t="s">
        <v>127</v>
      </c>
      <c r="AK35" s="132" t="s">
        <v>127</v>
      </c>
      <c r="AL35" s="92" t="s">
        <v>127</v>
      </c>
      <c r="AM35" s="132" t="s">
        <v>127</v>
      </c>
      <c r="AN35" s="132" t="s">
        <v>127</v>
      </c>
      <c r="AO35" s="92" t="s">
        <v>127</v>
      </c>
      <c r="AP35" s="92" t="s">
        <v>127</v>
      </c>
      <c r="AQ35" s="92" t="s">
        <v>127</v>
      </c>
      <c r="AR35" s="92" t="s">
        <v>127</v>
      </c>
      <c r="AS35" s="92" t="s">
        <v>127</v>
      </c>
      <c r="AT35" s="92" t="s">
        <v>127</v>
      </c>
      <c r="AU35" s="92" t="s">
        <v>127</v>
      </c>
      <c r="AV35" s="132" t="s">
        <v>127</v>
      </c>
      <c r="AW35" s="92" t="s">
        <v>127</v>
      </c>
      <c r="AX35" s="132" t="s">
        <v>127</v>
      </c>
      <c r="AY35" s="132" t="s">
        <v>127</v>
      </c>
      <c r="AZ35" s="92" t="s">
        <v>127</v>
      </c>
      <c r="BA35" s="132" t="s">
        <v>127</v>
      </c>
      <c r="BB35" s="132" t="s">
        <v>127</v>
      </c>
      <c r="BC35" s="92" t="s">
        <v>127</v>
      </c>
      <c r="BD35" s="92" t="s">
        <v>127</v>
      </c>
      <c r="BE35" s="92" t="s">
        <v>127</v>
      </c>
      <c r="BF35" s="92" t="s">
        <v>127</v>
      </c>
      <c r="BG35" s="92" t="s">
        <v>127</v>
      </c>
      <c r="BH35" s="92" t="s">
        <v>127</v>
      </c>
      <c r="BI35" s="92" t="s">
        <v>127</v>
      </c>
      <c r="BJ35" s="92" t="s">
        <v>127</v>
      </c>
      <c r="BK35" s="92" t="s">
        <v>127</v>
      </c>
      <c r="BL35" s="92" t="s">
        <v>127</v>
      </c>
      <c r="BM35" s="92" t="s">
        <v>127</v>
      </c>
      <c r="BN35" s="92" t="s">
        <v>127</v>
      </c>
      <c r="BO35" s="92" t="s">
        <v>127</v>
      </c>
      <c r="BP35" s="92" t="s">
        <v>127</v>
      </c>
      <c r="BQ35" s="92" t="s">
        <v>127</v>
      </c>
      <c r="BR35" s="92" t="s">
        <v>127</v>
      </c>
      <c r="BS35" s="92" t="s">
        <v>127</v>
      </c>
      <c r="BT35" s="92" t="s">
        <v>127</v>
      </c>
      <c r="BU35" s="92" t="s">
        <v>127</v>
      </c>
      <c r="BV35" s="92" t="s">
        <v>127</v>
      </c>
      <c r="BW35" s="92" t="s">
        <v>127</v>
      </c>
      <c r="BX35" s="92" t="s">
        <v>127</v>
      </c>
    </row>
    <row r="36" spans="1:78" s="121" customFormat="1" ht="31.5" x14ac:dyDescent="0.25">
      <c r="A36" s="35" t="s">
        <v>159</v>
      </c>
      <c r="B36" s="36" t="s">
        <v>160</v>
      </c>
      <c r="C36" s="119" t="s">
        <v>127</v>
      </c>
      <c r="D36" s="120">
        <f>D40+D60</f>
        <v>34.877108760000006</v>
      </c>
      <c r="E36" s="120">
        <f>E40</f>
        <v>0.45577404166666668</v>
      </c>
      <c r="F36" s="119" t="s">
        <v>127</v>
      </c>
      <c r="G36" s="119" t="s">
        <v>127</v>
      </c>
      <c r="H36" s="119" t="s">
        <v>127</v>
      </c>
      <c r="I36" s="119" t="s">
        <v>127</v>
      </c>
      <c r="J36" s="119" t="s">
        <v>127</v>
      </c>
      <c r="K36" s="119" t="s">
        <v>127</v>
      </c>
      <c r="L36" s="119" t="s">
        <v>127</v>
      </c>
      <c r="M36" s="119" t="s">
        <v>127</v>
      </c>
      <c r="N36" s="119" t="s">
        <v>127</v>
      </c>
      <c r="O36" s="119" t="s">
        <v>127</v>
      </c>
      <c r="P36" s="119" t="s">
        <v>127</v>
      </c>
      <c r="Q36" s="119" t="s">
        <v>127</v>
      </c>
      <c r="R36" s="119" t="s">
        <v>127</v>
      </c>
      <c r="S36" s="119" t="s">
        <v>127</v>
      </c>
      <c r="T36" s="119" t="s">
        <v>127</v>
      </c>
      <c r="U36" s="120">
        <v>11.600161010000001</v>
      </c>
      <c r="V36" s="133">
        <v>0</v>
      </c>
      <c r="W36" s="133">
        <v>0</v>
      </c>
      <c r="X36" s="120">
        <v>4.9349999999999996</v>
      </c>
      <c r="Y36" s="133">
        <v>0</v>
      </c>
      <c r="Z36" s="133">
        <v>0</v>
      </c>
      <c r="AA36" s="119" t="s">
        <v>127</v>
      </c>
      <c r="AB36" s="119" t="s">
        <v>127</v>
      </c>
      <c r="AC36" s="119" t="s">
        <v>127</v>
      </c>
      <c r="AD36" s="119" t="s">
        <v>127</v>
      </c>
      <c r="AE36" s="119">
        <v>0.52800000000000002</v>
      </c>
      <c r="AF36" s="119" t="s">
        <v>127</v>
      </c>
      <c r="AG36" s="119" t="s">
        <v>127</v>
      </c>
      <c r="AH36" s="119" t="s">
        <v>127</v>
      </c>
      <c r="AI36" s="120">
        <v>10.088381790000001</v>
      </c>
      <c r="AJ36" s="133">
        <v>0</v>
      </c>
      <c r="AK36" s="133">
        <v>0</v>
      </c>
      <c r="AL36" s="120">
        <v>3.7800000000000002</v>
      </c>
      <c r="AM36" s="133">
        <v>0</v>
      </c>
      <c r="AN36" s="133">
        <v>152</v>
      </c>
      <c r="AO36" s="119" t="s">
        <v>127</v>
      </c>
      <c r="AP36" s="119" t="s">
        <v>127</v>
      </c>
      <c r="AQ36" s="119" t="s">
        <v>127</v>
      </c>
      <c r="AR36" s="119" t="s">
        <v>127</v>
      </c>
      <c r="AS36" s="571">
        <f>AS40</f>
        <v>0</v>
      </c>
      <c r="AT36" s="119" t="s">
        <v>127</v>
      </c>
      <c r="AU36" s="119" t="s">
        <v>127</v>
      </c>
      <c r="AV36" s="133">
        <v>0</v>
      </c>
      <c r="AW36" s="120">
        <f>AW40+AW60</f>
        <v>13.18856596</v>
      </c>
      <c r="AX36" s="120">
        <f t="shared" ref="AX36:BB36" si="9">AX40+AX60</f>
        <v>0</v>
      </c>
      <c r="AY36" s="120">
        <f t="shared" si="9"/>
        <v>0</v>
      </c>
      <c r="AZ36" s="120">
        <f t="shared" si="9"/>
        <v>4.32</v>
      </c>
      <c r="BA36" s="120">
        <f t="shared" si="9"/>
        <v>0</v>
      </c>
      <c r="BB36" s="133">
        <f t="shared" si="9"/>
        <v>219</v>
      </c>
      <c r="BC36" s="119" t="s">
        <v>127</v>
      </c>
      <c r="BD36" s="119">
        <f>BD40</f>
        <v>0.45577403999999999</v>
      </c>
      <c r="BE36" s="119">
        <f t="shared" ref="BE36:BI36" si="10">BE40</f>
        <v>0</v>
      </c>
      <c r="BF36" s="119">
        <f t="shared" si="10"/>
        <v>0</v>
      </c>
      <c r="BG36" s="119">
        <f t="shared" si="10"/>
        <v>0.55000000000000004</v>
      </c>
      <c r="BH36" s="119">
        <f t="shared" si="10"/>
        <v>0</v>
      </c>
      <c r="BI36" s="119">
        <f t="shared" si="10"/>
        <v>0</v>
      </c>
      <c r="BJ36" s="119" t="s">
        <v>127</v>
      </c>
      <c r="BK36" s="120">
        <f>BK40+BK60</f>
        <v>34.877108760000006</v>
      </c>
      <c r="BL36" s="120">
        <f t="shared" ref="BL36:BP36" si="11">BL40+BL60</f>
        <v>0</v>
      </c>
      <c r="BM36" s="120">
        <f t="shared" si="11"/>
        <v>0</v>
      </c>
      <c r="BN36" s="120">
        <f t="shared" si="11"/>
        <v>13.034999999999998</v>
      </c>
      <c r="BO36" s="120">
        <f t="shared" si="11"/>
        <v>0</v>
      </c>
      <c r="BP36" s="120">
        <f t="shared" si="11"/>
        <v>518</v>
      </c>
      <c r="BQ36" s="620" t="str">
        <f>BQ40</f>
        <v>нд</v>
      </c>
      <c r="BR36" s="571">
        <f>BR40+BR60</f>
        <v>35.332882800000007</v>
      </c>
      <c r="BS36" s="621" t="str">
        <f t="shared" ref="BS36:BV36" si="12">BS40</f>
        <v>нд</v>
      </c>
      <c r="BT36" s="620" t="str">
        <f t="shared" si="12"/>
        <v>нд</v>
      </c>
      <c r="BU36" s="620">
        <f t="shared" si="12"/>
        <v>13.270000000000001</v>
      </c>
      <c r="BV36" s="621" t="str">
        <f t="shared" si="12"/>
        <v>нд</v>
      </c>
      <c r="BW36" s="621">
        <f>BW60</f>
        <v>518</v>
      </c>
      <c r="BX36" s="119" t="s">
        <v>127</v>
      </c>
    </row>
    <row r="37" spans="1:78" s="124" customFormat="1" ht="47.25" x14ac:dyDescent="0.25">
      <c r="A37" s="40" t="s">
        <v>162</v>
      </c>
      <c r="B37" s="41" t="s">
        <v>163</v>
      </c>
      <c r="C37" s="122" t="s">
        <v>127</v>
      </c>
      <c r="D37" s="123" t="s">
        <v>127</v>
      </c>
      <c r="E37" s="122" t="s">
        <v>127</v>
      </c>
      <c r="F37" s="122" t="s">
        <v>127</v>
      </c>
      <c r="G37" s="122" t="s">
        <v>127</v>
      </c>
      <c r="H37" s="122" t="s">
        <v>127</v>
      </c>
      <c r="I37" s="122" t="s">
        <v>127</v>
      </c>
      <c r="J37" s="122" t="s">
        <v>127</v>
      </c>
      <c r="K37" s="122" t="s">
        <v>127</v>
      </c>
      <c r="L37" s="122" t="s">
        <v>127</v>
      </c>
      <c r="M37" s="122" t="s">
        <v>127</v>
      </c>
      <c r="N37" s="122" t="s">
        <v>127</v>
      </c>
      <c r="O37" s="122" t="s">
        <v>127</v>
      </c>
      <c r="P37" s="122" t="s">
        <v>127</v>
      </c>
      <c r="Q37" s="122" t="s">
        <v>127</v>
      </c>
      <c r="R37" s="122" t="s">
        <v>127</v>
      </c>
      <c r="S37" s="122" t="s">
        <v>127</v>
      </c>
      <c r="T37" s="122" t="s">
        <v>127</v>
      </c>
      <c r="U37" s="122" t="s">
        <v>127</v>
      </c>
      <c r="V37" s="137" t="s">
        <v>127</v>
      </c>
      <c r="W37" s="137" t="s">
        <v>127</v>
      </c>
      <c r="X37" s="122" t="s">
        <v>127</v>
      </c>
      <c r="Y37" s="137" t="s">
        <v>127</v>
      </c>
      <c r="Z37" s="137" t="s">
        <v>127</v>
      </c>
      <c r="AA37" s="122" t="s">
        <v>127</v>
      </c>
      <c r="AB37" s="122" t="s">
        <v>127</v>
      </c>
      <c r="AC37" s="122" t="s">
        <v>127</v>
      </c>
      <c r="AD37" s="122" t="s">
        <v>127</v>
      </c>
      <c r="AE37" s="122" t="s">
        <v>127</v>
      </c>
      <c r="AF37" s="122" t="s">
        <v>127</v>
      </c>
      <c r="AG37" s="122" t="s">
        <v>127</v>
      </c>
      <c r="AH37" s="122" t="s">
        <v>127</v>
      </c>
      <c r="AI37" s="122" t="s">
        <v>127</v>
      </c>
      <c r="AJ37" s="137" t="s">
        <v>127</v>
      </c>
      <c r="AK37" s="137" t="s">
        <v>127</v>
      </c>
      <c r="AL37" s="122" t="s">
        <v>127</v>
      </c>
      <c r="AM37" s="137" t="s">
        <v>127</v>
      </c>
      <c r="AN37" s="122" t="s">
        <v>127</v>
      </c>
      <c r="AO37" s="122" t="s">
        <v>127</v>
      </c>
      <c r="AP37" s="122" t="s">
        <v>127</v>
      </c>
      <c r="AQ37" s="122" t="s">
        <v>127</v>
      </c>
      <c r="AR37" s="122" t="s">
        <v>127</v>
      </c>
      <c r="AS37" s="122" t="s">
        <v>127</v>
      </c>
      <c r="AT37" s="122" t="s">
        <v>127</v>
      </c>
      <c r="AU37" s="122" t="s">
        <v>127</v>
      </c>
      <c r="AV37" s="137" t="s">
        <v>127</v>
      </c>
      <c r="AW37" s="122" t="s">
        <v>127</v>
      </c>
      <c r="AX37" s="137" t="s">
        <v>127</v>
      </c>
      <c r="AY37" s="137" t="s">
        <v>127</v>
      </c>
      <c r="AZ37" s="122" t="s">
        <v>127</v>
      </c>
      <c r="BA37" s="137" t="s">
        <v>127</v>
      </c>
      <c r="BB37" s="137" t="s">
        <v>127</v>
      </c>
      <c r="BC37" s="122" t="s">
        <v>127</v>
      </c>
      <c r="BD37" s="122" t="s">
        <v>127</v>
      </c>
      <c r="BE37" s="122" t="s">
        <v>127</v>
      </c>
      <c r="BF37" s="122" t="s">
        <v>127</v>
      </c>
      <c r="BG37" s="122" t="s">
        <v>127</v>
      </c>
      <c r="BH37" s="122" t="s">
        <v>127</v>
      </c>
      <c r="BI37" s="122" t="s">
        <v>127</v>
      </c>
      <c r="BJ37" s="122" t="s">
        <v>127</v>
      </c>
      <c r="BK37" s="122" t="s">
        <v>127</v>
      </c>
      <c r="BL37" s="122" t="s">
        <v>127</v>
      </c>
      <c r="BM37" s="122" t="s">
        <v>127</v>
      </c>
      <c r="BN37" s="122" t="s">
        <v>127</v>
      </c>
      <c r="BO37" s="122" t="s">
        <v>127</v>
      </c>
      <c r="BP37" s="122" t="s">
        <v>127</v>
      </c>
      <c r="BQ37" s="122" t="s">
        <v>127</v>
      </c>
      <c r="BR37" s="122" t="s">
        <v>127</v>
      </c>
      <c r="BS37" s="122" t="s">
        <v>127</v>
      </c>
      <c r="BT37" s="122" t="s">
        <v>127</v>
      </c>
      <c r="BU37" s="122" t="s">
        <v>127</v>
      </c>
      <c r="BV37" s="122" t="s">
        <v>127</v>
      </c>
      <c r="BW37" s="122" t="s">
        <v>127</v>
      </c>
      <c r="BX37" s="122" t="s">
        <v>127</v>
      </c>
    </row>
    <row r="38" spans="1:78" s="126" customFormat="1" x14ac:dyDescent="0.25">
      <c r="A38" s="46" t="s">
        <v>164</v>
      </c>
      <c r="B38" s="47" t="s">
        <v>165</v>
      </c>
      <c r="C38" s="85" t="s">
        <v>127</v>
      </c>
      <c r="D38" s="85" t="s">
        <v>127</v>
      </c>
      <c r="E38" s="85" t="s">
        <v>127</v>
      </c>
      <c r="F38" s="85" t="s">
        <v>127</v>
      </c>
      <c r="G38" s="85" t="s">
        <v>127</v>
      </c>
      <c r="H38" s="85" t="s">
        <v>127</v>
      </c>
      <c r="I38" s="85" t="s">
        <v>127</v>
      </c>
      <c r="J38" s="85" t="s">
        <v>127</v>
      </c>
      <c r="K38" s="85" t="s">
        <v>127</v>
      </c>
      <c r="L38" s="85" t="s">
        <v>127</v>
      </c>
      <c r="M38" s="85" t="s">
        <v>127</v>
      </c>
      <c r="N38" s="85" t="s">
        <v>127</v>
      </c>
      <c r="O38" s="85" t="s">
        <v>127</v>
      </c>
      <c r="P38" s="85" t="s">
        <v>127</v>
      </c>
      <c r="Q38" s="85" t="s">
        <v>127</v>
      </c>
      <c r="R38" s="85" t="s">
        <v>127</v>
      </c>
      <c r="S38" s="85" t="s">
        <v>127</v>
      </c>
      <c r="T38" s="85" t="s">
        <v>127</v>
      </c>
      <c r="U38" s="85" t="s">
        <v>127</v>
      </c>
      <c r="V38" s="138" t="s">
        <v>127</v>
      </c>
      <c r="W38" s="138" t="s">
        <v>127</v>
      </c>
      <c r="X38" s="85" t="s">
        <v>127</v>
      </c>
      <c r="Y38" s="138" t="s">
        <v>127</v>
      </c>
      <c r="Z38" s="138" t="s">
        <v>127</v>
      </c>
      <c r="AA38" s="85" t="s">
        <v>127</v>
      </c>
      <c r="AB38" s="85" t="s">
        <v>127</v>
      </c>
      <c r="AC38" s="85" t="s">
        <v>127</v>
      </c>
      <c r="AD38" s="85" t="s">
        <v>127</v>
      </c>
      <c r="AE38" s="85" t="s">
        <v>127</v>
      </c>
      <c r="AF38" s="85" t="s">
        <v>127</v>
      </c>
      <c r="AG38" s="85" t="s">
        <v>127</v>
      </c>
      <c r="AH38" s="85" t="s">
        <v>127</v>
      </c>
      <c r="AI38" s="85" t="s">
        <v>127</v>
      </c>
      <c r="AJ38" s="138" t="s">
        <v>127</v>
      </c>
      <c r="AK38" s="138" t="s">
        <v>127</v>
      </c>
      <c r="AL38" s="85" t="s">
        <v>127</v>
      </c>
      <c r="AM38" s="138" t="s">
        <v>127</v>
      </c>
      <c r="AN38" s="85" t="s">
        <v>127</v>
      </c>
      <c r="AO38" s="85" t="s">
        <v>127</v>
      </c>
      <c r="AP38" s="85" t="s">
        <v>127</v>
      </c>
      <c r="AQ38" s="85" t="s">
        <v>127</v>
      </c>
      <c r="AR38" s="85" t="s">
        <v>127</v>
      </c>
      <c r="AS38" s="85" t="s">
        <v>127</v>
      </c>
      <c r="AT38" s="85" t="s">
        <v>127</v>
      </c>
      <c r="AU38" s="85" t="s">
        <v>127</v>
      </c>
      <c r="AV38" s="138" t="s">
        <v>127</v>
      </c>
      <c r="AW38" s="85" t="s">
        <v>127</v>
      </c>
      <c r="AX38" s="138" t="s">
        <v>127</v>
      </c>
      <c r="AY38" s="138" t="s">
        <v>127</v>
      </c>
      <c r="AZ38" s="85" t="s">
        <v>127</v>
      </c>
      <c r="BA38" s="138" t="s">
        <v>127</v>
      </c>
      <c r="BB38" s="138" t="s">
        <v>127</v>
      </c>
      <c r="BC38" s="85" t="s">
        <v>127</v>
      </c>
      <c r="BD38" s="85" t="s">
        <v>127</v>
      </c>
      <c r="BE38" s="85" t="s">
        <v>127</v>
      </c>
      <c r="BF38" s="85" t="s">
        <v>127</v>
      </c>
      <c r="BG38" s="85" t="s">
        <v>127</v>
      </c>
      <c r="BH38" s="85" t="s">
        <v>127</v>
      </c>
      <c r="BI38" s="85" t="s">
        <v>127</v>
      </c>
      <c r="BJ38" s="85" t="s">
        <v>127</v>
      </c>
      <c r="BK38" s="85" t="s">
        <v>127</v>
      </c>
      <c r="BL38" s="85" t="s">
        <v>127</v>
      </c>
      <c r="BM38" s="85" t="s">
        <v>127</v>
      </c>
      <c r="BN38" s="85" t="s">
        <v>127</v>
      </c>
      <c r="BO38" s="85" t="s">
        <v>127</v>
      </c>
      <c r="BP38" s="85" t="s">
        <v>127</v>
      </c>
      <c r="BQ38" s="85" t="s">
        <v>127</v>
      </c>
      <c r="BR38" s="85" t="s">
        <v>127</v>
      </c>
      <c r="BS38" s="85" t="s">
        <v>127</v>
      </c>
      <c r="BT38" s="85" t="s">
        <v>127</v>
      </c>
      <c r="BU38" s="85" t="s">
        <v>127</v>
      </c>
      <c r="BV38" s="85" t="s">
        <v>127</v>
      </c>
      <c r="BW38" s="85" t="s">
        <v>127</v>
      </c>
      <c r="BX38" s="85" t="s">
        <v>127</v>
      </c>
    </row>
    <row r="39" spans="1:78" s="51" customFormat="1" ht="31.5" x14ac:dyDescent="0.25">
      <c r="A39" s="46" t="s">
        <v>166</v>
      </c>
      <c r="B39" s="47" t="s">
        <v>167</v>
      </c>
      <c r="C39" s="85" t="s">
        <v>127</v>
      </c>
      <c r="D39" s="85" t="s">
        <v>127</v>
      </c>
      <c r="E39" s="85" t="s">
        <v>127</v>
      </c>
      <c r="F39" s="85" t="s">
        <v>127</v>
      </c>
      <c r="G39" s="85" t="s">
        <v>127</v>
      </c>
      <c r="H39" s="85" t="s">
        <v>127</v>
      </c>
      <c r="I39" s="85" t="s">
        <v>127</v>
      </c>
      <c r="J39" s="85" t="s">
        <v>127</v>
      </c>
      <c r="K39" s="85" t="s">
        <v>127</v>
      </c>
      <c r="L39" s="85" t="s">
        <v>127</v>
      </c>
      <c r="M39" s="85" t="s">
        <v>127</v>
      </c>
      <c r="N39" s="85" t="s">
        <v>127</v>
      </c>
      <c r="O39" s="85" t="s">
        <v>127</v>
      </c>
      <c r="P39" s="85" t="s">
        <v>127</v>
      </c>
      <c r="Q39" s="85" t="s">
        <v>127</v>
      </c>
      <c r="R39" s="85" t="s">
        <v>127</v>
      </c>
      <c r="S39" s="85" t="s">
        <v>127</v>
      </c>
      <c r="T39" s="85" t="s">
        <v>127</v>
      </c>
      <c r="U39" s="85" t="s">
        <v>127</v>
      </c>
      <c r="V39" s="138" t="s">
        <v>127</v>
      </c>
      <c r="W39" s="138" t="s">
        <v>127</v>
      </c>
      <c r="X39" s="85" t="s">
        <v>127</v>
      </c>
      <c r="Y39" s="138" t="s">
        <v>127</v>
      </c>
      <c r="Z39" s="138" t="s">
        <v>127</v>
      </c>
      <c r="AA39" s="85" t="s">
        <v>127</v>
      </c>
      <c r="AB39" s="85" t="s">
        <v>127</v>
      </c>
      <c r="AC39" s="85" t="s">
        <v>127</v>
      </c>
      <c r="AD39" s="85" t="s">
        <v>127</v>
      </c>
      <c r="AE39" s="85" t="s">
        <v>127</v>
      </c>
      <c r="AF39" s="85" t="s">
        <v>127</v>
      </c>
      <c r="AG39" s="85" t="s">
        <v>127</v>
      </c>
      <c r="AH39" s="85" t="s">
        <v>127</v>
      </c>
      <c r="AI39" s="85" t="s">
        <v>127</v>
      </c>
      <c r="AJ39" s="138" t="s">
        <v>127</v>
      </c>
      <c r="AK39" s="138" t="s">
        <v>127</v>
      </c>
      <c r="AL39" s="85" t="s">
        <v>127</v>
      </c>
      <c r="AM39" s="138" t="s">
        <v>127</v>
      </c>
      <c r="AN39" s="85" t="s">
        <v>127</v>
      </c>
      <c r="AO39" s="85" t="s">
        <v>127</v>
      </c>
      <c r="AP39" s="85" t="s">
        <v>127</v>
      </c>
      <c r="AQ39" s="85" t="s">
        <v>127</v>
      </c>
      <c r="AR39" s="85" t="s">
        <v>127</v>
      </c>
      <c r="AS39" s="85" t="s">
        <v>127</v>
      </c>
      <c r="AT39" s="85" t="s">
        <v>127</v>
      </c>
      <c r="AU39" s="85" t="s">
        <v>127</v>
      </c>
      <c r="AV39" s="138" t="s">
        <v>127</v>
      </c>
      <c r="AW39" s="85" t="s">
        <v>127</v>
      </c>
      <c r="AX39" s="138" t="s">
        <v>127</v>
      </c>
      <c r="AY39" s="138" t="s">
        <v>127</v>
      </c>
      <c r="AZ39" s="85" t="s">
        <v>127</v>
      </c>
      <c r="BA39" s="138" t="s">
        <v>127</v>
      </c>
      <c r="BB39" s="138" t="s">
        <v>127</v>
      </c>
      <c r="BC39" s="85" t="s">
        <v>127</v>
      </c>
      <c r="BD39" s="85" t="s">
        <v>127</v>
      </c>
      <c r="BE39" s="85" t="s">
        <v>127</v>
      </c>
      <c r="BF39" s="85" t="s">
        <v>127</v>
      </c>
      <c r="BG39" s="85" t="s">
        <v>127</v>
      </c>
      <c r="BH39" s="85" t="s">
        <v>127</v>
      </c>
      <c r="BI39" s="85" t="s">
        <v>127</v>
      </c>
      <c r="BJ39" s="85" t="s">
        <v>127</v>
      </c>
      <c r="BK39" s="85" t="s">
        <v>127</v>
      </c>
      <c r="BL39" s="85" t="s">
        <v>127</v>
      </c>
      <c r="BM39" s="85" t="s">
        <v>127</v>
      </c>
      <c r="BN39" s="85" t="s">
        <v>127</v>
      </c>
      <c r="BO39" s="85" t="s">
        <v>127</v>
      </c>
      <c r="BP39" s="85" t="s">
        <v>127</v>
      </c>
      <c r="BQ39" s="85" t="s">
        <v>127</v>
      </c>
      <c r="BR39" s="85" t="s">
        <v>127</v>
      </c>
      <c r="BS39" s="85" t="s">
        <v>127</v>
      </c>
      <c r="BT39" s="85" t="s">
        <v>127</v>
      </c>
      <c r="BU39" s="85" t="s">
        <v>127</v>
      </c>
      <c r="BV39" s="85" t="s">
        <v>127</v>
      </c>
      <c r="BW39" s="85" t="s">
        <v>127</v>
      </c>
      <c r="BX39" s="85" t="s">
        <v>127</v>
      </c>
    </row>
    <row r="40" spans="1:78" s="124" customFormat="1" ht="31.5" x14ac:dyDescent="0.25">
      <c r="A40" s="40" t="s">
        <v>168</v>
      </c>
      <c r="B40" s="41" t="s">
        <v>169</v>
      </c>
      <c r="C40" s="122" t="s">
        <v>127</v>
      </c>
      <c r="D40" s="123">
        <f>D41</f>
        <v>22.549970310000003</v>
      </c>
      <c r="E40" s="87">
        <f>E41</f>
        <v>0.45577404166666668</v>
      </c>
      <c r="F40" s="122" t="s">
        <v>127</v>
      </c>
      <c r="G40" s="122" t="s">
        <v>127</v>
      </c>
      <c r="H40" s="122" t="s">
        <v>127</v>
      </c>
      <c r="I40" s="122" t="s">
        <v>127</v>
      </c>
      <c r="J40" s="122" t="s">
        <v>127</v>
      </c>
      <c r="K40" s="122" t="s">
        <v>127</v>
      </c>
      <c r="L40" s="122" t="s">
        <v>127</v>
      </c>
      <c r="M40" s="122" t="s">
        <v>127</v>
      </c>
      <c r="N40" s="122" t="s">
        <v>127</v>
      </c>
      <c r="O40" s="122" t="s">
        <v>127</v>
      </c>
      <c r="P40" s="122" t="s">
        <v>127</v>
      </c>
      <c r="Q40" s="122" t="s">
        <v>127</v>
      </c>
      <c r="R40" s="122" t="s">
        <v>127</v>
      </c>
      <c r="S40" s="122" t="s">
        <v>127</v>
      </c>
      <c r="T40" s="122" t="s">
        <v>127</v>
      </c>
      <c r="U40" s="123">
        <v>8.0110250799999996</v>
      </c>
      <c r="V40" s="137">
        <v>0</v>
      </c>
      <c r="W40" s="137">
        <v>0</v>
      </c>
      <c r="X40" s="123">
        <v>4.9349999999999996</v>
      </c>
      <c r="Y40" s="137">
        <v>0</v>
      </c>
      <c r="Z40" s="137">
        <v>0</v>
      </c>
      <c r="AA40" s="122" t="s">
        <v>127</v>
      </c>
      <c r="AB40" s="122" t="s">
        <v>127</v>
      </c>
      <c r="AC40" s="122" t="s">
        <v>127</v>
      </c>
      <c r="AD40" s="122" t="s">
        <v>127</v>
      </c>
      <c r="AE40" s="122">
        <v>0.52800000000000002</v>
      </c>
      <c r="AF40" s="122" t="s">
        <v>127</v>
      </c>
      <c r="AG40" s="122" t="s">
        <v>127</v>
      </c>
      <c r="AH40" s="122" t="s">
        <v>127</v>
      </c>
      <c r="AI40" s="123">
        <v>6.6430443800000001</v>
      </c>
      <c r="AJ40" s="137">
        <v>0</v>
      </c>
      <c r="AK40" s="137">
        <v>0</v>
      </c>
      <c r="AL40" s="123">
        <v>3.7800000000000002</v>
      </c>
      <c r="AM40" s="137">
        <v>0</v>
      </c>
      <c r="AN40" s="123">
        <v>0</v>
      </c>
      <c r="AO40" s="122" t="s">
        <v>127</v>
      </c>
      <c r="AP40" s="122" t="s">
        <v>127</v>
      </c>
      <c r="AQ40" s="122" t="s">
        <v>127</v>
      </c>
      <c r="AR40" s="122" t="s">
        <v>127</v>
      </c>
      <c r="AS40" s="570"/>
      <c r="AT40" s="122" t="s">
        <v>127</v>
      </c>
      <c r="AU40" s="122" t="s">
        <v>127</v>
      </c>
      <c r="AV40" s="137">
        <v>0</v>
      </c>
      <c r="AW40" s="123">
        <f>AW41</f>
        <v>7.8959008500000003</v>
      </c>
      <c r="AX40" s="123">
        <f t="shared" ref="AX40:BA40" si="13">AX41</f>
        <v>0</v>
      </c>
      <c r="AY40" s="123">
        <f t="shared" si="13"/>
        <v>0</v>
      </c>
      <c r="AZ40" s="123">
        <f t="shared" si="13"/>
        <v>4.32</v>
      </c>
      <c r="BA40" s="123">
        <f t="shared" si="13"/>
        <v>0</v>
      </c>
      <c r="BB40" s="137">
        <f>BB41</f>
        <v>0</v>
      </c>
      <c r="BC40" s="122" t="s">
        <v>127</v>
      </c>
      <c r="BD40" s="122">
        <f>BD41</f>
        <v>0.45577403999999999</v>
      </c>
      <c r="BE40" s="122">
        <f t="shared" ref="BE40:BI40" si="14">BE41</f>
        <v>0</v>
      </c>
      <c r="BF40" s="122">
        <f t="shared" si="14"/>
        <v>0</v>
      </c>
      <c r="BG40" s="122">
        <f t="shared" si="14"/>
        <v>0.55000000000000004</v>
      </c>
      <c r="BH40" s="122">
        <f t="shared" si="14"/>
        <v>0</v>
      </c>
      <c r="BI40" s="122">
        <f t="shared" si="14"/>
        <v>0</v>
      </c>
      <c r="BJ40" s="122" t="s">
        <v>127</v>
      </c>
      <c r="BK40" s="123">
        <f>BK41</f>
        <v>22.549970310000003</v>
      </c>
      <c r="BL40" s="123">
        <f t="shared" ref="BL40:BP40" si="15">BL41</f>
        <v>0</v>
      </c>
      <c r="BM40" s="123">
        <f t="shared" si="15"/>
        <v>0</v>
      </c>
      <c r="BN40" s="123">
        <f t="shared" si="15"/>
        <v>13.034999999999998</v>
      </c>
      <c r="BO40" s="123">
        <f t="shared" si="15"/>
        <v>0</v>
      </c>
      <c r="BP40" s="123">
        <f t="shared" si="15"/>
        <v>0</v>
      </c>
      <c r="BQ40" s="87" t="str">
        <f>BQ41</f>
        <v>нд</v>
      </c>
      <c r="BR40" s="570">
        <f t="shared" ref="BR40:BW40" si="16">BR41</f>
        <v>23.005744350000004</v>
      </c>
      <c r="BS40" s="140" t="str">
        <f t="shared" si="16"/>
        <v>нд</v>
      </c>
      <c r="BT40" s="140" t="str">
        <f t="shared" si="16"/>
        <v>нд</v>
      </c>
      <c r="BU40" s="570">
        <f t="shared" si="16"/>
        <v>13.270000000000001</v>
      </c>
      <c r="BV40" s="140" t="str">
        <f t="shared" si="16"/>
        <v>нд</v>
      </c>
      <c r="BW40" s="140" t="str">
        <f t="shared" si="16"/>
        <v>нд</v>
      </c>
      <c r="BX40" s="122" t="s">
        <v>127</v>
      </c>
    </row>
    <row r="41" spans="1:78" s="126" customFormat="1" ht="27.75" customHeight="1" x14ac:dyDescent="0.25">
      <c r="A41" s="46" t="s">
        <v>170</v>
      </c>
      <c r="B41" s="47" t="s">
        <v>171</v>
      </c>
      <c r="C41" s="85" t="s">
        <v>127</v>
      </c>
      <c r="D41" s="125">
        <f>SUM(D42:D58)</f>
        <v>22.549970310000003</v>
      </c>
      <c r="E41" s="125">
        <f>SUM(E42:E58)</f>
        <v>0.45577404166666668</v>
      </c>
      <c r="F41" s="85" t="s">
        <v>127</v>
      </c>
      <c r="G41" s="85" t="s">
        <v>127</v>
      </c>
      <c r="H41" s="85" t="s">
        <v>127</v>
      </c>
      <c r="I41" s="85" t="s">
        <v>127</v>
      </c>
      <c r="J41" s="85" t="s">
        <v>127</v>
      </c>
      <c r="K41" s="85" t="s">
        <v>127</v>
      </c>
      <c r="L41" s="85" t="s">
        <v>127</v>
      </c>
      <c r="M41" s="85" t="s">
        <v>127</v>
      </c>
      <c r="N41" s="85" t="s">
        <v>127</v>
      </c>
      <c r="O41" s="85" t="s">
        <v>127</v>
      </c>
      <c r="P41" s="85" t="s">
        <v>127</v>
      </c>
      <c r="Q41" s="85" t="s">
        <v>127</v>
      </c>
      <c r="R41" s="85" t="s">
        <v>127</v>
      </c>
      <c r="S41" s="85" t="s">
        <v>127</v>
      </c>
      <c r="T41" s="85" t="s">
        <v>127</v>
      </c>
      <c r="U41" s="125">
        <v>8.0110250799999996</v>
      </c>
      <c r="V41" s="138">
        <v>0</v>
      </c>
      <c r="W41" s="138">
        <v>0</v>
      </c>
      <c r="X41" s="125">
        <v>4.9349999999999996</v>
      </c>
      <c r="Y41" s="138">
        <v>0</v>
      </c>
      <c r="Z41" s="138">
        <v>0</v>
      </c>
      <c r="AA41" s="85" t="s">
        <v>127</v>
      </c>
      <c r="AB41" s="85" t="s">
        <v>127</v>
      </c>
      <c r="AC41" s="85" t="s">
        <v>127</v>
      </c>
      <c r="AD41" s="85" t="s">
        <v>127</v>
      </c>
      <c r="AE41" s="85">
        <v>0.52800000000000002</v>
      </c>
      <c r="AF41" s="85" t="s">
        <v>127</v>
      </c>
      <c r="AG41" s="85" t="s">
        <v>127</v>
      </c>
      <c r="AH41" s="85" t="s">
        <v>127</v>
      </c>
      <c r="AI41" s="125">
        <v>6.6430443800000001</v>
      </c>
      <c r="AJ41" s="138">
        <v>0</v>
      </c>
      <c r="AK41" s="138">
        <v>0</v>
      </c>
      <c r="AL41" s="125">
        <v>3.7800000000000002</v>
      </c>
      <c r="AM41" s="138">
        <v>0</v>
      </c>
      <c r="AN41" s="125">
        <v>0</v>
      </c>
      <c r="AO41" s="85" t="s">
        <v>127</v>
      </c>
      <c r="AP41" s="85" t="s">
        <v>127</v>
      </c>
      <c r="AQ41" s="85" t="s">
        <v>127</v>
      </c>
      <c r="AR41" s="85" t="s">
        <v>127</v>
      </c>
      <c r="AS41" s="85" t="s">
        <v>127</v>
      </c>
      <c r="AT41" s="85" t="s">
        <v>127</v>
      </c>
      <c r="AU41" s="85" t="s">
        <v>127</v>
      </c>
      <c r="AV41" s="138">
        <v>0</v>
      </c>
      <c r="AW41" s="125">
        <f>SUM(AW43:AW58)</f>
        <v>7.8959008500000003</v>
      </c>
      <c r="AX41" s="125">
        <f t="shared" ref="AX41:BB41" si="17">SUM(AX43:AX58)</f>
        <v>0</v>
      </c>
      <c r="AY41" s="125">
        <f t="shared" si="17"/>
        <v>0</v>
      </c>
      <c r="AZ41" s="125">
        <f>SUM(AZ43:AZ58)</f>
        <v>4.32</v>
      </c>
      <c r="BA41" s="125">
        <f t="shared" si="17"/>
        <v>0</v>
      </c>
      <c r="BB41" s="138">
        <f t="shared" si="17"/>
        <v>0</v>
      </c>
      <c r="BC41" s="85" t="s">
        <v>127</v>
      </c>
      <c r="BD41" s="85">
        <f>BD58</f>
        <v>0.45577403999999999</v>
      </c>
      <c r="BE41" s="85">
        <f t="shared" ref="BE41:BI41" si="18">BE58</f>
        <v>0</v>
      </c>
      <c r="BF41" s="85">
        <f t="shared" si="18"/>
        <v>0</v>
      </c>
      <c r="BG41" s="85">
        <f t="shared" si="18"/>
        <v>0.55000000000000004</v>
      </c>
      <c r="BH41" s="85">
        <f t="shared" si="18"/>
        <v>0</v>
      </c>
      <c r="BI41" s="85">
        <f t="shared" si="18"/>
        <v>0</v>
      </c>
      <c r="BJ41" s="85" t="s">
        <v>127</v>
      </c>
      <c r="BK41" s="125">
        <f>SUM(BK42:BK58)</f>
        <v>22.549970310000003</v>
      </c>
      <c r="BL41" s="125">
        <f t="shared" ref="BL41:BP41" si="19">SUM(BL42:BL58)</f>
        <v>0</v>
      </c>
      <c r="BM41" s="125">
        <f t="shared" si="19"/>
        <v>0</v>
      </c>
      <c r="BN41" s="125">
        <f>SUM(BN42:BN58)</f>
        <v>13.034999999999998</v>
      </c>
      <c r="BO41" s="125">
        <f t="shared" si="19"/>
        <v>0</v>
      </c>
      <c r="BP41" s="125">
        <f t="shared" si="19"/>
        <v>0</v>
      </c>
      <c r="BQ41" s="88" t="str">
        <f>BQ58</f>
        <v>нд</v>
      </c>
      <c r="BR41" s="640">
        <f>SUM(BR42:BR58)</f>
        <v>23.005744350000004</v>
      </c>
      <c r="BS41" s="141" t="str">
        <f t="shared" ref="BS41:BW41" si="20">BS58</f>
        <v>нд</v>
      </c>
      <c r="BT41" s="141" t="str">
        <f t="shared" si="20"/>
        <v>нд</v>
      </c>
      <c r="BU41" s="640">
        <f>SUM(BU43:BU58)</f>
        <v>13.270000000000001</v>
      </c>
      <c r="BV41" s="141" t="str">
        <f t="shared" si="20"/>
        <v>нд</v>
      </c>
      <c r="BW41" s="141" t="str">
        <f t="shared" si="20"/>
        <v>нд</v>
      </c>
      <c r="BX41" s="85" t="s">
        <v>127</v>
      </c>
      <c r="BZ41" s="642"/>
    </row>
    <row r="42" spans="1:78" s="127" customFormat="1" x14ac:dyDescent="0.25">
      <c r="A42" s="52" t="s">
        <v>170</v>
      </c>
      <c r="B42" s="66" t="s">
        <v>2</v>
      </c>
      <c r="C42" s="66" t="s">
        <v>32</v>
      </c>
      <c r="D42" s="82">
        <v>0.47063058000000002</v>
      </c>
      <c r="E42" s="84" t="s">
        <v>127</v>
      </c>
      <c r="F42" s="84" t="s">
        <v>127</v>
      </c>
      <c r="G42" s="84" t="s">
        <v>127</v>
      </c>
      <c r="H42" s="84" t="s">
        <v>127</v>
      </c>
      <c r="I42" s="84" t="s">
        <v>127</v>
      </c>
      <c r="J42" s="84" t="s">
        <v>127</v>
      </c>
      <c r="K42" s="84" t="s">
        <v>127</v>
      </c>
      <c r="L42" s="84" t="s">
        <v>127</v>
      </c>
      <c r="M42" s="84" t="s">
        <v>127</v>
      </c>
      <c r="N42" s="84" t="s">
        <v>127</v>
      </c>
      <c r="O42" s="84" t="s">
        <v>127</v>
      </c>
      <c r="P42" s="84" t="s">
        <v>127</v>
      </c>
      <c r="Q42" s="84" t="s">
        <v>127</v>
      </c>
      <c r="R42" s="84" t="s">
        <v>127</v>
      </c>
      <c r="S42" s="84" t="s">
        <v>127</v>
      </c>
      <c r="T42" s="84">
        <v>0</v>
      </c>
      <c r="U42" s="83">
        <v>0.47063058000000002</v>
      </c>
      <c r="V42" s="96">
        <v>0</v>
      </c>
      <c r="W42" s="96">
        <v>0</v>
      </c>
      <c r="X42" s="84">
        <v>0.315</v>
      </c>
      <c r="Y42" s="96">
        <v>0</v>
      </c>
      <c r="Z42" s="96">
        <v>0</v>
      </c>
      <c r="AA42" s="84" t="s">
        <v>127</v>
      </c>
      <c r="AB42" s="84" t="s">
        <v>127</v>
      </c>
      <c r="AC42" s="84" t="s">
        <v>127</v>
      </c>
      <c r="AD42" s="84" t="s">
        <v>127</v>
      </c>
      <c r="AE42" s="84" t="s">
        <v>127</v>
      </c>
      <c r="AF42" s="84" t="s">
        <v>127</v>
      </c>
      <c r="AG42" s="84" t="s">
        <v>127</v>
      </c>
      <c r="AH42" s="84">
        <v>0</v>
      </c>
      <c r="AI42" s="84">
        <v>0</v>
      </c>
      <c r="AJ42" s="96">
        <v>0</v>
      </c>
      <c r="AK42" s="96">
        <v>0</v>
      </c>
      <c r="AL42" s="84">
        <v>0</v>
      </c>
      <c r="AM42" s="96">
        <v>0</v>
      </c>
      <c r="AN42" s="84">
        <v>0</v>
      </c>
      <c r="AO42" s="84" t="s">
        <v>127</v>
      </c>
      <c r="AP42" s="84" t="s">
        <v>127</v>
      </c>
      <c r="AQ42" s="84" t="s">
        <v>127</v>
      </c>
      <c r="AR42" s="84" t="s">
        <v>127</v>
      </c>
      <c r="AS42" s="84" t="s">
        <v>127</v>
      </c>
      <c r="AT42" s="84" t="s">
        <v>127</v>
      </c>
      <c r="AU42" s="84" t="s">
        <v>127</v>
      </c>
      <c r="AV42" s="84">
        <v>0</v>
      </c>
      <c r="AW42" s="84">
        <v>0</v>
      </c>
      <c r="AX42" s="96">
        <v>0</v>
      </c>
      <c r="AY42" s="96">
        <v>0</v>
      </c>
      <c r="AZ42" s="84">
        <v>0</v>
      </c>
      <c r="BA42" s="96">
        <v>0</v>
      </c>
      <c r="BB42" s="84">
        <v>0</v>
      </c>
      <c r="BC42" s="84" t="s">
        <v>127</v>
      </c>
      <c r="BD42" s="84" t="s">
        <v>127</v>
      </c>
      <c r="BE42" s="84" t="s">
        <v>127</v>
      </c>
      <c r="BF42" s="84" t="s">
        <v>127</v>
      </c>
      <c r="BG42" s="84" t="s">
        <v>127</v>
      </c>
      <c r="BH42" s="84" t="s">
        <v>127</v>
      </c>
      <c r="BI42" s="84" t="s">
        <v>127</v>
      </c>
      <c r="BJ42" s="84">
        <v>0</v>
      </c>
      <c r="BK42" s="83">
        <v>0.47063058000000002</v>
      </c>
      <c r="BL42" s="84">
        <v>0</v>
      </c>
      <c r="BM42" s="84">
        <v>0</v>
      </c>
      <c r="BN42" s="83">
        <v>0.315</v>
      </c>
      <c r="BO42" s="84">
        <v>0</v>
      </c>
      <c r="BP42" s="84">
        <v>0</v>
      </c>
      <c r="BQ42" s="84" t="s">
        <v>127</v>
      </c>
      <c r="BR42" s="569">
        <f>BK42</f>
        <v>0.47063058000000002</v>
      </c>
      <c r="BS42" s="84" t="s">
        <v>127</v>
      </c>
      <c r="BT42" s="84" t="s">
        <v>127</v>
      </c>
      <c r="BU42" s="569">
        <f>BN42</f>
        <v>0.315</v>
      </c>
      <c r="BV42" s="84" t="s">
        <v>127</v>
      </c>
      <c r="BW42" s="84" t="s">
        <v>127</v>
      </c>
      <c r="BX42" s="84" t="s">
        <v>127</v>
      </c>
    </row>
    <row r="43" spans="1:78" s="127" customFormat="1" x14ac:dyDescent="0.25">
      <c r="A43" s="52" t="s">
        <v>170</v>
      </c>
      <c r="B43" s="66" t="s">
        <v>3</v>
      </c>
      <c r="C43" s="66" t="s">
        <v>33</v>
      </c>
      <c r="D43" s="82">
        <v>0.72106563000000001</v>
      </c>
      <c r="E43" s="84" t="s">
        <v>127</v>
      </c>
      <c r="F43" s="84" t="s">
        <v>127</v>
      </c>
      <c r="G43" s="84" t="s">
        <v>127</v>
      </c>
      <c r="H43" s="84" t="s">
        <v>127</v>
      </c>
      <c r="I43" s="84" t="s">
        <v>127</v>
      </c>
      <c r="J43" s="84" t="s">
        <v>127</v>
      </c>
      <c r="K43" s="84" t="s">
        <v>127</v>
      </c>
      <c r="L43" s="84" t="s">
        <v>127</v>
      </c>
      <c r="M43" s="84" t="s">
        <v>127</v>
      </c>
      <c r="N43" s="84" t="s">
        <v>127</v>
      </c>
      <c r="O43" s="84" t="s">
        <v>127</v>
      </c>
      <c r="P43" s="84" t="s">
        <v>127</v>
      </c>
      <c r="Q43" s="84" t="s">
        <v>127</v>
      </c>
      <c r="R43" s="84" t="s">
        <v>127</v>
      </c>
      <c r="S43" s="84" t="s">
        <v>127</v>
      </c>
      <c r="T43" s="84">
        <v>0</v>
      </c>
      <c r="U43" s="83">
        <v>0.72106563000000001</v>
      </c>
      <c r="V43" s="96">
        <v>0</v>
      </c>
      <c r="W43" s="96">
        <v>0</v>
      </c>
      <c r="X43" s="84">
        <v>0.45500000000000002</v>
      </c>
      <c r="Y43" s="96">
        <v>0</v>
      </c>
      <c r="Z43" s="96">
        <v>0</v>
      </c>
      <c r="AA43" s="84" t="s">
        <v>127</v>
      </c>
      <c r="AB43" s="84" t="s">
        <v>127</v>
      </c>
      <c r="AC43" s="84" t="s">
        <v>127</v>
      </c>
      <c r="AD43" s="84" t="s">
        <v>127</v>
      </c>
      <c r="AE43" s="84" t="s">
        <v>127</v>
      </c>
      <c r="AF43" s="84" t="s">
        <v>127</v>
      </c>
      <c r="AG43" s="84" t="s">
        <v>127</v>
      </c>
      <c r="AH43" s="84">
        <v>0</v>
      </c>
      <c r="AI43" s="84">
        <v>0</v>
      </c>
      <c r="AJ43" s="84">
        <v>0</v>
      </c>
      <c r="AK43" s="84">
        <v>0</v>
      </c>
      <c r="AL43" s="84">
        <v>0</v>
      </c>
      <c r="AM43" s="84">
        <v>0</v>
      </c>
      <c r="AN43" s="84">
        <v>0</v>
      </c>
      <c r="AO43" s="84" t="s">
        <v>127</v>
      </c>
      <c r="AP43" s="84" t="s">
        <v>127</v>
      </c>
      <c r="AQ43" s="84" t="s">
        <v>127</v>
      </c>
      <c r="AR43" s="84" t="s">
        <v>127</v>
      </c>
      <c r="AS43" s="84" t="s">
        <v>127</v>
      </c>
      <c r="AT43" s="84" t="s">
        <v>127</v>
      </c>
      <c r="AU43" s="84" t="s">
        <v>127</v>
      </c>
      <c r="AV43" s="84">
        <v>0</v>
      </c>
      <c r="AW43" s="84">
        <v>0</v>
      </c>
      <c r="AX43" s="84">
        <v>0</v>
      </c>
      <c r="AY43" s="84">
        <v>0</v>
      </c>
      <c r="AZ43" s="84">
        <v>0</v>
      </c>
      <c r="BA43" s="84">
        <v>0</v>
      </c>
      <c r="BB43" s="84">
        <v>0</v>
      </c>
      <c r="BC43" s="84" t="s">
        <v>127</v>
      </c>
      <c r="BD43" s="84" t="s">
        <v>127</v>
      </c>
      <c r="BE43" s="84" t="s">
        <v>127</v>
      </c>
      <c r="BF43" s="84" t="s">
        <v>127</v>
      </c>
      <c r="BG43" s="84" t="s">
        <v>127</v>
      </c>
      <c r="BH43" s="84" t="s">
        <v>127</v>
      </c>
      <c r="BI43" s="84" t="s">
        <v>127</v>
      </c>
      <c r="BJ43" s="84">
        <v>0</v>
      </c>
      <c r="BK43" s="83">
        <v>0.72106563000000001</v>
      </c>
      <c r="BL43" s="84">
        <v>0</v>
      </c>
      <c r="BM43" s="84">
        <v>0</v>
      </c>
      <c r="BN43" s="83">
        <v>0.45500000000000002</v>
      </c>
      <c r="BO43" s="84">
        <v>0</v>
      </c>
      <c r="BP43" s="84">
        <v>0</v>
      </c>
      <c r="BQ43" s="84" t="s">
        <v>127</v>
      </c>
      <c r="BR43" s="569">
        <f t="shared" ref="BR43:BR57" si="21">BK43</f>
        <v>0.72106563000000001</v>
      </c>
      <c r="BS43" s="84" t="s">
        <v>127</v>
      </c>
      <c r="BT43" s="84" t="s">
        <v>127</v>
      </c>
      <c r="BU43" s="569">
        <f t="shared" ref="BU43:BU57" si="22">BN43</f>
        <v>0.45500000000000002</v>
      </c>
      <c r="BV43" s="84" t="s">
        <v>127</v>
      </c>
      <c r="BW43" s="84" t="s">
        <v>127</v>
      </c>
      <c r="BX43" s="84" t="s">
        <v>127</v>
      </c>
    </row>
    <row r="44" spans="1:78" s="127" customFormat="1" ht="31.5" x14ac:dyDescent="0.25">
      <c r="A44" s="52" t="s">
        <v>170</v>
      </c>
      <c r="B44" s="66" t="s">
        <v>4</v>
      </c>
      <c r="C44" s="66" t="s">
        <v>34</v>
      </c>
      <c r="D44" s="82">
        <v>0.99058128000000001</v>
      </c>
      <c r="E44" s="84" t="s">
        <v>127</v>
      </c>
      <c r="F44" s="84" t="s">
        <v>127</v>
      </c>
      <c r="G44" s="84" t="s">
        <v>127</v>
      </c>
      <c r="H44" s="84" t="s">
        <v>127</v>
      </c>
      <c r="I44" s="84" t="s">
        <v>127</v>
      </c>
      <c r="J44" s="84" t="s">
        <v>127</v>
      </c>
      <c r="K44" s="84" t="s">
        <v>127</v>
      </c>
      <c r="L44" s="84" t="s">
        <v>127</v>
      </c>
      <c r="M44" s="84" t="s">
        <v>127</v>
      </c>
      <c r="N44" s="84" t="s">
        <v>127</v>
      </c>
      <c r="O44" s="84" t="s">
        <v>127</v>
      </c>
      <c r="P44" s="84" t="s">
        <v>127</v>
      </c>
      <c r="Q44" s="84" t="s">
        <v>127</v>
      </c>
      <c r="R44" s="84" t="s">
        <v>127</v>
      </c>
      <c r="S44" s="84" t="s">
        <v>127</v>
      </c>
      <c r="T44" s="84">
        <v>0</v>
      </c>
      <c r="U44" s="83">
        <v>0.99058128000000001</v>
      </c>
      <c r="V44" s="96">
        <v>0</v>
      </c>
      <c r="W44" s="96">
        <v>0</v>
      </c>
      <c r="X44" s="84">
        <v>0.63</v>
      </c>
      <c r="Y44" s="96">
        <v>0</v>
      </c>
      <c r="Z44" s="96">
        <v>0</v>
      </c>
      <c r="AA44" s="84" t="s">
        <v>127</v>
      </c>
      <c r="AB44" s="84" t="s">
        <v>127</v>
      </c>
      <c r="AC44" s="84" t="s">
        <v>127</v>
      </c>
      <c r="AD44" s="84" t="s">
        <v>127</v>
      </c>
      <c r="AE44" s="84" t="s">
        <v>127</v>
      </c>
      <c r="AF44" s="84" t="s">
        <v>127</v>
      </c>
      <c r="AG44" s="84" t="s">
        <v>127</v>
      </c>
      <c r="AH44" s="84">
        <v>0</v>
      </c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  <c r="AO44" s="84" t="s">
        <v>127</v>
      </c>
      <c r="AP44" s="84" t="s">
        <v>127</v>
      </c>
      <c r="AQ44" s="84" t="s">
        <v>127</v>
      </c>
      <c r="AR44" s="84" t="s">
        <v>127</v>
      </c>
      <c r="AS44" s="84" t="s">
        <v>127</v>
      </c>
      <c r="AT44" s="84" t="s">
        <v>127</v>
      </c>
      <c r="AU44" s="84" t="s">
        <v>127</v>
      </c>
      <c r="AV44" s="84">
        <v>0</v>
      </c>
      <c r="AW44" s="84">
        <v>0</v>
      </c>
      <c r="AX44" s="84">
        <v>0</v>
      </c>
      <c r="AY44" s="84">
        <v>0</v>
      </c>
      <c r="AZ44" s="84">
        <v>0</v>
      </c>
      <c r="BA44" s="84">
        <v>0</v>
      </c>
      <c r="BB44" s="84">
        <v>0</v>
      </c>
      <c r="BC44" s="84" t="s">
        <v>127</v>
      </c>
      <c r="BD44" s="84" t="s">
        <v>127</v>
      </c>
      <c r="BE44" s="84" t="s">
        <v>127</v>
      </c>
      <c r="BF44" s="84" t="s">
        <v>127</v>
      </c>
      <c r="BG44" s="84" t="s">
        <v>127</v>
      </c>
      <c r="BH44" s="84" t="s">
        <v>127</v>
      </c>
      <c r="BI44" s="84" t="s">
        <v>127</v>
      </c>
      <c r="BJ44" s="84">
        <v>0</v>
      </c>
      <c r="BK44" s="83">
        <v>0.99058128000000001</v>
      </c>
      <c r="BL44" s="84">
        <v>0</v>
      </c>
      <c r="BM44" s="84">
        <v>0</v>
      </c>
      <c r="BN44" s="83">
        <v>0.63</v>
      </c>
      <c r="BO44" s="84">
        <v>0</v>
      </c>
      <c r="BP44" s="84">
        <v>0</v>
      </c>
      <c r="BQ44" s="84" t="s">
        <v>127</v>
      </c>
      <c r="BR44" s="569">
        <f t="shared" si="21"/>
        <v>0.99058128000000001</v>
      </c>
      <c r="BS44" s="84" t="s">
        <v>127</v>
      </c>
      <c r="BT44" s="84" t="s">
        <v>127</v>
      </c>
      <c r="BU44" s="569">
        <f t="shared" si="22"/>
        <v>0.63</v>
      </c>
      <c r="BV44" s="84" t="s">
        <v>127</v>
      </c>
      <c r="BW44" s="84" t="s">
        <v>127</v>
      </c>
      <c r="BX44" s="84" t="s">
        <v>127</v>
      </c>
    </row>
    <row r="45" spans="1:78" s="127" customFormat="1" ht="31.5" x14ac:dyDescent="0.25">
      <c r="A45" s="52" t="s">
        <v>170</v>
      </c>
      <c r="B45" s="66" t="s">
        <v>5</v>
      </c>
      <c r="C45" s="66" t="s">
        <v>35</v>
      </c>
      <c r="D45" s="82">
        <v>0.92224665000000006</v>
      </c>
      <c r="E45" s="84" t="s">
        <v>127</v>
      </c>
      <c r="F45" s="84" t="s">
        <v>127</v>
      </c>
      <c r="G45" s="84" t="s">
        <v>127</v>
      </c>
      <c r="H45" s="84" t="s">
        <v>127</v>
      </c>
      <c r="I45" s="84" t="s">
        <v>127</v>
      </c>
      <c r="J45" s="84" t="s">
        <v>127</v>
      </c>
      <c r="K45" s="84" t="s">
        <v>127</v>
      </c>
      <c r="L45" s="84" t="s">
        <v>127</v>
      </c>
      <c r="M45" s="84" t="s">
        <v>127</v>
      </c>
      <c r="N45" s="84" t="s">
        <v>127</v>
      </c>
      <c r="O45" s="84" t="s">
        <v>127</v>
      </c>
      <c r="P45" s="84" t="s">
        <v>127</v>
      </c>
      <c r="Q45" s="84" t="s">
        <v>127</v>
      </c>
      <c r="R45" s="84" t="s">
        <v>127</v>
      </c>
      <c r="S45" s="84" t="s">
        <v>127</v>
      </c>
      <c r="T45" s="84">
        <v>0</v>
      </c>
      <c r="U45" s="83">
        <v>0.92224665000000006</v>
      </c>
      <c r="V45" s="96">
        <v>0</v>
      </c>
      <c r="W45" s="96">
        <v>0</v>
      </c>
      <c r="X45" s="84">
        <v>0.59499999999999997</v>
      </c>
      <c r="Y45" s="96">
        <v>0</v>
      </c>
      <c r="Z45" s="96">
        <v>0</v>
      </c>
      <c r="AA45" s="84" t="s">
        <v>127</v>
      </c>
      <c r="AB45" s="84" t="s">
        <v>127</v>
      </c>
      <c r="AC45" s="84" t="s">
        <v>127</v>
      </c>
      <c r="AD45" s="84" t="s">
        <v>127</v>
      </c>
      <c r="AE45" s="84" t="s">
        <v>127</v>
      </c>
      <c r="AF45" s="84" t="s">
        <v>127</v>
      </c>
      <c r="AG45" s="84" t="s">
        <v>127</v>
      </c>
      <c r="AH45" s="84">
        <v>0</v>
      </c>
      <c r="AI45" s="84">
        <v>0</v>
      </c>
      <c r="AJ45" s="84">
        <v>0</v>
      </c>
      <c r="AK45" s="84">
        <v>0</v>
      </c>
      <c r="AL45" s="84">
        <v>0</v>
      </c>
      <c r="AM45" s="84">
        <v>0</v>
      </c>
      <c r="AN45" s="84">
        <v>0</v>
      </c>
      <c r="AO45" s="84" t="s">
        <v>127</v>
      </c>
      <c r="AP45" s="84" t="s">
        <v>127</v>
      </c>
      <c r="AQ45" s="84" t="s">
        <v>127</v>
      </c>
      <c r="AR45" s="84" t="s">
        <v>127</v>
      </c>
      <c r="AS45" s="84" t="s">
        <v>127</v>
      </c>
      <c r="AT45" s="84" t="s">
        <v>127</v>
      </c>
      <c r="AU45" s="84" t="s">
        <v>127</v>
      </c>
      <c r="AV45" s="84">
        <v>0</v>
      </c>
      <c r="AW45" s="84">
        <v>0</v>
      </c>
      <c r="AX45" s="84">
        <v>0</v>
      </c>
      <c r="AY45" s="84">
        <v>0</v>
      </c>
      <c r="AZ45" s="84">
        <v>0</v>
      </c>
      <c r="BA45" s="84">
        <v>0</v>
      </c>
      <c r="BB45" s="84">
        <v>0</v>
      </c>
      <c r="BC45" s="84" t="s">
        <v>127</v>
      </c>
      <c r="BD45" s="84" t="s">
        <v>127</v>
      </c>
      <c r="BE45" s="84" t="s">
        <v>127</v>
      </c>
      <c r="BF45" s="84" t="s">
        <v>127</v>
      </c>
      <c r="BG45" s="84" t="s">
        <v>127</v>
      </c>
      <c r="BH45" s="84" t="s">
        <v>127</v>
      </c>
      <c r="BI45" s="84" t="s">
        <v>127</v>
      </c>
      <c r="BJ45" s="84">
        <v>0</v>
      </c>
      <c r="BK45" s="83">
        <v>0.92224665000000006</v>
      </c>
      <c r="BL45" s="84">
        <v>0</v>
      </c>
      <c r="BM45" s="84">
        <v>0</v>
      </c>
      <c r="BN45" s="83">
        <v>0.59499999999999997</v>
      </c>
      <c r="BO45" s="84">
        <v>0</v>
      </c>
      <c r="BP45" s="84">
        <v>0</v>
      </c>
      <c r="BQ45" s="84" t="s">
        <v>127</v>
      </c>
      <c r="BR45" s="569">
        <f t="shared" si="21"/>
        <v>0.92224665000000006</v>
      </c>
      <c r="BS45" s="84" t="s">
        <v>127</v>
      </c>
      <c r="BT45" s="84" t="s">
        <v>127</v>
      </c>
      <c r="BU45" s="569">
        <f t="shared" si="22"/>
        <v>0.59499999999999997</v>
      </c>
      <c r="BV45" s="84" t="s">
        <v>127</v>
      </c>
      <c r="BW45" s="84" t="s">
        <v>127</v>
      </c>
      <c r="BX45" s="84" t="s">
        <v>127</v>
      </c>
    </row>
    <row r="46" spans="1:78" s="127" customFormat="1" x14ac:dyDescent="0.25">
      <c r="A46" s="52" t="s">
        <v>170</v>
      </c>
      <c r="B46" s="66" t="s">
        <v>6</v>
      </c>
      <c r="C46" s="66" t="s">
        <v>36</v>
      </c>
      <c r="D46" s="82">
        <v>0.60892897000000001</v>
      </c>
      <c r="E46" s="84" t="s">
        <v>127</v>
      </c>
      <c r="F46" s="84" t="s">
        <v>127</v>
      </c>
      <c r="G46" s="84" t="s">
        <v>127</v>
      </c>
      <c r="H46" s="84" t="s">
        <v>127</v>
      </c>
      <c r="I46" s="84" t="s">
        <v>127</v>
      </c>
      <c r="J46" s="84" t="s">
        <v>127</v>
      </c>
      <c r="K46" s="84" t="s">
        <v>127</v>
      </c>
      <c r="L46" s="84" t="s">
        <v>127</v>
      </c>
      <c r="M46" s="84" t="s">
        <v>127</v>
      </c>
      <c r="N46" s="84" t="s">
        <v>127</v>
      </c>
      <c r="O46" s="84" t="s">
        <v>127</v>
      </c>
      <c r="P46" s="84" t="s">
        <v>127</v>
      </c>
      <c r="Q46" s="84" t="s">
        <v>127</v>
      </c>
      <c r="R46" s="84" t="s">
        <v>127</v>
      </c>
      <c r="S46" s="84" t="s">
        <v>127</v>
      </c>
      <c r="T46" s="84">
        <v>0</v>
      </c>
      <c r="U46" s="83">
        <v>0.60892897000000001</v>
      </c>
      <c r="V46" s="96">
        <v>0</v>
      </c>
      <c r="W46" s="96">
        <v>0</v>
      </c>
      <c r="X46" s="84">
        <v>0.38500000000000001</v>
      </c>
      <c r="Y46" s="96">
        <v>0</v>
      </c>
      <c r="Z46" s="96">
        <v>0</v>
      </c>
      <c r="AA46" s="84" t="s">
        <v>127</v>
      </c>
      <c r="AB46" s="84" t="s">
        <v>127</v>
      </c>
      <c r="AC46" s="84" t="s">
        <v>127</v>
      </c>
      <c r="AD46" s="84" t="s">
        <v>127</v>
      </c>
      <c r="AE46" s="84" t="s">
        <v>127</v>
      </c>
      <c r="AF46" s="84" t="s">
        <v>127</v>
      </c>
      <c r="AG46" s="84" t="s">
        <v>127</v>
      </c>
      <c r="AH46" s="84">
        <v>0</v>
      </c>
      <c r="AI46" s="84">
        <v>0</v>
      </c>
      <c r="AJ46" s="84">
        <v>0</v>
      </c>
      <c r="AK46" s="84">
        <v>0</v>
      </c>
      <c r="AL46" s="84">
        <v>0</v>
      </c>
      <c r="AM46" s="84">
        <v>0</v>
      </c>
      <c r="AN46" s="84">
        <v>0</v>
      </c>
      <c r="AO46" s="84" t="s">
        <v>127</v>
      </c>
      <c r="AP46" s="84" t="s">
        <v>127</v>
      </c>
      <c r="AQ46" s="84" t="s">
        <v>127</v>
      </c>
      <c r="AR46" s="84" t="s">
        <v>127</v>
      </c>
      <c r="AS46" s="84" t="s">
        <v>127</v>
      </c>
      <c r="AT46" s="84" t="s">
        <v>127</v>
      </c>
      <c r="AU46" s="84" t="s">
        <v>127</v>
      </c>
      <c r="AV46" s="84">
        <v>0</v>
      </c>
      <c r="AW46" s="84">
        <v>0</v>
      </c>
      <c r="AX46" s="84">
        <v>0</v>
      </c>
      <c r="AY46" s="84">
        <v>0</v>
      </c>
      <c r="AZ46" s="84">
        <v>0</v>
      </c>
      <c r="BA46" s="84">
        <v>0</v>
      </c>
      <c r="BB46" s="84">
        <v>0</v>
      </c>
      <c r="BC46" s="84" t="s">
        <v>127</v>
      </c>
      <c r="BD46" s="84" t="s">
        <v>127</v>
      </c>
      <c r="BE46" s="84" t="s">
        <v>127</v>
      </c>
      <c r="BF46" s="84" t="s">
        <v>127</v>
      </c>
      <c r="BG46" s="84" t="s">
        <v>127</v>
      </c>
      <c r="BH46" s="84" t="s">
        <v>127</v>
      </c>
      <c r="BI46" s="84" t="s">
        <v>127</v>
      </c>
      <c r="BJ46" s="84">
        <v>0</v>
      </c>
      <c r="BK46" s="83">
        <v>0.60892897000000001</v>
      </c>
      <c r="BL46" s="84">
        <v>0</v>
      </c>
      <c r="BM46" s="84">
        <v>0</v>
      </c>
      <c r="BN46" s="83">
        <v>0.38500000000000001</v>
      </c>
      <c r="BO46" s="84">
        <v>0</v>
      </c>
      <c r="BP46" s="84">
        <v>0</v>
      </c>
      <c r="BQ46" s="84" t="s">
        <v>127</v>
      </c>
      <c r="BR46" s="569">
        <f t="shared" si="21"/>
        <v>0.60892897000000001</v>
      </c>
      <c r="BS46" s="84" t="s">
        <v>127</v>
      </c>
      <c r="BT46" s="84" t="s">
        <v>127</v>
      </c>
      <c r="BU46" s="569">
        <f t="shared" si="22"/>
        <v>0.38500000000000001</v>
      </c>
      <c r="BV46" s="84" t="s">
        <v>127</v>
      </c>
      <c r="BW46" s="84" t="s">
        <v>127</v>
      </c>
      <c r="BX46" s="84" t="s">
        <v>127</v>
      </c>
    </row>
    <row r="47" spans="1:78" s="127" customFormat="1" x14ac:dyDescent="0.25">
      <c r="A47" s="52" t="s">
        <v>170</v>
      </c>
      <c r="B47" s="66" t="s">
        <v>7</v>
      </c>
      <c r="C47" s="66" t="s">
        <v>37</v>
      </c>
      <c r="D47" s="82">
        <v>0.85792328000000007</v>
      </c>
      <c r="E47" s="84" t="s">
        <v>127</v>
      </c>
      <c r="F47" s="84" t="s">
        <v>127</v>
      </c>
      <c r="G47" s="84" t="s">
        <v>127</v>
      </c>
      <c r="H47" s="84" t="s">
        <v>127</v>
      </c>
      <c r="I47" s="84" t="s">
        <v>127</v>
      </c>
      <c r="J47" s="84" t="s">
        <v>127</v>
      </c>
      <c r="K47" s="84" t="s">
        <v>127</v>
      </c>
      <c r="L47" s="84" t="s">
        <v>127</v>
      </c>
      <c r="M47" s="84" t="s">
        <v>127</v>
      </c>
      <c r="N47" s="84" t="s">
        <v>127</v>
      </c>
      <c r="O47" s="84" t="s">
        <v>127</v>
      </c>
      <c r="P47" s="84" t="s">
        <v>127</v>
      </c>
      <c r="Q47" s="84" t="s">
        <v>127</v>
      </c>
      <c r="R47" s="84" t="s">
        <v>127</v>
      </c>
      <c r="S47" s="84" t="s">
        <v>127</v>
      </c>
      <c r="T47" s="84">
        <v>0</v>
      </c>
      <c r="U47" s="83">
        <v>0.85792328000000007</v>
      </c>
      <c r="V47" s="84">
        <v>0</v>
      </c>
      <c r="W47" s="84">
        <v>0</v>
      </c>
      <c r="X47" s="84">
        <v>0.52500000000000002</v>
      </c>
      <c r="Y47" s="96">
        <v>0</v>
      </c>
      <c r="Z47" s="96">
        <v>0</v>
      </c>
      <c r="AA47" s="84" t="s">
        <v>127</v>
      </c>
      <c r="AB47" s="84" t="s">
        <v>127</v>
      </c>
      <c r="AC47" s="84" t="s">
        <v>127</v>
      </c>
      <c r="AD47" s="84" t="s">
        <v>127</v>
      </c>
      <c r="AE47" s="84" t="s">
        <v>127</v>
      </c>
      <c r="AF47" s="84" t="s">
        <v>127</v>
      </c>
      <c r="AG47" s="84" t="s">
        <v>127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 t="s">
        <v>127</v>
      </c>
      <c r="AP47" s="84" t="s">
        <v>127</v>
      </c>
      <c r="AQ47" s="84" t="s">
        <v>127</v>
      </c>
      <c r="AR47" s="84" t="s">
        <v>127</v>
      </c>
      <c r="AS47" s="84" t="s">
        <v>127</v>
      </c>
      <c r="AT47" s="84" t="s">
        <v>127</v>
      </c>
      <c r="AU47" s="84" t="s">
        <v>127</v>
      </c>
      <c r="AV47" s="84">
        <v>0</v>
      </c>
      <c r="AW47" s="84">
        <v>0</v>
      </c>
      <c r="AX47" s="84">
        <v>0</v>
      </c>
      <c r="AY47" s="84">
        <v>0</v>
      </c>
      <c r="AZ47" s="84">
        <v>0</v>
      </c>
      <c r="BA47" s="84">
        <v>0</v>
      </c>
      <c r="BB47" s="84">
        <v>0</v>
      </c>
      <c r="BC47" s="84" t="s">
        <v>127</v>
      </c>
      <c r="BD47" s="84" t="s">
        <v>127</v>
      </c>
      <c r="BE47" s="84" t="s">
        <v>127</v>
      </c>
      <c r="BF47" s="84" t="s">
        <v>127</v>
      </c>
      <c r="BG47" s="84" t="s">
        <v>127</v>
      </c>
      <c r="BH47" s="84" t="s">
        <v>127</v>
      </c>
      <c r="BI47" s="84" t="s">
        <v>127</v>
      </c>
      <c r="BJ47" s="84">
        <v>0</v>
      </c>
      <c r="BK47" s="83">
        <v>0.85792328000000007</v>
      </c>
      <c r="BL47" s="84">
        <v>0</v>
      </c>
      <c r="BM47" s="84">
        <v>0</v>
      </c>
      <c r="BN47" s="83">
        <v>0.52500000000000002</v>
      </c>
      <c r="BO47" s="84">
        <v>0</v>
      </c>
      <c r="BP47" s="84">
        <v>0</v>
      </c>
      <c r="BQ47" s="84" t="s">
        <v>127</v>
      </c>
      <c r="BR47" s="569">
        <f t="shared" si="21"/>
        <v>0.85792328000000007</v>
      </c>
      <c r="BS47" s="84" t="s">
        <v>127</v>
      </c>
      <c r="BT47" s="84" t="s">
        <v>127</v>
      </c>
      <c r="BU47" s="569">
        <f t="shared" si="22"/>
        <v>0.52500000000000002</v>
      </c>
      <c r="BV47" s="84" t="s">
        <v>127</v>
      </c>
      <c r="BW47" s="84" t="s">
        <v>127</v>
      </c>
      <c r="BX47" s="84" t="s">
        <v>127</v>
      </c>
    </row>
    <row r="48" spans="1:78" s="127" customFormat="1" x14ac:dyDescent="0.25">
      <c r="A48" s="52" t="s">
        <v>170</v>
      </c>
      <c r="B48" s="66" t="s">
        <v>8</v>
      </c>
      <c r="C48" s="66" t="s">
        <v>38</v>
      </c>
      <c r="D48" s="82">
        <v>2.2703253399999999</v>
      </c>
      <c r="E48" s="84" t="s">
        <v>127</v>
      </c>
      <c r="F48" s="84" t="s">
        <v>127</v>
      </c>
      <c r="G48" s="84" t="s">
        <v>127</v>
      </c>
      <c r="H48" s="84" t="s">
        <v>127</v>
      </c>
      <c r="I48" s="84" t="s">
        <v>127</v>
      </c>
      <c r="J48" s="84" t="s">
        <v>127</v>
      </c>
      <c r="K48" s="84" t="s">
        <v>127</v>
      </c>
      <c r="L48" s="84" t="s">
        <v>127</v>
      </c>
      <c r="M48" s="84" t="s">
        <v>127</v>
      </c>
      <c r="N48" s="84" t="s">
        <v>127</v>
      </c>
      <c r="O48" s="84" t="s">
        <v>127</v>
      </c>
      <c r="P48" s="84" t="s">
        <v>127</v>
      </c>
      <c r="Q48" s="84" t="s">
        <v>127</v>
      </c>
      <c r="R48" s="84" t="s">
        <v>127</v>
      </c>
      <c r="S48" s="84" t="s">
        <v>127</v>
      </c>
      <c r="T48" s="84">
        <v>0</v>
      </c>
      <c r="U48" s="83">
        <v>2.2703253399999999</v>
      </c>
      <c r="V48" s="84">
        <v>0</v>
      </c>
      <c r="W48" s="84">
        <v>0</v>
      </c>
      <c r="X48" s="84">
        <v>1.4350000000000001</v>
      </c>
      <c r="Y48" s="96">
        <v>0</v>
      </c>
      <c r="Z48" s="96">
        <v>0</v>
      </c>
      <c r="AA48" s="84" t="s">
        <v>127</v>
      </c>
      <c r="AB48" s="84" t="s">
        <v>127</v>
      </c>
      <c r="AC48" s="84" t="s">
        <v>127</v>
      </c>
      <c r="AD48" s="84" t="s">
        <v>127</v>
      </c>
      <c r="AE48" s="84" t="s">
        <v>127</v>
      </c>
      <c r="AF48" s="84" t="s">
        <v>127</v>
      </c>
      <c r="AG48" s="84" t="s">
        <v>127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 t="s">
        <v>127</v>
      </c>
      <c r="AP48" s="84" t="s">
        <v>127</v>
      </c>
      <c r="AQ48" s="84" t="s">
        <v>127</v>
      </c>
      <c r="AR48" s="84" t="s">
        <v>127</v>
      </c>
      <c r="AS48" s="84" t="s">
        <v>127</v>
      </c>
      <c r="AT48" s="84" t="s">
        <v>127</v>
      </c>
      <c r="AU48" s="84" t="s">
        <v>127</v>
      </c>
      <c r="AV48" s="84">
        <v>0</v>
      </c>
      <c r="AW48" s="84">
        <v>0</v>
      </c>
      <c r="AX48" s="84">
        <v>0</v>
      </c>
      <c r="AY48" s="84">
        <v>0</v>
      </c>
      <c r="AZ48" s="84">
        <v>0</v>
      </c>
      <c r="BA48" s="84">
        <v>0</v>
      </c>
      <c r="BB48" s="84">
        <v>0</v>
      </c>
      <c r="BC48" s="84" t="s">
        <v>127</v>
      </c>
      <c r="BD48" s="84" t="s">
        <v>127</v>
      </c>
      <c r="BE48" s="84" t="s">
        <v>127</v>
      </c>
      <c r="BF48" s="84" t="s">
        <v>127</v>
      </c>
      <c r="BG48" s="84" t="s">
        <v>127</v>
      </c>
      <c r="BH48" s="84" t="s">
        <v>127</v>
      </c>
      <c r="BI48" s="84" t="s">
        <v>127</v>
      </c>
      <c r="BJ48" s="84">
        <v>0</v>
      </c>
      <c r="BK48" s="83">
        <v>2.2703253399999999</v>
      </c>
      <c r="BL48" s="84">
        <v>0</v>
      </c>
      <c r="BM48" s="84">
        <v>0</v>
      </c>
      <c r="BN48" s="83">
        <v>1.4350000000000001</v>
      </c>
      <c r="BO48" s="84">
        <v>0</v>
      </c>
      <c r="BP48" s="84">
        <v>0</v>
      </c>
      <c r="BQ48" s="84" t="s">
        <v>127</v>
      </c>
      <c r="BR48" s="569">
        <f t="shared" si="21"/>
        <v>2.2703253399999999</v>
      </c>
      <c r="BS48" s="84" t="s">
        <v>127</v>
      </c>
      <c r="BT48" s="84" t="s">
        <v>127</v>
      </c>
      <c r="BU48" s="569">
        <f t="shared" si="22"/>
        <v>1.4350000000000001</v>
      </c>
      <c r="BV48" s="84" t="s">
        <v>127</v>
      </c>
      <c r="BW48" s="84" t="s">
        <v>127</v>
      </c>
      <c r="BX48" s="84" t="s">
        <v>127</v>
      </c>
    </row>
    <row r="49" spans="1:80" s="127" customFormat="1" x14ac:dyDescent="0.25">
      <c r="A49" s="52" t="s">
        <v>170</v>
      </c>
      <c r="B49" s="66" t="s">
        <v>9</v>
      </c>
      <c r="C49" s="66" t="s">
        <v>39</v>
      </c>
      <c r="D49" s="82">
        <v>1.16932335</v>
      </c>
      <c r="E49" s="84" t="s">
        <v>127</v>
      </c>
      <c r="F49" s="84" t="s">
        <v>127</v>
      </c>
      <c r="G49" s="84" t="s">
        <v>127</v>
      </c>
      <c r="H49" s="84" t="s">
        <v>127</v>
      </c>
      <c r="I49" s="84" t="s">
        <v>127</v>
      </c>
      <c r="J49" s="84" t="s">
        <v>127</v>
      </c>
      <c r="K49" s="84" t="s">
        <v>127</v>
      </c>
      <c r="L49" s="84" t="s">
        <v>127</v>
      </c>
      <c r="M49" s="84" t="s">
        <v>127</v>
      </c>
      <c r="N49" s="84" t="s">
        <v>127</v>
      </c>
      <c r="O49" s="84" t="s">
        <v>127</v>
      </c>
      <c r="P49" s="84" t="s">
        <v>127</v>
      </c>
      <c r="Q49" s="84" t="s">
        <v>127</v>
      </c>
      <c r="R49" s="84" t="s">
        <v>127</v>
      </c>
      <c r="S49" s="84" t="s">
        <v>127</v>
      </c>
      <c r="T49" s="84">
        <v>0</v>
      </c>
      <c r="U49" s="83">
        <v>1.16932335</v>
      </c>
      <c r="V49" s="84">
        <v>0</v>
      </c>
      <c r="W49" s="84">
        <v>0</v>
      </c>
      <c r="X49" s="84">
        <v>0.59499999999999997</v>
      </c>
      <c r="Y49" s="96">
        <v>0</v>
      </c>
      <c r="Z49" s="96">
        <v>0</v>
      </c>
      <c r="AA49" s="84" t="s">
        <v>127</v>
      </c>
      <c r="AB49" s="84" t="s">
        <v>127</v>
      </c>
      <c r="AC49" s="84" t="s">
        <v>127</v>
      </c>
      <c r="AD49" s="84" t="s">
        <v>127</v>
      </c>
      <c r="AE49" s="84" t="s">
        <v>127</v>
      </c>
      <c r="AF49" s="84" t="s">
        <v>127</v>
      </c>
      <c r="AG49" s="84" t="s">
        <v>127</v>
      </c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 t="s">
        <v>127</v>
      </c>
      <c r="AP49" s="84" t="s">
        <v>127</v>
      </c>
      <c r="AQ49" s="84" t="s">
        <v>127</v>
      </c>
      <c r="AR49" s="84" t="s">
        <v>127</v>
      </c>
      <c r="AS49" s="84" t="s">
        <v>127</v>
      </c>
      <c r="AT49" s="84" t="s">
        <v>127</v>
      </c>
      <c r="AU49" s="84" t="s">
        <v>127</v>
      </c>
      <c r="AV49" s="84">
        <v>0</v>
      </c>
      <c r="AW49" s="84">
        <v>0</v>
      </c>
      <c r="AX49" s="84">
        <v>0</v>
      </c>
      <c r="AY49" s="84">
        <v>0</v>
      </c>
      <c r="AZ49" s="84">
        <v>0</v>
      </c>
      <c r="BA49" s="84">
        <v>0</v>
      </c>
      <c r="BB49" s="84">
        <v>0</v>
      </c>
      <c r="BC49" s="84" t="s">
        <v>127</v>
      </c>
      <c r="BD49" s="84" t="s">
        <v>127</v>
      </c>
      <c r="BE49" s="84" t="s">
        <v>127</v>
      </c>
      <c r="BF49" s="84" t="s">
        <v>127</v>
      </c>
      <c r="BG49" s="84" t="s">
        <v>127</v>
      </c>
      <c r="BH49" s="84" t="s">
        <v>127</v>
      </c>
      <c r="BI49" s="84" t="s">
        <v>127</v>
      </c>
      <c r="BJ49" s="84">
        <v>0</v>
      </c>
      <c r="BK49" s="83">
        <v>1.16932335</v>
      </c>
      <c r="BL49" s="84">
        <v>0</v>
      </c>
      <c r="BM49" s="84">
        <v>0</v>
      </c>
      <c r="BN49" s="83">
        <v>0.59499999999999997</v>
      </c>
      <c r="BO49" s="84">
        <v>0</v>
      </c>
      <c r="BP49" s="84">
        <v>0</v>
      </c>
      <c r="BQ49" s="84" t="s">
        <v>127</v>
      </c>
      <c r="BR49" s="569">
        <f t="shared" si="21"/>
        <v>1.16932335</v>
      </c>
      <c r="BS49" s="84" t="s">
        <v>127</v>
      </c>
      <c r="BT49" s="84" t="s">
        <v>127</v>
      </c>
      <c r="BU49" s="569">
        <f t="shared" si="22"/>
        <v>0.59499999999999997</v>
      </c>
      <c r="BV49" s="84" t="s">
        <v>127</v>
      </c>
      <c r="BW49" s="84" t="s">
        <v>127</v>
      </c>
      <c r="BX49" s="84" t="s">
        <v>127</v>
      </c>
    </row>
    <row r="50" spans="1:80" s="127" customFormat="1" x14ac:dyDescent="0.25">
      <c r="A50" s="52" t="s">
        <v>170</v>
      </c>
      <c r="B50" s="66" t="s">
        <v>11</v>
      </c>
      <c r="C50" s="66" t="s">
        <v>41</v>
      </c>
      <c r="D50" s="82">
        <v>2.26440149</v>
      </c>
      <c r="E50" s="84" t="s">
        <v>127</v>
      </c>
      <c r="F50" s="84" t="s">
        <v>127</v>
      </c>
      <c r="G50" s="84" t="s">
        <v>127</v>
      </c>
      <c r="H50" s="84" t="s">
        <v>127</v>
      </c>
      <c r="I50" s="84" t="s">
        <v>127</v>
      </c>
      <c r="J50" s="84" t="s">
        <v>127</v>
      </c>
      <c r="K50" s="84" t="s">
        <v>127</v>
      </c>
      <c r="L50" s="84" t="s">
        <v>127</v>
      </c>
      <c r="M50" s="84" t="s">
        <v>127</v>
      </c>
      <c r="N50" s="84" t="s">
        <v>127</v>
      </c>
      <c r="O50" s="84" t="s">
        <v>127</v>
      </c>
      <c r="P50" s="84" t="s">
        <v>127</v>
      </c>
      <c r="Q50" s="84" t="s">
        <v>127</v>
      </c>
      <c r="R50" s="84" t="s">
        <v>127</v>
      </c>
      <c r="S50" s="84" t="s">
        <v>127</v>
      </c>
      <c r="T50" s="84">
        <v>0</v>
      </c>
      <c r="U50" s="97">
        <v>0</v>
      </c>
      <c r="V50" s="84">
        <v>0</v>
      </c>
      <c r="W50" s="84">
        <v>0</v>
      </c>
      <c r="X50" s="84">
        <v>0</v>
      </c>
      <c r="Y50" s="96">
        <v>0</v>
      </c>
      <c r="Z50" s="96">
        <v>0</v>
      </c>
      <c r="AA50" s="84" t="s">
        <v>127</v>
      </c>
      <c r="AB50" s="84" t="s">
        <v>127</v>
      </c>
      <c r="AC50" s="84" t="s">
        <v>127</v>
      </c>
      <c r="AD50" s="84" t="s">
        <v>127</v>
      </c>
      <c r="AE50" s="84" t="s">
        <v>127</v>
      </c>
      <c r="AF50" s="84" t="s">
        <v>127</v>
      </c>
      <c r="AG50" s="84" t="s">
        <v>127</v>
      </c>
      <c r="AH50" s="84">
        <v>0</v>
      </c>
      <c r="AI50" s="82">
        <v>2.26440149</v>
      </c>
      <c r="AJ50" s="84">
        <v>0</v>
      </c>
      <c r="AK50" s="84">
        <v>0</v>
      </c>
      <c r="AL50" s="84">
        <v>1.33</v>
      </c>
      <c r="AM50" s="84">
        <v>0</v>
      </c>
      <c r="AN50" s="84">
        <v>0</v>
      </c>
      <c r="AO50" s="84" t="s">
        <v>127</v>
      </c>
      <c r="AP50" s="84" t="s">
        <v>127</v>
      </c>
      <c r="AQ50" s="84" t="s">
        <v>127</v>
      </c>
      <c r="AR50" s="84" t="s">
        <v>127</v>
      </c>
      <c r="AS50" s="84" t="s">
        <v>127</v>
      </c>
      <c r="AT50" s="84" t="s">
        <v>127</v>
      </c>
      <c r="AU50" s="84" t="s">
        <v>127</v>
      </c>
      <c r="AV50" s="84">
        <v>0</v>
      </c>
      <c r="AW50" s="84">
        <v>0</v>
      </c>
      <c r="AX50" s="84">
        <v>0</v>
      </c>
      <c r="AY50" s="84">
        <v>0</v>
      </c>
      <c r="AZ50" s="84">
        <v>0</v>
      </c>
      <c r="BA50" s="84">
        <v>0</v>
      </c>
      <c r="BB50" s="84">
        <v>0</v>
      </c>
      <c r="BC50" s="84" t="s">
        <v>127</v>
      </c>
      <c r="BD50" s="84" t="s">
        <v>127</v>
      </c>
      <c r="BE50" s="84" t="s">
        <v>127</v>
      </c>
      <c r="BF50" s="84" t="s">
        <v>127</v>
      </c>
      <c r="BG50" s="84" t="s">
        <v>127</v>
      </c>
      <c r="BH50" s="84" t="s">
        <v>127</v>
      </c>
      <c r="BI50" s="84" t="s">
        <v>127</v>
      </c>
      <c r="BJ50" s="84">
        <v>0</v>
      </c>
      <c r="BK50" s="83">
        <v>2.26440149</v>
      </c>
      <c r="BL50" s="84">
        <v>0</v>
      </c>
      <c r="BM50" s="84">
        <v>0</v>
      </c>
      <c r="BN50" s="83">
        <v>1.33</v>
      </c>
      <c r="BO50" s="84">
        <v>0</v>
      </c>
      <c r="BP50" s="84">
        <v>0</v>
      </c>
      <c r="BQ50" s="84" t="s">
        <v>127</v>
      </c>
      <c r="BR50" s="569">
        <f t="shared" si="21"/>
        <v>2.26440149</v>
      </c>
      <c r="BS50" s="84" t="s">
        <v>127</v>
      </c>
      <c r="BT50" s="84" t="s">
        <v>127</v>
      </c>
      <c r="BU50" s="569">
        <f t="shared" si="22"/>
        <v>1.33</v>
      </c>
      <c r="BV50" s="84" t="s">
        <v>127</v>
      </c>
      <c r="BW50" s="84" t="s">
        <v>127</v>
      </c>
      <c r="BX50" s="84" t="s">
        <v>127</v>
      </c>
    </row>
    <row r="51" spans="1:80" s="127" customFormat="1" ht="31.5" x14ac:dyDescent="0.25">
      <c r="A51" s="52" t="s">
        <v>170</v>
      </c>
      <c r="B51" s="66" t="s">
        <v>12</v>
      </c>
      <c r="C51" s="66" t="s">
        <v>42</v>
      </c>
      <c r="D51" s="82">
        <v>1.7870851799999998</v>
      </c>
      <c r="E51" s="84" t="s">
        <v>127</v>
      </c>
      <c r="F51" s="84" t="s">
        <v>127</v>
      </c>
      <c r="G51" s="84" t="s">
        <v>127</v>
      </c>
      <c r="H51" s="84" t="s">
        <v>127</v>
      </c>
      <c r="I51" s="84" t="s">
        <v>127</v>
      </c>
      <c r="J51" s="84" t="s">
        <v>127</v>
      </c>
      <c r="K51" s="84" t="s">
        <v>127</v>
      </c>
      <c r="L51" s="84" t="s">
        <v>127</v>
      </c>
      <c r="M51" s="84" t="s">
        <v>127</v>
      </c>
      <c r="N51" s="84" t="s">
        <v>127</v>
      </c>
      <c r="O51" s="84" t="s">
        <v>127</v>
      </c>
      <c r="P51" s="84" t="s">
        <v>127</v>
      </c>
      <c r="Q51" s="84" t="s">
        <v>127</v>
      </c>
      <c r="R51" s="84" t="s">
        <v>127</v>
      </c>
      <c r="S51" s="84" t="s">
        <v>127</v>
      </c>
      <c r="T51" s="84">
        <v>0</v>
      </c>
      <c r="U51" s="97">
        <v>0</v>
      </c>
      <c r="V51" s="84">
        <v>0</v>
      </c>
      <c r="W51" s="84">
        <v>0</v>
      </c>
      <c r="X51" s="84">
        <v>0</v>
      </c>
      <c r="Y51" s="96">
        <v>0</v>
      </c>
      <c r="Z51" s="96">
        <v>0</v>
      </c>
      <c r="AA51" s="84" t="s">
        <v>127</v>
      </c>
      <c r="AB51" s="84" t="s">
        <v>127</v>
      </c>
      <c r="AC51" s="84" t="s">
        <v>127</v>
      </c>
      <c r="AD51" s="84" t="s">
        <v>127</v>
      </c>
      <c r="AE51" s="84" t="s">
        <v>127</v>
      </c>
      <c r="AF51" s="84" t="s">
        <v>127</v>
      </c>
      <c r="AG51" s="84" t="s">
        <v>127</v>
      </c>
      <c r="AH51" s="84">
        <v>0</v>
      </c>
      <c r="AI51" s="82">
        <v>1.7870851799999998</v>
      </c>
      <c r="AJ51" s="84">
        <v>0</v>
      </c>
      <c r="AK51" s="84">
        <v>0</v>
      </c>
      <c r="AL51" s="84">
        <v>0.98</v>
      </c>
      <c r="AM51" s="84">
        <v>0</v>
      </c>
      <c r="AN51" s="84">
        <v>0</v>
      </c>
      <c r="AO51" s="84" t="s">
        <v>127</v>
      </c>
      <c r="AP51" s="84" t="s">
        <v>127</v>
      </c>
      <c r="AQ51" s="84" t="s">
        <v>127</v>
      </c>
      <c r="AR51" s="84" t="s">
        <v>127</v>
      </c>
      <c r="AS51" s="84" t="s">
        <v>127</v>
      </c>
      <c r="AT51" s="84" t="s">
        <v>127</v>
      </c>
      <c r="AU51" s="84" t="s">
        <v>127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4">
        <v>0</v>
      </c>
      <c r="BC51" s="84" t="s">
        <v>127</v>
      </c>
      <c r="BD51" s="84" t="s">
        <v>127</v>
      </c>
      <c r="BE51" s="84" t="s">
        <v>127</v>
      </c>
      <c r="BF51" s="84" t="s">
        <v>127</v>
      </c>
      <c r="BG51" s="84" t="s">
        <v>127</v>
      </c>
      <c r="BH51" s="84" t="s">
        <v>127</v>
      </c>
      <c r="BI51" s="84" t="s">
        <v>127</v>
      </c>
      <c r="BJ51" s="84">
        <v>0</v>
      </c>
      <c r="BK51" s="83">
        <v>1.7870851799999998</v>
      </c>
      <c r="BL51" s="84">
        <v>0</v>
      </c>
      <c r="BM51" s="84">
        <v>0</v>
      </c>
      <c r="BN51" s="83">
        <v>0.98</v>
      </c>
      <c r="BO51" s="84">
        <v>0</v>
      </c>
      <c r="BP51" s="84">
        <v>0</v>
      </c>
      <c r="BQ51" s="84" t="s">
        <v>127</v>
      </c>
      <c r="BR51" s="569">
        <f t="shared" si="21"/>
        <v>1.7870851799999998</v>
      </c>
      <c r="BS51" s="84" t="s">
        <v>127</v>
      </c>
      <c r="BT51" s="84" t="s">
        <v>127</v>
      </c>
      <c r="BU51" s="569">
        <f t="shared" si="22"/>
        <v>0.98</v>
      </c>
      <c r="BV51" s="84" t="s">
        <v>127</v>
      </c>
      <c r="BW51" s="84" t="s">
        <v>127</v>
      </c>
      <c r="BX51" s="84" t="s">
        <v>127</v>
      </c>
    </row>
    <row r="52" spans="1:80" s="127" customFormat="1" x14ac:dyDescent="0.25">
      <c r="A52" s="52" t="s">
        <v>170</v>
      </c>
      <c r="B52" s="66" t="s">
        <v>13</v>
      </c>
      <c r="C52" s="66" t="s">
        <v>43</v>
      </c>
      <c r="D52" s="82">
        <v>2.59155771</v>
      </c>
      <c r="E52" s="84" t="s">
        <v>127</v>
      </c>
      <c r="F52" s="84" t="s">
        <v>127</v>
      </c>
      <c r="G52" s="84" t="s">
        <v>127</v>
      </c>
      <c r="H52" s="84" t="s">
        <v>127</v>
      </c>
      <c r="I52" s="84" t="s">
        <v>127</v>
      </c>
      <c r="J52" s="84" t="s">
        <v>127</v>
      </c>
      <c r="K52" s="84" t="s">
        <v>127</v>
      </c>
      <c r="L52" s="84" t="s">
        <v>127</v>
      </c>
      <c r="M52" s="84" t="s">
        <v>127</v>
      </c>
      <c r="N52" s="84" t="s">
        <v>127</v>
      </c>
      <c r="O52" s="84" t="s">
        <v>127</v>
      </c>
      <c r="P52" s="84" t="s">
        <v>127</v>
      </c>
      <c r="Q52" s="84" t="s">
        <v>127</v>
      </c>
      <c r="R52" s="84" t="s">
        <v>127</v>
      </c>
      <c r="S52" s="84" t="s">
        <v>127</v>
      </c>
      <c r="T52" s="84">
        <v>0</v>
      </c>
      <c r="U52" s="97">
        <v>0</v>
      </c>
      <c r="V52" s="84">
        <v>0</v>
      </c>
      <c r="W52" s="84">
        <v>0</v>
      </c>
      <c r="X52" s="84">
        <v>0</v>
      </c>
      <c r="Y52" s="96">
        <v>0</v>
      </c>
      <c r="Z52" s="96">
        <v>0</v>
      </c>
      <c r="AA52" s="84" t="s">
        <v>127</v>
      </c>
      <c r="AB52" s="84" t="s">
        <v>127</v>
      </c>
      <c r="AC52" s="84" t="s">
        <v>127</v>
      </c>
      <c r="AD52" s="84" t="s">
        <v>127</v>
      </c>
      <c r="AE52" s="84" t="s">
        <v>127</v>
      </c>
      <c r="AF52" s="84" t="s">
        <v>127</v>
      </c>
      <c r="AG52" s="84" t="s">
        <v>127</v>
      </c>
      <c r="AH52" s="84">
        <v>0</v>
      </c>
      <c r="AI52" s="82">
        <v>2.59155771</v>
      </c>
      <c r="AJ52" s="84">
        <v>0</v>
      </c>
      <c r="AK52" s="84">
        <v>0</v>
      </c>
      <c r="AL52" s="84">
        <v>1.47</v>
      </c>
      <c r="AM52" s="84">
        <v>0</v>
      </c>
      <c r="AN52" s="84">
        <v>0</v>
      </c>
      <c r="AO52" s="84" t="s">
        <v>127</v>
      </c>
      <c r="AP52" s="84" t="s">
        <v>127</v>
      </c>
      <c r="AQ52" s="84" t="s">
        <v>127</v>
      </c>
      <c r="AR52" s="84" t="s">
        <v>127</v>
      </c>
      <c r="AS52" s="84" t="s">
        <v>127</v>
      </c>
      <c r="AT52" s="84" t="s">
        <v>127</v>
      </c>
      <c r="AU52" s="84" t="s">
        <v>127</v>
      </c>
      <c r="AV52" s="84">
        <v>0</v>
      </c>
      <c r="AW52" s="84">
        <v>0</v>
      </c>
      <c r="AX52" s="84">
        <v>0</v>
      </c>
      <c r="AY52" s="84">
        <v>0</v>
      </c>
      <c r="AZ52" s="84">
        <v>0</v>
      </c>
      <c r="BA52" s="84">
        <v>0</v>
      </c>
      <c r="BB52" s="84">
        <v>0</v>
      </c>
      <c r="BC52" s="84" t="s">
        <v>127</v>
      </c>
      <c r="BD52" s="84" t="s">
        <v>127</v>
      </c>
      <c r="BE52" s="84" t="s">
        <v>127</v>
      </c>
      <c r="BF52" s="84" t="s">
        <v>127</v>
      </c>
      <c r="BG52" s="84" t="s">
        <v>127</v>
      </c>
      <c r="BH52" s="84" t="s">
        <v>127</v>
      </c>
      <c r="BI52" s="84" t="s">
        <v>127</v>
      </c>
      <c r="BJ52" s="84">
        <v>0</v>
      </c>
      <c r="BK52" s="83">
        <v>2.59155771</v>
      </c>
      <c r="BL52" s="84">
        <v>0</v>
      </c>
      <c r="BM52" s="84">
        <v>0</v>
      </c>
      <c r="BN52" s="83">
        <v>1.47</v>
      </c>
      <c r="BO52" s="84">
        <v>0</v>
      </c>
      <c r="BP52" s="84">
        <v>0</v>
      </c>
      <c r="BQ52" s="84" t="s">
        <v>127</v>
      </c>
      <c r="BR52" s="569">
        <f t="shared" si="21"/>
        <v>2.59155771</v>
      </c>
      <c r="BS52" s="84" t="s">
        <v>127</v>
      </c>
      <c r="BT52" s="84" t="s">
        <v>127</v>
      </c>
      <c r="BU52" s="569">
        <f t="shared" si="22"/>
        <v>1.47</v>
      </c>
      <c r="BV52" s="84" t="s">
        <v>127</v>
      </c>
      <c r="BW52" s="84" t="s">
        <v>127</v>
      </c>
      <c r="BX52" s="84" t="s">
        <v>127</v>
      </c>
    </row>
    <row r="53" spans="1:80" s="127" customFormat="1" ht="31.5" x14ac:dyDescent="0.25">
      <c r="A53" s="52" t="s">
        <v>170</v>
      </c>
      <c r="B53" s="66" t="s">
        <v>15</v>
      </c>
      <c r="C53" s="66" t="s">
        <v>44</v>
      </c>
      <c r="D53" s="82">
        <v>2.8004265400000001</v>
      </c>
      <c r="E53" s="84" t="s">
        <v>127</v>
      </c>
      <c r="F53" s="84" t="s">
        <v>127</v>
      </c>
      <c r="G53" s="84" t="s">
        <v>127</v>
      </c>
      <c r="H53" s="84" t="s">
        <v>127</v>
      </c>
      <c r="I53" s="84" t="s">
        <v>127</v>
      </c>
      <c r="J53" s="84" t="s">
        <v>127</v>
      </c>
      <c r="K53" s="84" t="s">
        <v>127</v>
      </c>
      <c r="L53" s="84" t="s">
        <v>127</v>
      </c>
      <c r="M53" s="84" t="s">
        <v>127</v>
      </c>
      <c r="N53" s="84" t="s">
        <v>127</v>
      </c>
      <c r="O53" s="84" t="s">
        <v>127</v>
      </c>
      <c r="P53" s="84" t="s">
        <v>127</v>
      </c>
      <c r="Q53" s="84" t="s">
        <v>127</v>
      </c>
      <c r="R53" s="84" t="s">
        <v>127</v>
      </c>
      <c r="S53" s="84" t="s">
        <v>127</v>
      </c>
      <c r="T53" s="84">
        <v>0</v>
      </c>
      <c r="U53" s="97">
        <v>0</v>
      </c>
      <c r="V53" s="84">
        <v>0</v>
      </c>
      <c r="W53" s="84">
        <v>0</v>
      </c>
      <c r="X53" s="84">
        <v>0</v>
      </c>
      <c r="Y53" s="96">
        <v>0</v>
      </c>
      <c r="Z53" s="96">
        <v>0</v>
      </c>
      <c r="AA53" s="84" t="s">
        <v>127</v>
      </c>
      <c r="AB53" s="84" t="s">
        <v>127</v>
      </c>
      <c r="AC53" s="84" t="s">
        <v>127</v>
      </c>
      <c r="AD53" s="84" t="s">
        <v>127</v>
      </c>
      <c r="AE53" s="84" t="s">
        <v>127</v>
      </c>
      <c r="AF53" s="84" t="s">
        <v>127</v>
      </c>
      <c r="AG53" s="84" t="s">
        <v>127</v>
      </c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 t="s">
        <v>127</v>
      </c>
      <c r="AP53" s="84" t="s">
        <v>127</v>
      </c>
      <c r="AQ53" s="84" t="s">
        <v>127</v>
      </c>
      <c r="AR53" s="84" t="s">
        <v>127</v>
      </c>
      <c r="AS53" s="84" t="s">
        <v>127</v>
      </c>
      <c r="AT53" s="84" t="s">
        <v>127</v>
      </c>
      <c r="AU53" s="84" t="s">
        <v>127</v>
      </c>
      <c r="AV53" s="84">
        <v>0</v>
      </c>
      <c r="AW53" s="82">
        <v>2.8004265400000001</v>
      </c>
      <c r="AX53" s="84">
        <v>0</v>
      </c>
      <c r="AY53" s="84">
        <v>0</v>
      </c>
      <c r="AZ53" s="84">
        <v>1.54</v>
      </c>
      <c r="BA53" s="84">
        <v>0</v>
      </c>
      <c r="BB53" s="84">
        <v>0</v>
      </c>
      <c r="BC53" s="84" t="s">
        <v>127</v>
      </c>
      <c r="BD53" s="84" t="s">
        <v>127</v>
      </c>
      <c r="BE53" s="84" t="s">
        <v>127</v>
      </c>
      <c r="BF53" s="84" t="s">
        <v>127</v>
      </c>
      <c r="BG53" s="84" t="s">
        <v>127</v>
      </c>
      <c r="BH53" s="84" t="s">
        <v>127</v>
      </c>
      <c r="BI53" s="84" t="s">
        <v>127</v>
      </c>
      <c r="BJ53" s="84">
        <v>0</v>
      </c>
      <c r="BK53" s="83">
        <v>2.8004265400000001</v>
      </c>
      <c r="BL53" s="84">
        <v>0</v>
      </c>
      <c r="BM53" s="84">
        <v>0</v>
      </c>
      <c r="BN53" s="83">
        <v>1.54</v>
      </c>
      <c r="BO53" s="84">
        <v>0</v>
      </c>
      <c r="BP53" s="84">
        <v>0</v>
      </c>
      <c r="BQ53" s="84" t="s">
        <v>127</v>
      </c>
      <c r="BR53" s="569">
        <f t="shared" si="21"/>
        <v>2.8004265400000001</v>
      </c>
      <c r="BS53" s="84" t="s">
        <v>127</v>
      </c>
      <c r="BT53" s="84" t="s">
        <v>127</v>
      </c>
      <c r="BU53" s="569">
        <f t="shared" si="22"/>
        <v>1.54</v>
      </c>
      <c r="BV53" s="84" t="s">
        <v>127</v>
      </c>
      <c r="BW53" s="84" t="s">
        <v>127</v>
      </c>
      <c r="BX53" s="84" t="s">
        <v>127</v>
      </c>
      <c r="BZ53" s="656"/>
    </row>
    <row r="54" spans="1:80" s="127" customFormat="1" x14ac:dyDescent="0.25">
      <c r="A54" s="52" t="s">
        <v>170</v>
      </c>
      <c r="B54" s="66" t="s">
        <v>16</v>
      </c>
      <c r="C54" s="66" t="s">
        <v>45</v>
      </c>
      <c r="D54" s="82">
        <v>1.2879488700000001</v>
      </c>
      <c r="E54" s="84" t="s">
        <v>127</v>
      </c>
      <c r="F54" s="84" t="s">
        <v>127</v>
      </c>
      <c r="G54" s="84" t="s">
        <v>127</v>
      </c>
      <c r="H54" s="84" t="s">
        <v>127</v>
      </c>
      <c r="I54" s="84" t="s">
        <v>127</v>
      </c>
      <c r="J54" s="84" t="s">
        <v>127</v>
      </c>
      <c r="K54" s="84" t="s">
        <v>127</v>
      </c>
      <c r="L54" s="84" t="s">
        <v>127</v>
      </c>
      <c r="M54" s="84" t="s">
        <v>127</v>
      </c>
      <c r="N54" s="84" t="s">
        <v>127</v>
      </c>
      <c r="O54" s="84" t="s">
        <v>127</v>
      </c>
      <c r="P54" s="84" t="s">
        <v>127</v>
      </c>
      <c r="Q54" s="84" t="s">
        <v>127</v>
      </c>
      <c r="R54" s="84" t="s">
        <v>127</v>
      </c>
      <c r="S54" s="84" t="s">
        <v>127</v>
      </c>
      <c r="T54" s="84">
        <v>0</v>
      </c>
      <c r="U54" s="97">
        <v>0</v>
      </c>
      <c r="V54" s="84">
        <v>0</v>
      </c>
      <c r="W54" s="84">
        <v>0</v>
      </c>
      <c r="X54" s="84">
        <v>0</v>
      </c>
      <c r="Y54" s="96">
        <v>0</v>
      </c>
      <c r="Z54" s="96">
        <v>0</v>
      </c>
      <c r="AA54" s="84" t="s">
        <v>127</v>
      </c>
      <c r="AB54" s="84" t="s">
        <v>127</v>
      </c>
      <c r="AC54" s="84" t="s">
        <v>127</v>
      </c>
      <c r="AD54" s="84" t="s">
        <v>127</v>
      </c>
      <c r="AE54" s="84" t="s">
        <v>127</v>
      </c>
      <c r="AF54" s="84" t="s">
        <v>127</v>
      </c>
      <c r="AG54" s="84" t="s">
        <v>127</v>
      </c>
      <c r="AH54" s="84">
        <v>0</v>
      </c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 t="s">
        <v>127</v>
      </c>
      <c r="AP54" s="84" t="s">
        <v>127</v>
      </c>
      <c r="AQ54" s="84" t="s">
        <v>127</v>
      </c>
      <c r="AR54" s="84" t="s">
        <v>127</v>
      </c>
      <c r="AS54" s="84" t="s">
        <v>127</v>
      </c>
      <c r="AT54" s="84" t="s">
        <v>127</v>
      </c>
      <c r="AU54" s="84" t="s">
        <v>127</v>
      </c>
      <c r="AV54" s="84">
        <v>0</v>
      </c>
      <c r="AW54" s="82">
        <v>1.2879488700000001</v>
      </c>
      <c r="AX54" s="84">
        <v>0</v>
      </c>
      <c r="AY54" s="84">
        <v>0</v>
      </c>
      <c r="AZ54" s="84">
        <v>0.73499999999999999</v>
      </c>
      <c r="BA54" s="84">
        <v>0</v>
      </c>
      <c r="BB54" s="84">
        <v>0</v>
      </c>
      <c r="BC54" s="84" t="s">
        <v>127</v>
      </c>
      <c r="BD54" s="84" t="s">
        <v>127</v>
      </c>
      <c r="BE54" s="84" t="s">
        <v>127</v>
      </c>
      <c r="BF54" s="84" t="s">
        <v>127</v>
      </c>
      <c r="BG54" s="84" t="s">
        <v>127</v>
      </c>
      <c r="BH54" s="84" t="s">
        <v>127</v>
      </c>
      <c r="BI54" s="84" t="s">
        <v>127</v>
      </c>
      <c r="BJ54" s="84">
        <v>0</v>
      </c>
      <c r="BK54" s="83">
        <v>1.2879488700000001</v>
      </c>
      <c r="BL54" s="84">
        <v>0</v>
      </c>
      <c r="BM54" s="84">
        <v>0</v>
      </c>
      <c r="BN54" s="83">
        <v>0.73499999999999999</v>
      </c>
      <c r="BO54" s="84">
        <v>0</v>
      </c>
      <c r="BP54" s="84">
        <v>0</v>
      </c>
      <c r="BQ54" s="84" t="s">
        <v>127</v>
      </c>
      <c r="BR54" s="569">
        <f t="shared" si="21"/>
        <v>1.2879488700000001</v>
      </c>
      <c r="BS54" s="84" t="s">
        <v>127</v>
      </c>
      <c r="BT54" s="84" t="s">
        <v>127</v>
      </c>
      <c r="BU54" s="569">
        <f t="shared" si="22"/>
        <v>0.73499999999999999</v>
      </c>
      <c r="BV54" s="84" t="s">
        <v>127</v>
      </c>
      <c r="BW54" s="84" t="s">
        <v>127</v>
      </c>
      <c r="BX54" s="84" t="s">
        <v>127</v>
      </c>
      <c r="BZ54" s="656"/>
    </row>
    <row r="55" spans="1:80" s="128" customFormat="1" x14ac:dyDescent="0.25">
      <c r="A55" s="52" t="s">
        <v>170</v>
      </c>
      <c r="B55" s="66" t="s">
        <v>17</v>
      </c>
      <c r="C55" s="66" t="s">
        <v>46</v>
      </c>
      <c r="D55" s="82">
        <v>1.01580673</v>
      </c>
      <c r="E55" s="84" t="s">
        <v>127</v>
      </c>
      <c r="F55" s="84" t="s">
        <v>127</v>
      </c>
      <c r="G55" s="84" t="s">
        <v>127</v>
      </c>
      <c r="H55" s="84" t="s">
        <v>127</v>
      </c>
      <c r="I55" s="84" t="s">
        <v>127</v>
      </c>
      <c r="J55" s="84" t="s">
        <v>127</v>
      </c>
      <c r="K55" s="84" t="s">
        <v>127</v>
      </c>
      <c r="L55" s="84" t="s">
        <v>127</v>
      </c>
      <c r="M55" s="84" t="s">
        <v>127</v>
      </c>
      <c r="N55" s="84" t="s">
        <v>127</v>
      </c>
      <c r="O55" s="84" t="s">
        <v>127</v>
      </c>
      <c r="P55" s="84" t="s">
        <v>127</v>
      </c>
      <c r="Q55" s="84" t="s">
        <v>127</v>
      </c>
      <c r="R55" s="84" t="s">
        <v>127</v>
      </c>
      <c r="S55" s="84" t="s">
        <v>127</v>
      </c>
      <c r="T55" s="84">
        <v>0</v>
      </c>
      <c r="U55" s="97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 t="s">
        <v>127</v>
      </c>
      <c r="AB55" s="84" t="s">
        <v>127</v>
      </c>
      <c r="AC55" s="84" t="s">
        <v>127</v>
      </c>
      <c r="AD55" s="84" t="s">
        <v>127</v>
      </c>
      <c r="AE55" s="84" t="s">
        <v>127</v>
      </c>
      <c r="AF55" s="84" t="s">
        <v>127</v>
      </c>
      <c r="AG55" s="84" t="s">
        <v>127</v>
      </c>
      <c r="AH55" s="84">
        <v>0</v>
      </c>
      <c r="AI55" s="84">
        <v>0</v>
      </c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 t="s">
        <v>127</v>
      </c>
      <c r="AP55" s="84" t="s">
        <v>127</v>
      </c>
      <c r="AQ55" s="84" t="s">
        <v>127</v>
      </c>
      <c r="AR55" s="84" t="s">
        <v>127</v>
      </c>
      <c r="AS55" s="84" t="s">
        <v>127</v>
      </c>
      <c r="AT55" s="84" t="s">
        <v>127</v>
      </c>
      <c r="AU55" s="84" t="s">
        <v>127</v>
      </c>
      <c r="AV55" s="84">
        <v>0</v>
      </c>
      <c r="AW55" s="82">
        <v>1.01580673</v>
      </c>
      <c r="AX55" s="84">
        <v>0</v>
      </c>
      <c r="AY55" s="84">
        <v>0</v>
      </c>
      <c r="AZ55" s="84">
        <v>0.59499999999999997</v>
      </c>
      <c r="BA55" s="84">
        <v>0</v>
      </c>
      <c r="BB55" s="84">
        <v>0</v>
      </c>
      <c r="BC55" s="84" t="s">
        <v>127</v>
      </c>
      <c r="BD55" s="84" t="s">
        <v>127</v>
      </c>
      <c r="BE55" s="84" t="s">
        <v>127</v>
      </c>
      <c r="BF55" s="84" t="s">
        <v>127</v>
      </c>
      <c r="BG55" s="84" t="s">
        <v>127</v>
      </c>
      <c r="BH55" s="84" t="s">
        <v>127</v>
      </c>
      <c r="BI55" s="84" t="s">
        <v>127</v>
      </c>
      <c r="BJ55" s="84">
        <v>0</v>
      </c>
      <c r="BK55" s="83">
        <v>1.01580673</v>
      </c>
      <c r="BL55" s="84">
        <v>0</v>
      </c>
      <c r="BM55" s="84">
        <v>0</v>
      </c>
      <c r="BN55" s="83">
        <v>0.59499999999999997</v>
      </c>
      <c r="BO55" s="84">
        <v>0</v>
      </c>
      <c r="BP55" s="84">
        <v>0</v>
      </c>
      <c r="BQ55" s="84" t="s">
        <v>127</v>
      </c>
      <c r="BR55" s="569">
        <f t="shared" si="21"/>
        <v>1.01580673</v>
      </c>
      <c r="BS55" s="84" t="s">
        <v>127</v>
      </c>
      <c r="BT55" s="84" t="s">
        <v>127</v>
      </c>
      <c r="BU55" s="569">
        <f t="shared" si="22"/>
        <v>0.59499999999999997</v>
      </c>
      <c r="BV55" s="84" t="s">
        <v>127</v>
      </c>
      <c r="BW55" s="84" t="s">
        <v>127</v>
      </c>
      <c r="BX55" s="84" t="s">
        <v>127</v>
      </c>
      <c r="BZ55" s="656"/>
      <c r="CA55" s="127"/>
    </row>
    <row r="56" spans="1:80" s="127" customFormat="1" x14ac:dyDescent="0.25">
      <c r="A56" s="52" t="s">
        <v>170</v>
      </c>
      <c r="B56" s="66" t="s">
        <v>18</v>
      </c>
      <c r="C56" s="66" t="s">
        <v>47</v>
      </c>
      <c r="D56" s="82">
        <v>1.2947187099999999</v>
      </c>
      <c r="E56" s="84" t="s">
        <v>127</v>
      </c>
      <c r="F56" s="84" t="s">
        <v>127</v>
      </c>
      <c r="G56" s="84" t="s">
        <v>127</v>
      </c>
      <c r="H56" s="84" t="s">
        <v>127</v>
      </c>
      <c r="I56" s="84" t="s">
        <v>127</v>
      </c>
      <c r="J56" s="84" t="s">
        <v>127</v>
      </c>
      <c r="K56" s="84" t="s">
        <v>127</v>
      </c>
      <c r="L56" s="84" t="s">
        <v>127</v>
      </c>
      <c r="M56" s="84" t="s">
        <v>127</v>
      </c>
      <c r="N56" s="84" t="s">
        <v>127</v>
      </c>
      <c r="O56" s="84" t="s">
        <v>127</v>
      </c>
      <c r="P56" s="84" t="s">
        <v>127</v>
      </c>
      <c r="Q56" s="84" t="s">
        <v>127</v>
      </c>
      <c r="R56" s="84" t="s">
        <v>127</v>
      </c>
      <c r="S56" s="84" t="s">
        <v>127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0</v>
      </c>
      <c r="AA56" s="84" t="s">
        <v>127</v>
      </c>
      <c r="AB56" s="84" t="s">
        <v>127</v>
      </c>
      <c r="AC56" s="84" t="s">
        <v>127</v>
      </c>
      <c r="AD56" s="84" t="s">
        <v>127</v>
      </c>
      <c r="AE56" s="84" t="s">
        <v>127</v>
      </c>
      <c r="AF56" s="84" t="s">
        <v>127</v>
      </c>
      <c r="AG56" s="84" t="s">
        <v>127</v>
      </c>
      <c r="AH56" s="84">
        <v>0</v>
      </c>
      <c r="AI56" s="84">
        <v>0</v>
      </c>
      <c r="AJ56" s="84">
        <v>0</v>
      </c>
      <c r="AK56" s="84">
        <v>0</v>
      </c>
      <c r="AL56" s="84">
        <v>0</v>
      </c>
      <c r="AM56" s="84">
        <v>0</v>
      </c>
      <c r="AN56" s="84">
        <v>0</v>
      </c>
      <c r="AO56" s="84" t="s">
        <v>127</v>
      </c>
      <c r="AP56" s="84" t="s">
        <v>127</v>
      </c>
      <c r="AQ56" s="84" t="s">
        <v>127</v>
      </c>
      <c r="AR56" s="84" t="s">
        <v>127</v>
      </c>
      <c r="AS56" s="84" t="s">
        <v>127</v>
      </c>
      <c r="AT56" s="84" t="s">
        <v>127</v>
      </c>
      <c r="AU56" s="84" t="s">
        <v>127</v>
      </c>
      <c r="AV56" s="84">
        <v>0</v>
      </c>
      <c r="AW56" s="82">
        <v>1.2947187099999999</v>
      </c>
      <c r="AX56" s="84">
        <v>0</v>
      </c>
      <c r="AY56" s="84">
        <v>0</v>
      </c>
      <c r="AZ56" s="84">
        <v>0.75</v>
      </c>
      <c r="BA56" s="84">
        <v>0</v>
      </c>
      <c r="BB56" s="84">
        <v>0</v>
      </c>
      <c r="BC56" s="84" t="s">
        <v>127</v>
      </c>
      <c r="BD56" s="84" t="s">
        <v>127</v>
      </c>
      <c r="BE56" s="84" t="s">
        <v>127</v>
      </c>
      <c r="BF56" s="84" t="s">
        <v>127</v>
      </c>
      <c r="BG56" s="84" t="s">
        <v>127</v>
      </c>
      <c r="BH56" s="84" t="s">
        <v>127</v>
      </c>
      <c r="BI56" s="84" t="s">
        <v>127</v>
      </c>
      <c r="BJ56" s="84">
        <v>0</v>
      </c>
      <c r="BK56" s="83">
        <v>1.2947187099999999</v>
      </c>
      <c r="BL56" s="84">
        <v>0</v>
      </c>
      <c r="BM56" s="84">
        <v>0</v>
      </c>
      <c r="BN56" s="83">
        <v>0.75</v>
      </c>
      <c r="BO56" s="84">
        <v>0</v>
      </c>
      <c r="BP56" s="84">
        <v>0</v>
      </c>
      <c r="BQ56" s="84" t="s">
        <v>127</v>
      </c>
      <c r="BR56" s="569">
        <f t="shared" si="21"/>
        <v>1.2947187099999999</v>
      </c>
      <c r="BS56" s="84" t="s">
        <v>127</v>
      </c>
      <c r="BT56" s="84" t="s">
        <v>127</v>
      </c>
      <c r="BU56" s="569">
        <f t="shared" si="22"/>
        <v>0.75</v>
      </c>
      <c r="BV56" s="84" t="s">
        <v>127</v>
      </c>
      <c r="BW56" s="84" t="s">
        <v>127</v>
      </c>
      <c r="BX56" s="84" t="s">
        <v>127</v>
      </c>
      <c r="BZ56" s="656"/>
    </row>
    <row r="57" spans="1:80" s="127" customFormat="1" ht="32.25" customHeight="1" x14ac:dyDescent="0.25">
      <c r="A57" s="52" t="s">
        <v>170</v>
      </c>
      <c r="B57" s="66" t="s">
        <v>1548</v>
      </c>
      <c r="C57" s="66" t="s">
        <v>1579</v>
      </c>
      <c r="D57" s="84">
        <v>1.4970000000000001</v>
      </c>
      <c r="E57" s="84" t="s">
        <v>127</v>
      </c>
      <c r="F57" s="84" t="s">
        <v>127</v>
      </c>
      <c r="G57" s="84" t="s">
        <v>127</v>
      </c>
      <c r="H57" s="84" t="s">
        <v>127</v>
      </c>
      <c r="I57" s="84" t="s">
        <v>127</v>
      </c>
      <c r="J57" s="84" t="s">
        <v>127</v>
      </c>
      <c r="K57" s="84" t="s">
        <v>127</v>
      </c>
      <c r="L57" s="84" t="s">
        <v>127</v>
      </c>
      <c r="M57" s="84" t="s">
        <v>127</v>
      </c>
      <c r="N57" s="84" t="s">
        <v>127</v>
      </c>
      <c r="O57" s="84" t="s">
        <v>127</v>
      </c>
      <c r="P57" s="84" t="s">
        <v>127</v>
      </c>
      <c r="Q57" s="84" t="s">
        <v>127</v>
      </c>
      <c r="R57" s="84" t="s">
        <v>127</v>
      </c>
      <c r="S57" s="84" t="s">
        <v>127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0</v>
      </c>
      <c r="AA57" s="84" t="s">
        <v>127</v>
      </c>
      <c r="AB57" s="84" t="s">
        <v>127</v>
      </c>
      <c r="AC57" s="84" t="s">
        <v>127</v>
      </c>
      <c r="AD57" s="84" t="s">
        <v>127</v>
      </c>
      <c r="AE57" s="84" t="s">
        <v>127</v>
      </c>
      <c r="AF57" s="84" t="s">
        <v>127</v>
      </c>
      <c r="AG57" s="84" t="s">
        <v>127</v>
      </c>
      <c r="AH57" s="84">
        <v>0</v>
      </c>
      <c r="AI57" s="84">
        <v>0</v>
      </c>
      <c r="AJ57" s="84">
        <v>0</v>
      </c>
      <c r="AK57" s="84">
        <v>0</v>
      </c>
      <c r="AL57" s="84">
        <v>0</v>
      </c>
      <c r="AM57" s="84">
        <v>0</v>
      </c>
      <c r="AN57" s="84">
        <v>0</v>
      </c>
      <c r="AO57" s="84">
        <v>0</v>
      </c>
      <c r="AP57" s="84">
        <v>0</v>
      </c>
      <c r="AQ57" s="84">
        <v>0</v>
      </c>
      <c r="AR57" s="84">
        <v>0</v>
      </c>
      <c r="AS57" s="84">
        <v>0</v>
      </c>
      <c r="AT57" s="84">
        <v>0</v>
      </c>
      <c r="AU57" s="84">
        <v>0</v>
      </c>
      <c r="AV57" s="84">
        <v>0</v>
      </c>
      <c r="AW57" s="82">
        <v>1.4970000000000001</v>
      </c>
      <c r="AX57" s="84">
        <v>0</v>
      </c>
      <c r="AY57" s="84">
        <v>0</v>
      </c>
      <c r="AZ57" s="84">
        <v>0.7</v>
      </c>
      <c r="BA57" s="84">
        <v>0</v>
      </c>
      <c r="BB57" s="84">
        <v>0</v>
      </c>
      <c r="BC57" s="84" t="s">
        <v>127</v>
      </c>
      <c r="BD57" s="84" t="s">
        <v>127</v>
      </c>
      <c r="BE57" s="84" t="s">
        <v>127</v>
      </c>
      <c r="BF57" s="84" t="s">
        <v>127</v>
      </c>
      <c r="BG57" s="84" t="s">
        <v>127</v>
      </c>
      <c r="BH57" s="84" t="s">
        <v>127</v>
      </c>
      <c r="BI57" s="84" t="s">
        <v>127</v>
      </c>
      <c r="BJ57" s="84">
        <v>0</v>
      </c>
      <c r="BK57" s="83">
        <f>AW57</f>
        <v>1.4970000000000001</v>
      </c>
      <c r="BL57" s="97">
        <f t="shared" ref="BL57:BP57" si="23">AX57</f>
        <v>0</v>
      </c>
      <c r="BM57" s="97">
        <f t="shared" si="23"/>
        <v>0</v>
      </c>
      <c r="BN57" s="641">
        <f t="shared" si="23"/>
        <v>0.7</v>
      </c>
      <c r="BO57" s="83">
        <f t="shared" si="23"/>
        <v>0</v>
      </c>
      <c r="BP57" s="97">
        <f t="shared" si="23"/>
        <v>0</v>
      </c>
      <c r="BQ57" s="84" t="s">
        <v>127</v>
      </c>
      <c r="BR57" s="569">
        <f t="shared" si="21"/>
        <v>1.4970000000000001</v>
      </c>
      <c r="BS57" s="84" t="s">
        <v>127</v>
      </c>
      <c r="BT57" s="84" t="s">
        <v>127</v>
      </c>
      <c r="BU57" s="569">
        <f t="shared" si="22"/>
        <v>0.7</v>
      </c>
      <c r="BV57" s="84" t="s">
        <v>127</v>
      </c>
      <c r="BW57" s="84" t="s">
        <v>127</v>
      </c>
      <c r="BX57" s="84" t="s">
        <v>127</v>
      </c>
      <c r="BZ57" s="656"/>
      <c r="CB57" s="655"/>
    </row>
    <row r="58" spans="1:80" s="127" customFormat="1" ht="25.5" customHeight="1" x14ac:dyDescent="0.25">
      <c r="A58" s="52" t="s">
        <v>170</v>
      </c>
      <c r="B58" s="67" t="s">
        <v>1558</v>
      </c>
      <c r="C58" s="66" t="s">
        <v>1580</v>
      </c>
      <c r="D58" s="569">
        <v>0</v>
      </c>
      <c r="E58" s="569">
        <v>0.45577404166666668</v>
      </c>
      <c r="F58" s="84" t="s">
        <v>127</v>
      </c>
      <c r="G58" s="84" t="s">
        <v>127</v>
      </c>
      <c r="H58" s="84" t="s">
        <v>127</v>
      </c>
      <c r="I58" s="84" t="s">
        <v>127</v>
      </c>
      <c r="J58" s="84" t="s">
        <v>127</v>
      </c>
      <c r="K58" s="84" t="s">
        <v>127</v>
      </c>
      <c r="L58" s="84" t="s">
        <v>127</v>
      </c>
      <c r="M58" s="84" t="s">
        <v>127</v>
      </c>
      <c r="N58" s="84" t="s">
        <v>127</v>
      </c>
      <c r="O58" s="84" t="s">
        <v>127</v>
      </c>
      <c r="P58" s="84" t="s">
        <v>127</v>
      </c>
      <c r="Q58" s="84" t="s">
        <v>127</v>
      </c>
      <c r="R58" s="84" t="s">
        <v>127</v>
      </c>
      <c r="S58" s="84" t="s">
        <v>127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 t="s">
        <v>127</v>
      </c>
      <c r="AB58" s="84" t="s">
        <v>127</v>
      </c>
      <c r="AC58" s="84" t="s">
        <v>127</v>
      </c>
      <c r="AD58" s="84" t="s">
        <v>127</v>
      </c>
      <c r="AE58" s="84" t="s">
        <v>127</v>
      </c>
      <c r="AF58" s="84" t="s">
        <v>127</v>
      </c>
      <c r="AG58" s="84" t="s">
        <v>127</v>
      </c>
      <c r="AH58" s="84">
        <v>0</v>
      </c>
      <c r="AI58" s="84">
        <v>0</v>
      </c>
      <c r="AJ58" s="84">
        <v>0</v>
      </c>
      <c r="AK58" s="84">
        <v>0</v>
      </c>
      <c r="AL58" s="84">
        <v>0</v>
      </c>
      <c r="AM58" s="84">
        <v>0</v>
      </c>
      <c r="AN58" s="84">
        <v>0</v>
      </c>
      <c r="AO58" s="84">
        <v>0</v>
      </c>
      <c r="AP58" s="84">
        <v>0</v>
      </c>
      <c r="AQ58" s="84">
        <v>0</v>
      </c>
      <c r="AR58" s="84">
        <v>0</v>
      </c>
      <c r="AS58" s="84">
        <v>0</v>
      </c>
      <c r="AT58" s="84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4">
        <v>0</v>
      </c>
      <c r="BA58" s="84">
        <v>0</v>
      </c>
      <c r="BB58" s="84">
        <v>0</v>
      </c>
      <c r="BC58" s="84">
        <v>0</v>
      </c>
      <c r="BD58" s="84">
        <v>0.45577403999999999</v>
      </c>
      <c r="BE58" s="84">
        <v>0</v>
      </c>
      <c r="BF58" s="84">
        <v>0</v>
      </c>
      <c r="BG58" s="84">
        <v>0.55000000000000004</v>
      </c>
      <c r="BH58" s="84">
        <v>0</v>
      </c>
      <c r="BI58" s="84">
        <v>0</v>
      </c>
      <c r="BJ58" s="84">
        <v>0</v>
      </c>
      <c r="BK58" s="84">
        <v>0</v>
      </c>
      <c r="BL58" s="84">
        <v>0</v>
      </c>
      <c r="BM58" s="84">
        <v>0</v>
      </c>
      <c r="BN58" s="84">
        <v>0</v>
      </c>
      <c r="BO58" s="84">
        <v>0</v>
      </c>
      <c r="BP58" s="84">
        <v>0</v>
      </c>
      <c r="BQ58" s="84" t="s">
        <v>127</v>
      </c>
      <c r="BR58" s="569">
        <f>BD58</f>
        <v>0.45577403999999999</v>
      </c>
      <c r="BS58" s="84" t="s">
        <v>127</v>
      </c>
      <c r="BT58" s="84" t="s">
        <v>127</v>
      </c>
      <c r="BU58" s="569">
        <f>BG58</f>
        <v>0.55000000000000004</v>
      </c>
      <c r="BV58" s="84" t="s">
        <v>127</v>
      </c>
      <c r="BW58" s="84" t="s">
        <v>127</v>
      </c>
      <c r="BX58" s="84" t="s">
        <v>127</v>
      </c>
      <c r="BZ58" s="657"/>
    </row>
    <row r="59" spans="1:80" s="51" customFormat="1" ht="31.5" x14ac:dyDescent="0.25">
      <c r="A59" s="46" t="s">
        <v>172</v>
      </c>
      <c r="B59" s="47" t="s">
        <v>173</v>
      </c>
      <c r="C59" s="85" t="s">
        <v>127</v>
      </c>
      <c r="D59" s="85" t="s">
        <v>127</v>
      </c>
      <c r="E59" s="85" t="s">
        <v>127</v>
      </c>
      <c r="F59" s="85" t="s">
        <v>127</v>
      </c>
      <c r="G59" s="85" t="s">
        <v>127</v>
      </c>
      <c r="H59" s="85" t="s">
        <v>127</v>
      </c>
      <c r="I59" s="85" t="s">
        <v>127</v>
      </c>
      <c r="J59" s="85" t="s">
        <v>127</v>
      </c>
      <c r="K59" s="85" t="s">
        <v>127</v>
      </c>
      <c r="L59" s="85" t="s">
        <v>127</v>
      </c>
      <c r="M59" s="85" t="s">
        <v>127</v>
      </c>
      <c r="N59" s="85" t="s">
        <v>127</v>
      </c>
      <c r="O59" s="85" t="s">
        <v>127</v>
      </c>
      <c r="P59" s="85" t="s">
        <v>127</v>
      </c>
      <c r="Q59" s="85" t="s">
        <v>127</v>
      </c>
      <c r="R59" s="85" t="s">
        <v>127</v>
      </c>
      <c r="S59" s="85" t="s">
        <v>127</v>
      </c>
      <c r="T59" s="85" t="s">
        <v>127</v>
      </c>
      <c r="U59" s="85" t="s">
        <v>127</v>
      </c>
      <c r="V59" s="85" t="s">
        <v>127</v>
      </c>
      <c r="W59" s="85" t="s">
        <v>127</v>
      </c>
      <c r="X59" s="85" t="s">
        <v>127</v>
      </c>
      <c r="Y59" s="85" t="s">
        <v>127</v>
      </c>
      <c r="Z59" s="85" t="s">
        <v>127</v>
      </c>
      <c r="AA59" s="85" t="s">
        <v>127</v>
      </c>
      <c r="AB59" s="85" t="s">
        <v>127</v>
      </c>
      <c r="AC59" s="85" t="s">
        <v>127</v>
      </c>
      <c r="AD59" s="85" t="s">
        <v>127</v>
      </c>
      <c r="AE59" s="85" t="s">
        <v>127</v>
      </c>
      <c r="AF59" s="85" t="s">
        <v>127</v>
      </c>
      <c r="AG59" s="85" t="s">
        <v>127</v>
      </c>
      <c r="AH59" s="85" t="s">
        <v>127</v>
      </c>
      <c r="AI59" s="85" t="s">
        <v>127</v>
      </c>
      <c r="AJ59" s="85" t="s">
        <v>127</v>
      </c>
      <c r="AK59" s="85" t="s">
        <v>127</v>
      </c>
      <c r="AL59" s="85" t="s">
        <v>127</v>
      </c>
      <c r="AM59" s="85" t="s">
        <v>127</v>
      </c>
      <c r="AN59" s="85" t="s">
        <v>127</v>
      </c>
      <c r="AO59" s="85" t="s">
        <v>127</v>
      </c>
      <c r="AP59" s="85" t="s">
        <v>127</v>
      </c>
      <c r="AQ59" s="85" t="s">
        <v>127</v>
      </c>
      <c r="AR59" s="85" t="s">
        <v>127</v>
      </c>
      <c r="AS59" s="85" t="s">
        <v>127</v>
      </c>
      <c r="AT59" s="85" t="s">
        <v>127</v>
      </c>
      <c r="AU59" s="85" t="s">
        <v>127</v>
      </c>
      <c r="AV59" s="85">
        <v>0</v>
      </c>
      <c r="AW59" s="85" t="s">
        <v>127</v>
      </c>
      <c r="AX59" s="85" t="s">
        <v>127</v>
      </c>
      <c r="AY59" s="85" t="s">
        <v>127</v>
      </c>
      <c r="AZ59" s="85" t="s">
        <v>127</v>
      </c>
      <c r="BA59" s="85" t="s">
        <v>127</v>
      </c>
      <c r="BB59" s="85" t="s">
        <v>127</v>
      </c>
      <c r="BC59" s="85" t="s">
        <v>127</v>
      </c>
      <c r="BD59" s="85" t="s">
        <v>127</v>
      </c>
      <c r="BE59" s="85" t="s">
        <v>127</v>
      </c>
      <c r="BF59" s="85" t="s">
        <v>127</v>
      </c>
      <c r="BG59" s="85" t="s">
        <v>127</v>
      </c>
      <c r="BH59" s="85" t="s">
        <v>127</v>
      </c>
      <c r="BI59" s="85" t="s">
        <v>127</v>
      </c>
      <c r="BJ59" s="85" t="s">
        <v>127</v>
      </c>
      <c r="BK59" s="85" t="s">
        <v>127</v>
      </c>
      <c r="BL59" s="85" t="s">
        <v>127</v>
      </c>
      <c r="BM59" s="85" t="s">
        <v>127</v>
      </c>
      <c r="BN59" s="85" t="s">
        <v>127</v>
      </c>
      <c r="BO59" s="85" t="s">
        <v>127</v>
      </c>
      <c r="BP59" s="85" t="s">
        <v>127</v>
      </c>
      <c r="BQ59" s="85" t="s">
        <v>127</v>
      </c>
      <c r="BR59" s="85" t="s">
        <v>127</v>
      </c>
      <c r="BS59" s="85" t="s">
        <v>127</v>
      </c>
      <c r="BT59" s="85" t="s">
        <v>127</v>
      </c>
      <c r="BU59" s="85" t="s">
        <v>127</v>
      </c>
      <c r="BV59" s="85" t="s">
        <v>127</v>
      </c>
      <c r="BW59" s="85" t="s">
        <v>127</v>
      </c>
      <c r="BX59" s="85" t="s">
        <v>127</v>
      </c>
    </row>
    <row r="60" spans="1:80" s="129" customFormat="1" ht="31.5" x14ac:dyDescent="0.25">
      <c r="A60" s="40" t="s">
        <v>174</v>
      </c>
      <c r="B60" s="41" t="s">
        <v>175</v>
      </c>
      <c r="C60" s="122" t="s">
        <v>127</v>
      </c>
      <c r="D60" s="87">
        <v>12.327138450000001</v>
      </c>
      <c r="E60" s="122" t="s">
        <v>127</v>
      </c>
      <c r="F60" s="122" t="s">
        <v>127</v>
      </c>
      <c r="G60" s="122" t="s">
        <v>127</v>
      </c>
      <c r="H60" s="122" t="s">
        <v>127</v>
      </c>
      <c r="I60" s="122" t="s">
        <v>127</v>
      </c>
      <c r="J60" s="122" t="s">
        <v>127</v>
      </c>
      <c r="K60" s="122" t="s">
        <v>127</v>
      </c>
      <c r="L60" s="122" t="s">
        <v>127</v>
      </c>
      <c r="M60" s="122" t="s">
        <v>127</v>
      </c>
      <c r="N60" s="122" t="s">
        <v>127</v>
      </c>
      <c r="O60" s="122" t="s">
        <v>127</v>
      </c>
      <c r="P60" s="122" t="s">
        <v>127</v>
      </c>
      <c r="Q60" s="122" t="s">
        <v>127</v>
      </c>
      <c r="R60" s="122" t="s">
        <v>127</v>
      </c>
      <c r="S60" s="122" t="s">
        <v>127</v>
      </c>
      <c r="T60" s="122" t="s">
        <v>127</v>
      </c>
      <c r="U60" s="87">
        <v>3.5891359300000008</v>
      </c>
      <c r="V60" s="122">
        <v>0</v>
      </c>
      <c r="W60" s="122">
        <v>0</v>
      </c>
      <c r="X60" s="122">
        <v>0</v>
      </c>
      <c r="Y60" s="122">
        <v>0</v>
      </c>
      <c r="Z60" s="122">
        <v>0</v>
      </c>
      <c r="AA60" s="122" t="s">
        <v>127</v>
      </c>
      <c r="AB60" s="122" t="s">
        <v>127</v>
      </c>
      <c r="AC60" s="122" t="s">
        <v>127</v>
      </c>
      <c r="AD60" s="122" t="s">
        <v>127</v>
      </c>
      <c r="AE60" s="122" t="s">
        <v>127</v>
      </c>
      <c r="AF60" s="122" t="s">
        <v>127</v>
      </c>
      <c r="AG60" s="122" t="s">
        <v>127</v>
      </c>
      <c r="AH60" s="122">
        <v>0</v>
      </c>
      <c r="AI60" s="87">
        <v>3.4453374100000009</v>
      </c>
      <c r="AJ60" s="122">
        <v>0</v>
      </c>
      <c r="AK60" s="122">
        <v>0</v>
      </c>
      <c r="AL60" s="122">
        <v>0</v>
      </c>
      <c r="AM60" s="122">
        <v>0</v>
      </c>
      <c r="AN60" s="122">
        <v>152</v>
      </c>
      <c r="AO60" s="122" t="s">
        <v>127</v>
      </c>
      <c r="AP60" s="122" t="s">
        <v>127</v>
      </c>
      <c r="AQ60" s="122" t="s">
        <v>127</v>
      </c>
      <c r="AR60" s="122" t="s">
        <v>127</v>
      </c>
      <c r="AS60" s="122" t="s">
        <v>127</v>
      </c>
      <c r="AT60" s="122" t="s">
        <v>127</v>
      </c>
      <c r="AU60" s="122" t="s">
        <v>127</v>
      </c>
      <c r="AV60" s="122">
        <v>0</v>
      </c>
      <c r="AW60" s="87">
        <v>5.2926651099999997</v>
      </c>
      <c r="AX60" s="122">
        <v>0</v>
      </c>
      <c r="AY60" s="122">
        <v>0</v>
      </c>
      <c r="AZ60" s="122">
        <v>0</v>
      </c>
      <c r="BA60" s="122">
        <v>0</v>
      </c>
      <c r="BB60" s="122">
        <v>219</v>
      </c>
      <c r="BC60" s="122" t="s">
        <v>127</v>
      </c>
      <c r="BD60" s="122" t="s">
        <v>127</v>
      </c>
      <c r="BE60" s="122" t="s">
        <v>127</v>
      </c>
      <c r="BF60" s="122" t="s">
        <v>127</v>
      </c>
      <c r="BG60" s="122" t="s">
        <v>127</v>
      </c>
      <c r="BH60" s="122" t="s">
        <v>127</v>
      </c>
      <c r="BI60" s="122" t="s">
        <v>127</v>
      </c>
      <c r="BJ60" s="122">
        <v>0</v>
      </c>
      <c r="BK60" s="87">
        <v>12.327138450000001</v>
      </c>
      <c r="BL60" s="140">
        <v>0</v>
      </c>
      <c r="BM60" s="140">
        <v>0</v>
      </c>
      <c r="BN60" s="140">
        <v>0</v>
      </c>
      <c r="BO60" s="140">
        <v>0</v>
      </c>
      <c r="BP60" s="140">
        <v>518</v>
      </c>
      <c r="BQ60" s="122" t="s">
        <v>127</v>
      </c>
      <c r="BR60" s="570">
        <f>BK60</f>
        <v>12.327138450000001</v>
      </c>
      <c r="BS60" s="122" t="s">
        <v>127</v>
      </c>
      <c r="BT60" s="122" t="s">
        <v>127</v>
      </c>
      <c r="BU60" s="122" t="s">
        <v>127</v>
      </c>
      <c r="BV60" s="122" t="s">
        <v>127</v>
      </c>
      <c r="BW60" s="140">
        <f>BP60</f>
        <v>518</v>
      </c>
      <c r="BX60" s="122" t="s">
        <v>127</v>
      </c>
    </row>
    <row r="61" spans="1:80" s="86" customFormat="1" ht="31.5" x14ac:dyDescent="0.25">
      <c r="A61" s="46" t="s">
        <v>176</v>
      </c>
      <c r="B61" s="47" t="s">
        <v>177</v>
      </c>
      <c r="C61" s="85" t="s">
        <v>127</v>
      </c>
      <c r="D61" s="125">
        <v>12.327138450000001</v>
      </c>
      <c r="E61" s="85" t="s">
        <v>127</v>
      </c>
      <c r="F61" s="85" t="s">
        <v>127</v>
      </c>
      <c r="G61" s="85" t="s">
        <v>127</v>
      </c>
      <c r="H61" s="85" t="s">
        <v>127</v>
      </c>
      <c r="I61" s="85" t="s">
        <v>127</v>
      </c>
      <c r="J61" s="85" t="s">
        <v>127</v>
      </c>
      <c r="K61" s="85" t="s">
        <v>127</v>
      </c>
      <c r="L61" s="85" t="s">
        <v>127</v>
      </c>
      <c r="M61" s="85" t="s">
        <v>127</v>
      </c>
      <c r="N61" s="85" t="s">
        <v>127</v>
      </c>
      <c r="O61" s="85" t="s">
        <v>127</v>
      </c>
      <c r="P61" s="85" t="s">
        <v>127</v>
      </c>
      <c r="Q61" s="85" t="s">
        <v>127</v>
      </c>
      <c r="R61" s="85" t="s">
        <v>127</v>
      </c>
      <c r="S61" s="85" t="s">
        <v>127</v>
      </c>
      <c r="T61" s="85" t="s">
        <v>127</v>
      </c>
      <c r="U61" s="125">
        <v>3.5891359300000008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 t="s">
        <v>127</v>
      </c>
      <c r="AB61" s="85" t="s">
        <v>127</v>
      </c>
      <c r="AC61" s="85" t="s">
        <v>127</v>
      </c>
      <c r="AD61" s="85" t="s">
        <v>127</v>
      </c>
      <c r="AE61" s="85" t="s">
        <v>127</v>
      </c>
      <c r="AF61" s="85" t="s">
        <v>127</v>
      </c>
      <c r="AG61" s="85" t="s">
        <v>127</v>
      </c>
      <c r="AH61" s="85">
        <v>0</v>
      </c>
      <c r="AI61" s="125">
        <v>3.4453374100000009</v>
      </c>
      <c r="AJ61" s="85">
        <v>0</v>
      </c>
      <c r="AK61" s="85">
        <v>0</v>
      </c>
      <c r="AL61" s="85">
        <v>0</v>
      </c>
      <c r="AM61" s="85">
        <v>0</v>
      </c>
      <c r="AN61" s="85">
        <v>152</v>
      </c>
      <c r="AO61" s="85" t="s">
        <v>127</v>
      </c>
      <c r="AP61" s="85" t="s">
        <v>127</v>
      </c>
      <c r="AQ61" s="85" t="s">
        <v>127</v>
      </c>
      <c r="AR61" s="85" t="s">
        <v>127</v>
      </c>
      <c r="AS61" s="85" t="s">
        <v>127</v>
      </c>
      <c r="AT61" s="85" t="s">
        <v>127</v>
      </c>
      <c r="AU61" s="85" t="s">
        <v>127</v>
      </c>
      <c r="AV61" s="85">
        <v>0</v>
      </c>
      <c r="AW61" s="125">
        <v>5.2926651099999997</v>
      </c>
      <c r="AX61" s="85">
        <v>0</v>
      </c>
      <c r="AY61" s="85">
        <v>0</v>
      </c>
      <c r="AZ61" s="85">
        <v>0</v>
      </c>
      <c r="BA61" s="85">
        <v>0</v>
      </c>
      <c r="BB61" s="85">
        <v>219</v>
      </c>
      <c r="BC61" s="85" t="s">
        <v>127</v>
      </c>
      <c r="BD61" s="85" t="s">
        <v>127</v>
      </c>
      <c r="BE61" s="85" t="s">
        <v>127</v>
      </c>
      <c r="BF61" s="85" t="s">
        <v>127</v>
      </c>
      <c r="BG61" s="85" t="s">
        <v>127</v>
      </c>
      <c r="BH61" s="85" t="s">
        <v>127</v>
      </c>
      <c r="BI61" s="85" t="s">
        <v>127</v>
      </c>
      <c r="BJ61" s="85">
        <v>0</v>
      </c>
      <c r="BK61" s="125">
        <v>12.327138450000001</v>
      </c>
      <c r="BL61" s="141">
        <v>0</v>
      </c>
      <c r="BM61" s="141">
        <v>0</v>
      </c>
      <c r="BN61" s="141">
        <v>0</v>
      </c>
      <c r="BO61" s="141">
        <v>0</v>
      </c>
      <c r="BP61" s="141">
        <v>518</v>
      </c>
      <c r="BQ61" s="85" t="s">
        <v>127</v>
      </c>
      <c r="BR61" s="640">
        <f>BK61</f>
        <v>12.327138450000001</v>
      </c>
      <c r="BS61" s="85" t="s">
        <v>127</v>
      </c>
      <c r="BT61" s="85" t="s">
        <v>127</v>
      </c>
      <c r="BU61" s="85" t="s">
        <v>127</v>
      </c>
      <c r="BV61" s="85" t="s">
        <v>127</v>
      </c>
      <c r="BW61" s="141">
        <f>BP61</f>
        <v>518</v>
      </c>
      <c r="BX61" s="85" t="s">
        <v>127</v>
      </c>
    </row>
    <row r="62" spans="1:80" s="128" customFormat="1" x14ac:dyDescent="0.25">
      <c r="A62" s="89" t="s">
        <v>176</v>
      </c>
      <c r="B62" s="60" t="s">
        <v>1455</v>
      </c>
      <c r="C62" s="53" t="s">
        <v>40</v>
      </c>
      <c r="D62" s="82">
        <v>12.327138450000001</v>
      </c>
      <c r="E62" s="84" t="s">
        <v>127</v>
      </c>
      <c r="F62" s="84" t="s">
        <v>127</v>
      </c>
      <c r="G62" s="84" t="s">
        <v>127</v>
      </c>
      <c r="H62" s="84" t="s">
        <v>127</v>
      </c>
      <c r="I62" s="84" t="s">
        <v>127</v>
      </c>
      <c r="J62" s="84" t="s">
        <v>127</v>
      </c>
      <c r="K62" s="84" t="s">
        <v>127</v>
      </c>
      <c r="L62" s="84" t="s">
        <v>127</v>
      </c>
      <c r="M62" s="84" t="s">
        <v>127</v>
      </c>
      <c r="N62" s="84" t="s">
        <v>127</v>
      </c>
      <c r="O62" s="84" t="s">
        <v>127</v>
      </c>
      <c r="P62" s="84" t="s">
        <v>127</v>
      </c>
      <c r="Q62" s="84" t="s">
        <v>127</v>
      </c>
      <c r="R62" s="84" t="s">
        <v>127</v>
      </c>
      <c r="S62" s="84" t="s">
        <v>127</v>
      </c>
      <c r="T62" s="84">
        <v>0</v>
      </c>
      <c r="U62" s="83">
        <v>3.5891359300000008</v>
      </c>
      <c r="V62" s="84">
        <v>0</v>
      </c>
      <c r="W62" s="84">
        <v>0</v>
      </c>
      <c r="X62" s="84">
        <v>0</v>
      </c>
      <c r="Y62" s="84">
        <v>0</v>
      </c>
      <c r="Z62" s="84">
        <v>147</v>
      </c>
      <c r="AA62" s="84" t="s">
        <v>127</v>
      </c>
      <c r="AB62" s="84" t="s">
        <v>127</v>
      </c>
      <c r="AC62" s="84" t="s">
        <v>127</v>
      </c>
      <c r="AD62" s="84" t="s">
        <v>127</v>
      </c>
      <c r="AE62" s="84" t="s">
        <v>127</v>
      </c>
      <c r="AF62" s="84" t="s">
        <v>127</v>
      </c>
      <c r="AG62" s="84" t="s">
        <v>127</v>
      </c>
      <c r="AH62" s="84">
        <v>0</v>
      </c>
      <c r="AI62" s="83">
        <v>3.4453374100000009</v>
      </c>
      <c r="AJ62" s="84">
        <v>0</v>
      </c>
      <c r="AK62" s="84">
        <v>0</v>
      </c>
      <c r="AL62" s="84">
        <v>0</v>
      </c>
      <c r="AM62" s="84">
        <v>0</v>
      </c>
      <c r="AN62" s="84">
        <v>152</v>
      </c>
      <c r="AO62" s="84" t="s">
        <v>127</v>
      </c>
      <c r="AP62" s="84" t="s">
        <v>127</v>
      </c>
      <c r="AQ62" s="84" t="s">
        <v>127</v>
      </c>
      <c r="AR62" s="84" t="s">
        <v>127</v>
      </c>
      <c r="AS62" s="84" t="s">
        <v>127</v>
      </c>
      <c r="AT62" s="84" t="s">
        <v>127</v>
      </c>
      <c r="AU62" s="84" t="s">
        <v>127</v>
      </c>
      <c r="AV62" s="84">
        <v>0</v>
      </c>
      <c r="AW62" s="84">
        <v>5.2926651099999997</v>
      </c>
      <c r="AX62" s="84">
        <v>0</v>
      </c>
      <c r="AY62" s="84">
        <v>0</v>
      </c>
      <c r="AZ62" s="84">
        <v>0</v>
      </c>
      <c r="BA62" s="84">
        <v>0</v>
      </c>
      <c r="BB62" s="84">
        <v>219</v>
      </c>
      <c r="BC62" s="85" t="s">
        <v>127</v>
      </c>
      <c r="BD62" s="84" t="s">
        <v>127</v>
      </c>
      <c r="BE62" s="84" t="s">
        <v>127</v>
      </c>
      <c r="BF62" s="84" t="s">
        <v>127</v>
      </c>
      <c r="BG62" s="84" t="s">
        <v>127</v>
      </c>
      <c r="BH62" s="84" t="s">
        <v>127</v>
      </c>
      <c r="BI62" s="84" t="s">
        <v>127</v>
      </c>
      <c r="BJ62" s="84">
        <v>0</v>
      </c>
      <c r="BK62" s="84">
        <v>12.327138450000001</v>
      </c>
      <c r="BL62" s="84">
        <v>0</v>
      </c>
      <c r="BM62" s="84">
        <v>0</v>
      </c>
      <c r="BN62" s="84">
        <v>0</v>
      </c>
      <c r="BO62" s="84">
        <v>0</v>
      </c>
      <c r="BP62" s="97">
        <v>518</v>
      </c>
      <c r="BQ62" s="84" t="s">
        <v>127</v>
      </c>
      <c r="BR62" s="569">
        <f>BK62</f>
        <v>12.327138450000001</v>
      </c>
      <c r="BS62" s="84" t="s">
        <v>127</v>
      </c>
      <c r="BT62" s="84" t="s">
        <v>127</v>
      </c>
      <c r="BU62" s="84" t="s">
        <v>127</v>
      </c>
      <c r="BV62" s="84" t="s">
        <v>127</v>
      </c>
      <c r="BW62" s="97">
        <f>BP62</f>
        <v>518</v>
      </c>
      <c r="BX62" s="84" t="s">
        <v>127</v>
      </c>
    </row>
    <row r="63" spans="1:80" ht="31.5" x14ac:dyDescent="0.25">
      <c r="A63" s="33" t="s">
        <v>178</v>
      </c>
      <c r="B63" s="34" t="s">
        <v>179</v>
      </c>
      <c r="C63" s="92" t="s">
        <v>127</v>
      </c>
      <c r="D63" s="92" t="s">
        <v>127</v>
      </c>
      <c r="E63" s="92" t="s">
        <v>127</v>
      </c>
      <c r="F63" s="92" t="s">
        <v>127</v>
      </c>
      <c r="G63" s="92" t="s">
        <v>127</v>
      </c>
      <c r="H63" s="92" t="s">
        <v>127</v>
      </c>
      <c r="I63" s="92" t="s">
        <v>127</v>
      </c>
      <c r="J63" s="92" t="s">
        <v>127</v>
      </c>
      <c r="K63" s="92" t="s">
        <v>127</v>
      </c>
      <c r="L63" s="92" t="s">
        <v>127</v>
      </c>
      <c r="M63" s="92" t="s">
        <v>127</v>
      </c>
      <c r="N63" s="92" t="s">
        <v>127</v>
      </c>
      <c r="O63" s="92" t="s">
        <v>127</v>
      </c>
      <c r="P63" s="92" t="s">
        <v>127</v>
      </c>
      <c r="Q63" s="92" t="s">
        <v>127</v>
      </c>
      <c r="R63" s="92" t="s">
        <v>127</v>
      </c>
      <c r="S63" s="92" t="s">
        <v>127</v>
      </c>
      <c r="T63" s="92" t="s">
        <v>127</v>
      </c>
      <c r="U63" s="92" t="s">
        <v>127</v>
      </c>
      <c r="V63" s="92" t="s">
        <v>127</v>
      </c>
      <c r="W63" s="92" t="s">
        <v>127</v>
      </c>
      <c r="X63" s="92" t="s">
        <v>127</v>
      </c>
      <c r="Y63" s="92" t="s">
        <v>127</v>
      </c>
      <c r="Z63" s="92" t="s">
        <v>127</v>
      </c>
      <c r="AA63" s="92" t="s">
        <v>127</v>
      </c>
      <c r="AB63" s="92" t="s">
        <v>127</v>
      </c>
      <c r="AC63" s="92" t="s">
        <v>127</v>
      </c>
      <c r="AD63" s="92" t="s">
        <v>127</v>
      </c>
      <c r="AE63" s="92" t="s">
        <v>127</v>
      </c>
      <c r="AF63" s="92" t="s">
        <v>127</v>
      </c>
      <c r="AG63" s="92" t="s">
        <v>127</v>
      </c>
      <c r="AH63" s="92" t="s">
        <v>127</v>
      </c>
      <c r="AI63" s="92" t="s">
        <v>127</v>
      </c>
      <c r="AJ63" s="92" t="s">
        <v>127</v>
      </c>
      <c r="AK63" s="92" t="s">
        <v>127</v>
      </c>
      <c r="AL63" s="92" t="s">
        <v>127</v>
      </c>
      <c r="AM63" s="92" t="s">
        <v>127</v>
      </c>
      <c r="AN63" s="92" t="s">
        <v>127</v>
      </c>
      <c r="AO63" s="92" t="s">
        <v>127</v>
      </c>
      <c r="AP63" s="92" t="s">
        <v>127</v>
      </c>
      <c r="AQ63" s="92" t="s">
        <v>127</v>
      </c>
      <c r="AR63" s="92" t="s">
        <v>127</v>
      </c>
      <c r="AS63" s="92" t="s">
        <v>127</v>
      </c>
      <c r="AT63" s="92" t="s">
        <v>127</v>
      </c>
      <c r="AU63" s="92" t="s">
        <v>127</v>
      </c>
      <c r="AV63" s="92" t="s">
        <v>127</v>
      </c>
      <c r="AW63" s="92" t="s">
        <v>127</v>
      </c>
      <c r="AX63" s="92" t="s">
        <v>127</v>
      </c>
      <c r="AY63" s="92" t="s">
        <v>127</v>
      </c>
      <c r="AZ63" s="92" t="s">
        <v>127</v>
      </c>
      <c r="BA63" s="92" t="s">
        <v>127</v>
      </c>
      <c r="BB63" s="92" t="s">
        <v>127</v>
      </c>
      <c r="BC63" s="92" t="s">
        <v>127</v>
      </c>
      <c r="BD63" s="92" t="s">
        <v>127</v>
      </c>
      <c r="BE63" s="92" t="s">
        <v>127</v>
      </c>
      <c r="BF63" s="92" t="s">
        <v>127</v>
      </c>
      <c r="BG63" s="92" t="s">
        <v>127</v>
      </c>
      <c r="BH63" s="92" t="s">
        <v>127</v>
      </c>
      <c r="BI63" s="92" t="s">
        <v>127</v>
      </c>
      <c r="BJ63" s="92" t="s">
        <v>127</v>
      </c>
      <c r="BK63" s="92" t="s">
        <v>127</v>
      </c>
      <c r="BL63" s="92" t="s">
        <v>127</v>
      </c>
      <c r="BM63" s="92" t="s">
        <v>127</v>
      </c>
      <c r="BN63" s="92" t="s">
        <v>127</v>
      </c>
      <c r="BO63" s="92" t="s">
        <v>127</v>
      </c>
      <c r="BP63" s="92" t="s">
        <v>127</v>
      </c>
      <c r="BQ63" s="92" t="s">
        <v>127</v>
      </c>
      <c r="BR63" s="92" t="s">
        <v>127</v>
      </c>
      <c r="BS63" s="92" t="s">
        <v>127</v>
      </c>
      <c r="BT63" s="92" t="s">
        <v>127</v>
      </c>
      <c r="BU63" s="92" t="s">
        <v>127</v>
      </c>
      <c r="BV63" s="92" t="s">
        <v>127</v>
      </c>
      <c r="BW63" s="92" t="s">
        <v>127</v>
      </c>
      <c r="BX63" s="92" t="s">
        <v>127</v>
      </c>
    </row>
    <row r="64" spans="1:80" x14ac:dyDescent="0.25">
      <c r="A64" s="33" t="s">
        <v>180</v>
      </c>
      <c r="B64" s="34" t="s">
        <v>181</v>
      </c>
      <c r="C64" s="92" t="s">
        <v>127</v>
      </c>
      <c r="D64" s="92" t="s">
        <v>127</v>
      </c>
      <c r="E64" s="92" t="s">
        <v>127</v>
      </c>
      <c r="F64" s="92" t="s">
        <v>127</v>
      </c>
      <c r="G64" s="92" t="s">
        <v>127</v>
      </c>
      <c r="H64" s="92" t="s">
        <v>127</v>
      </c>
      <c r="I64" s="92" t="s">
        <v>127</v>
      </c>
      <c r="J64" s="92" t="s">
        <v>127</v>
      </c>
      <c r="K64" s="92" t="s">
        <v>127</v>
      </c>
      <c r="L64" s="92" t="s">
        <v>127</v>
      </c>
      <c r="M64" s="92" t="s">
        <v>127</v>
      </c>
      <c r="N64" s="92" t="s">
        <v>127</v>
      </c>
      <c r="O64" s="92" t="s">
        <v>127</v>
      </c>
      <c r="P64" s="92" t="s">
        <v>127</v>
      </c>
      <c r="Q64" s="92" t="s">
        <v>127</v>
      </c>
      <c r="R64" s="92" t="s">
        <v>127</v>
      </c>
      <c r="S64" s="92" t="s">
        <v>127</v>
      </c>
      <c r="T64" s="92" t="s">
        <v>127</v>
      </c>
      <c r="U64" s="92" t="s">
        <v>127</v>
      </c>
      <c r="V64" s="92" t="s">
        <v>127</v>
      </c>
      <c r="W64" s="92" t="s">
        <v>127</v>
      </c>
      <c r="X64" s="92" t="s">
        <v>127</v>
      </c>
      <c r="Y64" s="92" t="s">
        <v>127</v>
      </c>
      <c r="Z64" s="92" t="s">
        <v>127</v>
      </c>
      <c r="AA64" s="92" t="s">
        <v>127</v>
      </c>
      <c r="AB64" s="92" t="s">
        <v>127</v>
      </c>
      <c r="AC64" s="92" t="s">
        <v>127</v>
      </c>
      <c r="AD64" s="92" t="s">
        <v>127</v>
      </c>
      <c r="AE64" s="92" t="s">
        <v>127</v>
      </c>
      <c r="AF64" s="92" t="s">
        <v>127</v>
      </c>
      <c r="AG64" s="92" t="s">
        <v>127</v>
      </c>
      <c r="AH64" s="92" t="s">
        <v>127</v>
      </c>
      <c r="AI64" s="92" t="s">
        <v>127</v>
      </c>
      <c r="AJ64" s="92" t="s">
        <v>127</v>
      </c>
      <c r="AK64" s="92" t="s">
        <v>127</v>
      </c>
      <c r="AL64" s="92" t="s">
        <v>127</v>
      </c>
      <c r="AM64" s="92" t="s">
        <v>127</v>
      </c>
      <c r="AN64" s="92" t="s">
        <v>127</v>
      </c>
      <c r="AO64" s="92" t="s">
        <v>127</v>
      </c>
      <c r="AP64" s="92" t="s">
        <v>127</v>
      </c>
      <c r="AQ64" s="92" t="s">
        <v>127</v>
      </c>
      <c r="AR64" s="92" t="s">
        <v>127</v>
      </c>
      <c r="AS64" s="92" t="s">
        <v>127</v>
      </c>
      <c r="AT64" s="92" t="s">
        <v>127</v>
      </c>
      <c r="AU64" s="92" t="s">
        <v>127</v>
      </c>
      <c r="AV64" s="92" t="s">
        <v>127</v>
      </c>
      <c r="AW64" s="92" t="s">
        <v>127</v>
      </c>
      <c r="AX64" s="92" t="s">
        <v>127</v>
      </c>
      <c r="AY64" s="92" t="s">
        <v>127</v>
      </c>
      <c r="AZ64" s="92" t="s">
        <v>127</v>
      </c>
      <c r="BA64" s="92" t="s">
        <v>127</v>
      </c>
      <c r="BB64" s="92" t="s">
        <v>127</v>
      </c>
      <c r="BC64" s="92" t="s">
        <v>127</v>
      </c>
      <c r="BD64" s="92" t="s">
        <v>127</v>
      </c>
      <c r="BE64" s="92" t="s">
        <v>127</v>
      </c>
      <c r="BF64" s="92" t="s">
        <v>127</v>
      </c>
      <c r="BG64" s="92" t="s">
        <v>127</v>
      </c>
      <c r="BH64" s="92" t="s">
        <v>127</v>
      </c>
      <c r="BI64" s="92" t="s">
        <v>127</v>
      </c>
      <c r="BJ64" s="92" t="s">
        <v>127</v>
      </c>
      <c r="BK64" s="92" t="s">
        <v>127</v>
      </c>
      <c r="BL64" s="92" t="s">
        <v>127</v>
      </c>
      <c r="BM64" s="92" t="s">
        <v>127</v>
      </c>
      <c r="BN64" s="92" t="s">
        <v>127</v>
      </c>
      <c r="BO64" s="92" t="s">
        <v>127</v>
      </c>
      <c r="BP64" s="92" t="s">
        <v>127</v>
      </c>
      <c r="BQ64" s="92" t="s">
        <v>127</v>
      </c>
      <c r="BR64" s="92" t="s">
        <v>127</v>
      </c>
      <c r="BS64" s="92" t="s">
        <v>127</v>
      </c>
      <c r="BT64" s="92" t="s">
        <v>127</v>
      </c>
      <c r="BU64" s="92" t="s">
        <v>127</v>
      </c>
      <c r="BV64" s="92" t="s">
        <v>127</v>
      </c>
      <c r="BW64" s="92" t="s">
        <v>127</v>
      </c>
      <c r="BX64" s="92" t="s">
        <v>127</v>
      </c>
    </row>
    <row r="65" spans="1:76" ht="31.5" x14ac:dyDescent="0.25">
      <c r="A65" s="33" t="s">
        <v>182</v>
      </c>
      <c r="B65" s="34" t="s">
        <v>183</v>
      </c>
      <c r="C65" s="92" t="s">
        <v>127</v>
      </c>
      <c r="D65" s="92" t="s">
        <v>127</v>
      </c>
      <c r="E65" s="92" t="s">
        <v>127</v>
      </c>
      <c r="F65" s="92" t="s">
        <v>127</v>
      </c>
      <c r="G65" s="92" t="s">
        <v>127</v>
      </c>
      <c r="H65" s="92" t="s">
        <v>127</v>
      </c>
      <c r="I65" s="92" t="s">
        <v>127</v>
      </c>
      <c r="J65" s="92" t="s">
        <v>127</v>
      </c>
      <c r="K65" s="92" t="s">
        <v>127</v>
      </c>
      <c r="L65" s="92" t="s">
        <v>127</v>
      </c>
      <c r="M65" s="92" t="s">
        <v>127</v>
      </c>
      <c r="N65" s="92" t="s">
        <v>127</v>
      </c>
      <c r="O65" s="92" t="s">
        <v>127</v>
      </c>
      <c r="P65" s="92" t="s">
        <v>127</v>
      </c>
      <c r="Q65" s="92" t="s">
        <v>127</v>
      </c>
      <c r="R65" s="92" t="s">
        <v>127</v>
      </c>
      <c r="S65" s="92" t="s">
        <v>127</v>
      </c>
      <c r="T65" s="92" t="s">
        <v>127</v>
      </c>
      <c r="U65" s="92" t="s">
        <v>127</v>
      </c>
      <c r="V65" s="92" t="s">
        <v>127</v>
      </c>
      <c r="W65" s="92" t="s">
        <v>127</v>
      </c>
      <c r="X65" s="92" t="s">
        <v>127</v>
      </c>
      <c r="Y65" s="92" t="s">
        <v>127</v>
      </c>
      <c r="Z65" s="92" t="s">
        <v>127</v>
      </c>
      <c r="AA65" s="92" t="s">
        <v>127</v>
      </c>
      <c r="AB65" s="92" t="s">
        <v>127</v>
      </c>
      <c r="AC65" s="92" t="s">
        <v>127</v>
      </c>
      <c r="AD65" s="92" t="s">
        <v>127</v>
      </c>
      <c r="AE65" s="92" t="s">
        <v>127</v>
      </c>
      <c r="AF65" s="92" t="s">
        <v>127</v>
      </c>
      <c r="AG65" s="92" t="s">
        <v>127</v>
      </c>
      <c r="AH65" s="92" t="s">
        <v>127</v>
      </c>
      <c r="AI65" s="92" t="s">
        <v>127</v>
      </c>
      <c r="AJ65" s="92" t="s">
        <v>127</v>
      </c>
      <c r="AK65" s="92" t="s">
        <v>127</v>
      </c>
      <c r="AL65" s="92" t="s">
        <v>127</v>
      </c>
      <c r="AM65" s="92" t="s">
        <v>127</v>
      </c>
      <c r="AN65" s="92" t="s">
        <v>127</v>
      </c>
      <c r="AO65" s="92" t="s">
        <v>127</v>
      </c>
      <c r="AP65" s="92" t="s">
        <v>127</v>
      </c>
      <c r="AQ65" s="92" t="s">
        <v>127</v>
      </c>
      <c r="AR65" s="92" t="s">
        <v>127</v>
      </c>
      <c r="AS65" s="92" t="s">
        <v>127</v>
      </c>
      <c r="AT65" s="92" t="s">
        <v>127</v>
      </c>
      <c r="AU65" s="92" t="s">
        <v>127</v>
      </c>
      <c r="AV65" s="92" t="s">
        <v>127</v>
      </c>
      <c r="AW65" s="92" t="s">
        <v>127</v>
      </c>
      <c r="AX65" s="92" t="s">
        <v>127</v>
      </c>
      <c r="AY65" s="92" t="s">
        <v>127</v>
      </c>
      <c r="AZ65" s="92" t="s">
        <v>127</v>
      </c>
      <c r="BA65" s="92" t="s">
        <v>127</v>
      </c>
      <c r="BB65" s="92" t="s">
        <v>127</v>
      </c>
      <c r="BC65" s="92" t="s">
        <v>127</v>
      </c>
      <c r="BD65" s="92" t="s">
        <v>127</v>
      </c>
      <c r="BE65" s="92" t="s">
        <v>127</v>
      </c>
      <c r="BF65" s="92" t="s">
        <v>127</v>
      </c>
      <c r="BG65" s="92" t="s">
        <v>127</v>
      </c>
      <c r="BH65" s="92" t="s">
        <v>127</v>
      </c>
      <c r="BI65" s="92" t="s">
        <v>127</v>
      </c>
      <c r="BJ65" s="92" t="s">
        <v>127</v>
      </c>
      <c r="BK65" s="92" t="s">
        <v>127</v>
      </c>
      <c r="BL65" s="92" t="s">
        <v>127</v>
      </c>
      <c r="BM65" s="92" t="s">
        <v>127</v>
      </c>
      <c r="BN65" s="92" t="s">
        <v>127</v>
      </c>
      <c r="BO65" s="92" t="s">
        <v>127</v>
      </c>
      <c r="BP65" s="92" t="s">
        <v>127</v>
      </c>
      <c r="BQ65" s="92" t="s">
        <v>127</v>
      </c>
      <c r="BR65" s="92" t="s">
        <v>127</v>
      </c>
      <c r="BS65" s="92" t="s">
        <v>127</v>
      </c>
      <c r="BT65" s="92" t="s">
        <v>127</v>
      </c>
      <c r="BU65" s="92" t="s">
        <v>127</v>
      </c>
      <c r="BV65" s="92" t="s">
        <v>127</v>
      </c>
      <c r="BW65" s="92" t="s">
        <v>127</v>
      </c>
      <c r="BX65" s="92" t="s">
        <v>127</v>
      </c>
    </row>
    <row r="66" spans="1:76" ht="31.5" x14ac:dyDescent="0.25">
      <c r="A66" s="33" t="s">
        <v>184</v>
      </c>
      <c r="B66" s="34" t="s">
        <v>185</v>
      </c>
      <c r="C66" s="92" t="s">
        <v>127</v>
      </c>
      <c r="D66" s="92" t="s">
        <v>127</v>
      </c>
      <c r="E66" s="92" t="s">
        <v>127</v>
      </c>
      <c r="F66" s="92" t="s">
        <v>127</v>
      </c>
      <c r="G66" s="92" t="s">
        <v>127</v>
      </c>
      <c r="H66" s="92" t="s">
        <v>127</v>
      </c>
      <c r="I66" s="92" t="s">
        <v>127</v>
      </c>
      <c r="J66" s="92" t="s">
        <v>127</v>
      </c>
      <c r="K66" s="92" t="s">
        <v>127</v>
      </c>
      <c r="L66" s="92" t="s">
        <v>127</v>
      </c>
      <c r="M66" s="92" t="s">
        <v>127</v>
      </c>
      <c r="N66" s="92" t="s">
        <v>127</v>
      </c>
      <c r="O66" s="92" t="s">
        <v>127</v>
      </c>
      <c r="P66" s="92" t="s">
        <v>127</v>
      </c>
      <c r="Q66" s="92" t="s">
        <v>127</v>
      </c>
      <c r="R66" s="92" t="s">
        <v>127</v>
      </c>
      <c r="S66" s="92" t="s">
        <v>127</v>
      </c>
      <c r="T66" s="92" t="s">
        <v>127</v>
      </c>
      <c r="U66" s="92" t="s">
        <v>127</v>
      </c>
      <c r="V66" s="92" t="s">
        <v>127</v>
      </c>
      <c r="W66" s="92" t="s">
        <v>127</v>
      </c>
      <c r="X66" s="92" t="s">
        <v>127</v>
      </c>
      <c r="Y66" s="92" t="s">
        <v>127</v>
      </c>
      <c r="Z66" s="92" t="s">
        <v>127</v>
      </c>
      <c r="AA66" s="92" t="s">
        <v>127</v>
      </c>
      <c r="AB66" s="92" t="s">
        <v>127</v>
      </c>
      <c r="AC66" s="92" t="s">
        <v>127</v>
      </c>
      <c r="AD66" s="92" t="s">
        <v>127</v>
      </c>
      <c r="AE66" s="92" t="s">
        <v>127</v>
      </c>
      <c r="AF66" s="92" t="s">
        <v>127</v>
      </c>
      <c r="AG66" s="92" t="s">
        <v>127</v>
      </c>
      <c r="AH66" s="92" t="s">
        <v>127</v>
      </c>
      <c r="AI66" s="92" t="s">
        <v>127</v>
      </c>
      <c r="AJ66" s="92" t="s">
        <v>127</v>
      </c>
      <c r="AK66" s="92" t="s">
        <v>127</v>
      </c>
      <c r="AL66" s="92" t="s">
        <v>127</v>
      </c>
      <c r="AM66" s="92" t="s">
        <v>127</v>
      </c>
      <c r="AN66" s="92" t="s">
        <v>127</v>
      </c>
      <c r="AO66" s="92" t="s">
        <v>127</v>
      </c>
      <c r="AP66" s="92" t="s">
        <v>127</v>
      </c>
      <c r="AQ66" s="92" t="s">
        <v>127</v>
      </c>
      <c r="AR66" s="92" t="s">
        <v>127</v>
      </c>
      <c r="AS66" s="92" t="s">
        <v>127</v>
      </c>
      <c r="AT66" s="92" t="s">
        <v>127</v>
      </c>
      <c r="AU66" s="92" t="s">
        <v>127</v>
      </c>
      <c r="AV66" s="92" t="s">
        <v>127</v>
      </c>
      <c r="AW66" s="92" t="s">
        <v>127</v>
      </c>
      <c r="AX66" s="92" t="s">
        <v>127</v>
      </c>
      <c r="AY66" s="92" t="s">
        <v>127</v>
      </c>
      <c r="AZ66" s="92" t="s">
        <v>127</v>
      </c>
      <c r="BA66" s="92" t="s">
        <v>127</v>
      </c>
      <c r="BB66" s="92" t="s">
        <v>127</v>
      </c>
      <c r="BC66" s="92" t="s">
        <v>127</v>
      </c>
      <c r="BD66" s="92" t="s">
        <v>127</v>
      </c>
      <c r="BE66" s="92" t="s">
        <v>127</v>
      </c>
      <c r="BF66" s="92" t="s">
        <v>127</v>
      </c>
      <c r="BG66" s="92" t="s">
        <v>127</v>
      </c>
      <c r="BH66" s="92" t="s">
        <v>127</v>
      </c>
      <c r="BI66" s="92" t="s">
        <v>127</v>
      </c>
      <c r="BJ66" s="92" t="s">
        <v>127</v>
      </c>
      <c r="BK66" s="92" t="s">
        <v>127</v>
      </c>
      <c r="BL66" s="92" t="s">
        <v>127</v>
      </c>
      <c r="BM66" s="92" t="s">
        <v>127</v>
      </c>
      <c r="BN66" s="92" t="s">
        <v>127</v>
      </c>
      <c r="BO66" s="92" t="s">
        <v>127</v>
      </c>
      <c r="BP66" s="92" t="s">
        <v>127</v>
      </c>
      <c r="BQ66" s="92" t="s">
        <v>127</v>
      </c>
      <c r="BR66" s="92" t="s">
        <v>127</v>
      </c>
      <c r="BS66" s="92" t="s">
        <v>127</v>
      </c>
      <c r="BT66" s="92" t="s">
        <v>127</v>
      </c>
      <c r="BU66" s="92" t="s">
        <v>127</v>
      </c>
      <c r="BV66" s="92" t="s">
        <v>127</v>
      </c>
      <c r="BW66" s="92" t="s">
        <v>127</v>
      </c>
      <c r="BX66" s="92" t="s">
        <v>127</v>
      </c>
    </row>
    <row r="67" spans="1:76" ht="31.5" x14ac:dyDescent="0.25">
      <c r="A67" s="33" t="s">
        <v>186</v>
      </c>
      <c r="B67" s="34" t="s">
        <v>187</v>
      </c>
      <c r="C67" s="92" t="s">
        <v>127</v>
      </c>
      <c r="D67" s="92" t="s">
        <v>127</v>
      </c>
      <c r="E67" s="92" t="s">
        <v>127</v>
      </c>
      <c r="F67" s="92" t="s">
        <v>127</v>
      </c>
      <c r="G67" s="92" t="s">
        <v>127</v>
      </c>
      <c r="H67" s="92" t="s">
        <v>127</v>
      </c>
      <c r="I67" s="92" t="s">
        <v>127</v>
      </c>
      <c r="J67" s="92" t="s">
        <v>127</v>
      </c>
      <c r="K67" s="92" t="s">
        <v>127</v>
      </c>
      <c r="L67" s="92" t="s">
        <v>127</v>
      </c>
      <c r="M67" s="92" t="s">
        <v>127</v>
      </c>
      <c r="N67" s="92" t="s">
        <v>127</v>
      </c>
      <c r="O67" s="92" t="s">
        <v>127</v>
      </c>
      <c r="P67" s="92" t="s">
        <v>127</v>
      </c>
      <c r="Q67" s="92" t="s">
        <v>127</v>
      </c>
      <c r="R67" s="92" t="s">
        <v>127</v>
      </c>
      <c r="S67" s="92" t="s">
        <v>127</v>
      </c>
      <c r="T67" s="92" t="s">
        <v>127</v>
      </c>
      <c r="U67" s="92" t="s">
        <v>127</v>
      </c>
      <c r="V67" s="92" t="s">
        <v>127</v>
      </c>
      <c r="W67" s="92" t="s">
        <v>127</v>
      </c>
      <c r="X67" s="92" t="s">
        <v>127</v>
      </c>
      <c r="Y67" s="92" t="s">
        <v>127</v>
      </c>
      <c r="Z67" s="92" t="s">
        <v>127</v>
      </c>
      <c r="AA67" s="92" t="s">
        <v>127</v>
      </c>
      <c r="AB67" s="92" t="s">
        <v>127</v>
      </c>
      <c r="AC67" s="92" t="s">
        <v>127</v>
      </c>
      <c r="AD67" s="92" t="s">
        <v>127</v>
      </c>
      <c r="AE67" s="92" t="s">
        <v>127</v>
      </c>
      <c r="AF67" s="92" t="s">
        <v>127</v>
      </c>
      <c r="AG67" s="92" t="s">
        <v>127</v>
      </c>
      <c r="AH67" s="92" t="s">
        <v>127</v>
      </c>
      <c r="AI67" s="92" t="s">
        <v>127</v>
      </c>
      <c r="AJ67" s="92" t="s">
        <v>127</v>
      </c>
      <c r="AK67" s="92" t="s">
        <v>127</v>
      </c>
      <c r="AL67" s="92" t="s">
        <v>127</v>
      </c>
      <c r="AM67" s="92" t="s">
        <v>127</v>
      </c>
      <c r="AN67" s="92" t="s">
        <v>127</v>
      </c>
      <c r="AO67" s="92" t="s">
        <v>127</v>
      </c>
      <c r="AP67" s="92" t="s">
        <v>127</v>
      </c>
      <c r="AQ67" s="92" t="s">
        <v>127</v>
      </c>
      <c r="AR67" s="92" t="s">
        <v>127</v>
      </c>
      <c r="AS67" s="92" t="s">
        <v>127</v>
      </c>
      <c r="AT67" s="92" t="s">
        <v>127</v>
      </c>
      <c r="AU67" s="92" t="s">
        <v>127</v>
      </c>
      <c r="AV67" s="92" t="s">
        <v>127</v>
      </c>
      <c r="AW67" s="92" t="s">
        <v>127</v>
      </c>
      <c r="AX67" s="92" t="s">
        <v>127</v>
      </c>
      <c r="AY67" s="92" t="s">
        <v>127</v>
      </c>
      <c r="AZ67" s="92" t="s">
        <v>127</v>
      </c>
      <c r="BA67" s="92" t="s">
        <v>127</v>
      </c>
      <c r="BB67" s="92" t="s">
        <v>127</v>
      </c>
      <c r="BC67" s="92" t="s">
        <v>127</v>
      </c>
      <c r="BD67" s="92" t="s">
        <v>127</v>
      </c>
      <c r="BE67" s="92" t="s">
        <v>127</v>
      </c>
      <c r="BF67" s="92" t="s">
        <v>127</v>
      </c>
      <c r="BG67" s="92" t="s">
        <v>127</v>
      </c>
      <c r="BH67" s="92" t="s">
        <v>127</v>
      </c>
      <c r="BI67" s="92" t="s">
        <v>127</v>
      </c>
      <c r="BJ67" s="92" t="s">
        <v>127</v>
      </c>
      <c r="BK67" s="92" t="s">
        <v>127</v>
      </c>
      <c r="BL67" s="92" t="s">
        <v>127</v>
      </c>
      <c r="BM67" s="92" t="s">
        <v>127</v>
      </c>
      <c r="BN67" s="92" t="s">
        <v>127</v>
      </c>
      <c r="BO67" s="92" t="s">
        <v>127</v>
      </c>
      <c r="BP67" s="92" t="s">
        <v>127</v>
      </c>
      <c r="BQ67" s="92" t="s">
        <v>127</v>
      </c>
      <c r="BR67" s="92" t="s">
        <v>127</v>
      </c>
      <c r="BS67" s="92" t="s">
        <v>127</v>
      </c>
      <c r="BT67" s="92" t="s">
        <v>127</v>
      </c>
      <c r="BU67" s="92" t="s">
        <v>127</v>
      </c>
      <c r="BV67" s="92" t="s">
        <v>127</v>
      </c>
      <c r="BW67" s="92" t="s">
        <v>127</v>
      </c>
      <c r="BX67" s="92" t="s">
        <v>127</v>
      </c>
    </row>
    <row r="68" spans="1:76" ht="31.5" x14ac:dyDescent="0.25">
      <c r="A68" s="33" t="s">
        <v>188</v>
      </c>
      <c r="B68" s="34" t="s">
        <v>189</v>
      </c>
      <c r="C68" s="92" t="s">
        <v>127</v>
      </c>
      <c r="D68" s="92" t="s">
        <v>127</v>
      </c>
      <c r="E68" s="92" t="s">
        <v>127</v>
      </c>
      <c r="F68" s="92" t="s">
        <v>127</v>
      </c>
      <c r="G68" s="92" t="s">
        <v>127</v>
      </c>
      <c r="H68" s="92" t="s">
        <v>127</v>
      </c>
      <c r="I68" s="92" t="s">
        <v>127</v>
      </c>
      <c r="J68" s="92" t="s">
        <v>127</v>
      </c>
      <c r="K68" s="92" t="s">
        <v>127</v>
      </c>
      <c r="L68" s="92" t="s">
        <v>127</v>
      </c>
      <c r="M68" s="92" t="s">
        <v>127</v>
      </c>
      <c r="N68" s="92" t="s">
        <v>127</v>
      </c>
      <c r="O68" s="92" t="s">
        <v>127</v>
      </c>
      <c r="P68" s="92" t="s">
        <v>127</v>
      </c>
      <c r="Q68" s="92" t="s">
        <v>127</v>
      </c>
      <c r="R68" s="92" t="s">
        <v>127</v>
      </c>
      <c r="S68" s="92" t="s">
        <v>127</v>
      </c>
      <c r="T68" s="92" t="s">
        <v>127</v>
      </c>
      <c r="U68" s="92" t="s">
        <v>127</v>
      </c>
      <c r="V68" s="92" t="s">
        <v>127</v>
      </c>
      <c r="W68" s="92" t="s">
        <v>127</v>
      </c>
      <c r="X68" s="92" t="s">
        <v>127</v>
      </c>
      <c r="Y68" s="92" t="s">
        <v>127</v>
      </c>
      <c r="Z68" s="92" t="s">
        <v>127</v>
      </c>
      <c r="AA68" s="92" t="s">
        <v>127</v>
      </c>
      <c r="AB68" s="92" t="s">
        <v>127</v>
      </c>
      <c r="AC68" s="92" t="s">
        <v>127</v>
      </c>
      <c r="AD68" s="92" t="s">
        <v>127</v>
      </c>
      <c r="AE68" s="92" t="s">
        <v>127</v>
      </c>
      <c r="AF68" s="92" t="s">
        <v>127</v>
      </c>
      <c r="AG68" s="92" t="s">
        <v>127</v>
      </c>
      <c r="AH68" s="92" t="s">
        <v>127</v>
      </c>
      <c r="AI68" s="92" t="s">
        <v>127</v>
      </c>
      <c r="AJ68" s="92" t="s">
        <v>127</v>
      </c>
      <c r="AK68" s="92" t="s">
        <v>127</v>
      </c>
      <c r="AL68" s="92" t="s">
        <v>127</v>
      </c>
      <c r="AM68" s="92" t="s">
        <v>127</v>
      </c>
      <c r="AN68" s="92" t="s">
        <v>127</v>
      </c>
      <c r="AO68" s="92" t="s">
        <v>127</v>
      </c>
      <c r="AP68" s="92" t="s">
        <v>127</v>
      </c>
      <c r="AQ68" s="92" t="s">
        <v>127</v>
      </c>
      <c r="AR68" s="92" t="s">
        <v>127</v>
      </c>
      <c r="AS68" s="92" t="s">
        <v>127</v>
      </c>
      <c r="AT68" s="92" t="s">
        <v>127</v>
      </c>
      <c r="AU68" s="92" t="s">
        <v>127</v>
      </c>
      <c r="AV68" s="92" t="s">
        <v>127</v>
      </c>
      <c r="AW68" s="92" t="s">
        <v>127</v>
      </c>
      <c r="AX68" s="92" t="s">
        <v>127</v>
      </c>
      <c r="AY68" s="92" t="s">
        <v>127</v>
      </c>
      <c r="AZ68" s="92" t="s">
        <v>127</v>
      </c>
      <c r="BA68" s="92" t="s">
        <v>127</v>
      </c>
      <c r="BB68" s="92" t="s">
        <v>127</v>
      </c>
      <c r="BC68" s="92" t="s">
        <v>127</v>
      </c>
      <c r="BD68" s="92" t="s">
        <v>127</v>
      </c>
      <c r="BE68" s="92" t="s">
        <v>127</v>
      </c>
      <c r="BF68" s="92" t="s">
        <v>127</v>
      </c>
      <c r="BG68" s="92" t="s">
        <v>127</v>
      </c>
      <c r="BH68" s="92" t="s">
        <v>127</v>
      </c>
      <c r="BI68" s="92" t="s">
        <v>127</v>
      </c>
      <c r="BJ68" s="92" t="s">
        <v>127</v>
      </c>
      <c r="BK68" s="92" t="s">
        <v>127</v>
      </c>
      <c r="BL68" s="92" t="s">
        <v>127</v>
      </c>
      <c r="BM68" s="92" t="s">
        <v>127</v>
      </c>
      <c r="BN68" s="92" t="s">
        <v>127</v>
      </c>
      <c r="BO68" s="92" t="s">
        <v>127</v>
      </c>
      <c r="BP68" s="92" t="s">
        <v>127</v>
      </c>
      <c r="BQ68" s="92" t="s">
        <v>127</v>
      </c>
      <c r="BR68" s="92" t="s">
        <v>127</v>
      </c>
      <c r="BS68" s="92" t="s">
        <v>127</v>
      </c>
      <c r="BT68" s="92" t="s">
        <v>127</v>
      </c>
      <c r="BU68" s="92" t="s">
        <v>127</v>
      </c>
      <c r="BV68" s="92" t="s">
        <v>127</v>
      </c>
      <c r="BW68" s="92" t="s">
        <v>127</v>
      </c>
      <c r="BX68" s="92" t="s">
        <v>127</v>
      </c>
    </row>
    <row r="69" spans="1:76" ht="31.5" x14ac:dyDescent="0.25">
      <c r="A69" s="33" t="s">
        <v>190</v>
      </c>
      <c r="B69" s="34" t="s">
        <v>191</v>
      </c>
      <c r="C69" s="92" t="s">
        <v>127</v>
      </c>
      <c r="D69" s="92" t="s">
        <v>127</v>
      </c>
      <c r="E69" s="92" t="s">
        <v>127</v>
      </c>
      <c r="F69" s="92" t="s">
        <v>127</v>
      </c>
      <c r="G69" s="92" t="s">
        <v>127</v>
      </c>
      <c r="H69" s="92" t="s">
        <v>127</v>
      </c>
      <c r="I69" s="92" t="s">
        <v>127</v>
      </c>
      <c r="J69" s="92" t="s">
        <v>127</v>
      </c>
      <c r="K69" s="92" t="s">
        <v>127</v>
      </c>
      <c r="L69" s="92" t="s">
        <v>127</v>
      </c>
      <c r="M69" s="92" t="s">
        <v>127</v>
      </c>
      <c r="N69" s="92" t="s">
        <v>127</v>
      </c>
      <c r="O69" s="92" t="s">
        <v>127</v>
      </c>
      <c r="P69" s="92" t="s">
        <v>127</v>
      </c>
      <c r="Q69" s="92" t="s">
        <v>127</v>
      </c>
      <c r="R69" s="92" t="s">
        <v>127</v>
      </c>
      <c r="S69" s="92" t="s">
        <v>127</v>
      </c>
      <c r="T69" s="92" t="s">
        <v>127</v>
      </c>
      <c r="U69" s="92" t="s">
        <v>127</v>
      </c>
      <c r="V69" s="92" t="s">
        <v>127</v>
      </c>
      <c r="W69" s="92" t="s">
        <v>127</v>
      </c>
      <c r="X69" s="92" t="s">
        <v>127</v>
      </c>
      <c r="Y69" s="92" t="s">
        <v>127</v>
      </c>
      <c r="Z69" s="92" t="s">
        <v>127</v>
      </c>
      <c r="AA69" s="92" t="s">
        <v>127</v>
      </c>
      <c r="AB69" s="92" t="s">
        <v>127</v>
      </c>
      <c r="AC69" s="92" t="s">
        <v>127</v>
      </c>
      <c r="AD69" s="92" t="s">
        <v>127</v>
      </c>
      <c r="AE69" s="92" t="s">
        <v>127</v>
      </c>
      <c r="AF69" s="92" t="s">
        <v>127</v>
      </c>
      <c r="AG69" s="92" t="s">
        <v>127</v>
      </c>
      <c r="AH69" s="92" t="s">
        <v>127</v>
      </c>
      <c r="AI69" s="92" t="s">
        <v>127</v>
      </c>
      <c r="AJ69" s="92" t="s">
        <v>127</v>
      </c>
      <c r="AK69" s="92" t="s">
        <v>127</v>
      </c>
      <c r="AL69" s="92" t="s">
        <v>127</v>
      </c>
      <c r="AM69" s="92" t="s">
        <v>127</v>
      </c>
      <c r="AN69" s="92" t="s">
        <v>127</v>
      </c>
      <c r="AO69" s="92" t="s">
        <v>127</v>
      </c>
      <c r="AP69" s="92" t="s">
        <v>127</v>
      </c>
      <c r="AQ69" s="92" t="s">
        <v>127</v>
      </c>
      <c r="AR69" s="92" t="s">
        <v>127</v>
      </c>
      <c r="AS69" s="92" t="s">
        <v>127</v>
      </c>
      <c r="AT69" s="92" t="s">
        <v>127</v>
      </c>
      <c r="AU69" s="92" t="s">
        <v>127</v>
      </c>
      <c r="AV69" s="92" t="s">
        <v>127</v>
      </c>
      <c r="AW69" s="92" t="s">
        <v>127</v>
      </c>
      <c r="AX69" s="92" t="s">
        <v>127</v>
      </c>
      <c r="AY69" s="92" t="s">
        <v>127</v>
      </c>
      <c r="AZ69" s="92" t="s">
        <v>127</v>
      </c>
      <c r="BA69" s="92" t="s">
        <v>127</v>
      </c>
      <c r="BB69" s="92" t="s">
        <v>127</v>
      </c>
      <c r="BC69" s="92" t="s">
        <v>127</v>
      </c>
      <c r="BD69" s="92" t="s">
        <v>127</v>
      </c>
      <c r="BE69" s="92" t="s">
        <v>127</v>
      </c>
      <c r="BF69" s="92" t="s">
        <v>127</v>
      </c>
      <c r="BG69" s="92" t="s">
        <v>127</v>
      </c>
      <c r="BH69" s="92" t="s">
        <v>127</v>
      </c>
      <c r="BI69" s="92" t="s">
        <v>127</v>
      </c>
      <c r="BJ69" s="92" t="s">
        <v>127</v>
      </c>
      <c r="BK69" s="92" t="s">
        <v>127</v>
      </c>
      <c r="BL69" s="92" t="s">
        <v>127</v>
      </c>
      <c r="BM69" s="92" t="s">
        <v>127</v>
      </c>
      <c r="BN69" s="92" t="s">
        <v>127</v>
      </c>
      <c r="BO69" s="92" t="s">
        <v>127</v>
      </c>
      <c r="BP69" s="92" t="s">
        <v>127</v>
      </c>
      <c r="BQ69" s="92" t="s">
        <v>127</v>
      </c>
      <c r="BR69" s="92" t="s">
        <v>127</v>
      </c>
      <c r="BS69" s="92" t="s">
        <v>127</v>
      </c>
      <c r="BT69" s="92" t="s">
        <v>127</v>
      </c>
      <c r="BU69" s="92" t="s">
        <v>127</v>
      </c>
      <c r="BV69" s="92" t="s">
        <v>127</v>
      </c>
      <c r="BW69" s="92" t="s">
        <v>127</v>
      </c>
      <c r="BX69" s="92" t="s">
        <v>127</v>
      </c>
    </row>
    <row r="70" spans="1:76" ht="31.5" x14ac:dyDescent="0.25">
      <c r="A70" s="33" t="s">
        <v>192</v>
      </c>
      <c r="B70" s="34" t="s">
        <v>193</v>
      </c>
      <c r="C70" s="92" t="s">
        <v>127</v>
      </c>
      <c r="D70" s="92" t="s">
        <v>127</v>
      </c>
      <c r="E70" s="92" t="s">
        <v>127</v>
      </c>
      <c r="F70" s="92" t="s">
        <v>127</v>
      </c>
      <c r="G70" s="92" t="s">
        <v>127</v>
      </c>
      <c r="H70" s="92" t="s">
        <v>127</v>
      </c>
      <c r="I70" s="92" t="s">
        <v>127</v>
      </c>
      <c r="J70" s="92" t="s">
        <v>127</v>
      </c>
      <c r="K70" s="92" t="s">
        <v>127</v>
      </c>
      <c r="L70" s="92" t="s">
        <v>127</v>
      </c>
      <c r="M70" s="92" t="s">
        <v>127</v>
      </c>
      <c r="N70" s="92" t="s">
        <v>127</v>
      </c>
      <c r="O70" s="92" t="s">
        <v>127</v>
      </c>
      <c r="P70" s="92" t="s">
        <v>127</v>
      </c>
      <c r="Q70" s="92" t="s">
        <v>127</v>
      </c>
      <c r="R70" s="92" t="s">
        <v>127</v>
      </c>
      <c r="S70" s="92" t="s">
        <v>127</v>
      </c>
      <c r="T70" s="92" t="s">
        <v>127</v>
      </c>
      <c r="U70" s="92" t="s">
        <v>127</v>
      </c>
      <c r="V70" s="92" t="s">
        <v>127</v>
      </c>
      <c r="W70" s="92" t="s">
        <v>127</v>
      </c>
      <c r="X70" s="92" t="s">
        <v>127</v>
      </c>
      <c r="Y70" s="92" t="s">
        <v>127</v>
      </c>
      <c r="Z70" s="92" t="s">
        <v>127</v>
      </c>
      <c r="AA70" s="92" t="s">
        <v>127</v>
      </c>
      <c r="AB70" s="92" t="s">
        <v>127</v>
      </c>
      <c r="AC70" s="92" t="s">
        <v>127</v>
      </c>
      <c r="AD70" s="92" t="s">
        <v>127</v>
      </c>
      <c r="AE70" s="92" t="s">
        <v>127</v>
      </c>
      <c r="AF70" s="92" t="s">
        <v>127</v>
      </c>
      <c r="AG70" s="92" t="s">
        <v>127</v>
      </c>
      <c r="AH70" s="92" t="s">
        <v>127</v>
      </c>
      <c r="AI70" s="92" t="s">
        <v>127</v>
      </c>
      <c r="AJ70" s="92" t="s">
        <v>127</v>
      </c>
      <c r="AK70" s="92" t="s">
        <v>127</v>
      </c>
      <c r="AL70" s="92" t="s">
        <v>127</v>
      </c>
      <c r="AM70" s="92" t="s">
        <v>127</v>
      </c>
      <c r="AN70" s="92" t="s">
        <v>127</v>
      </c>
      <c r="AO70" s="92" t="s">
        <v>127</v>
      </c>
      <c r="AP70" s="92" t="s">
        <v>127</v>
      </c>
      <c r="AQ70" s="92" t="s">
        <v>127</v>
      </c>
      <c r="AR70" s="92" t="s">
        <v>127</v>
      </c>
      <c r="AS70" s="92" t="s">
        <v>127</v>
      </c>
      <c r="AT70" s="92" t="s">
        <v>127</v>
      </c>
      <c r="AU70" s="92" t="s">
        <v>127</v>
      </c>
      <c r="AV70" s="92" t="s">
        <v>127</v>
      </c>
      <c r="AW70" s="92" t="s">
        <v>127</v>
      </c>
      <c r="AX70" s="92" t="s">
        <v>127</v>
      </c>
      <c r="AY70" s="92" t="s">
        <v>127</v>
      </c>
      <c r="AZ70" s="92" t="s">
        <v>127</v>
      </c>
      <c r="BA70" s="92" t="s">
        <v>127</v>
      </c>
      <c r="BB70" s="92" t="s">
        <v>127</v>
      </c>
      <c r="BC70" s="92" t="s">
        <v>127</v>
      </c>
      <c r="BD70" s="92" t="s">
        <v>127</v>
      </c>
      <c r="BE70" s="92" t="s">
        <v>127</v>
      </c>
      <c r="BF70" s="92" t="s">
        <v>127</v>
      </c>
      <c r="BG70" s="92" t="s">
        <v>127</v>
      </c>
      <c r="BH70" s="92" t="s">
        <v>127</v>
      </c>
      <c r="BI70" s="92" t="s">
        <v>127</v>
      </c>
      <c r="BJ70" s="92" t="s">
        <v>127</v>
      </c>
      <c r="BK70" s="92" t="s">
        <v>127</v>
      </c>
      <c r="BL70" s="92" t="s">
        <v>127</v>
      </c>
      <c r="BM70" s="92" t="s">
        <v>127</v>
      </c>
      <c r="BN70" s="92" t="s">
        <v>127</v>
      </c>
      <c r="BO70" s="92" t="s">
        <v>127</v>
      </c>
      <c r="BP70" s="92" t="s">
        <v>127</v>
      </c>
      <c r="BQ70" s="92" t="s">
        <v>127</v>
      </c>
      <c r="BR70" s="92" t="s">
        <v>127</v>
      </c>
      <c r="BS70" s="92" t="s">
        <v>127</v>
      </c>
      <c r="BT70" s="92" t="s">
        <v>127</v>
      </c>
      <c r="BU70" s="92" t="s">
        <v>127</v>
      </c>
      <c r="BV70" s="92" t="s">
        <v>127</v>
      </c>
      <c r="BW70" s="92" t="s">
        <v>127</v>
      </c>
      <c r="BX70" s="92" t="s">
        <v>127</v>
      </c>
    </row>
    <row r="71" spans="1:76" x14ac:dyDescent="0.25">
      <c r="A71" s="33" t="s">
        <v>194</v>
      </c>
      <c r="B71" s="34" t="s">
        <v>195</v>
      </c>
      <c r="C71" s="92" t="s">
        <v>127</v>
      </c>
      <c r="D71" s="92" t="s">
        <v>127</v>
      </c>
      <c r="E71" s="92" t="s">
        <v>127</v>
      </c>
      <c r="F71" s="92" t="s">
        <v>127</v>
      </c>
      <c r="G71" s="92" t="s">
        <v>127</v>
      </c>
      <c r="H71" s="92" t="s">
        <v>127</v>
      </c>
      <c r="I71" s="92" t="s">
        <v>127</v>
      </c>
      <c r="J71" s="92" t="s">
        <v>127</v>
      </c>
      <c r="K71" s="92" t="s">
        <v>127</v>
      </c>
      <c r="L71" s="92" t="s">
        <v>127</v>
      </c>
      <c r="M71" s="92" t="s">
        <v>127</v>
      </c>
      <c r="N71" s="92" t="s">
        <v>127</v>
      </c>
      <c r="O71" s="92" t="s">
        <v>127</v>
      </c>
      <c r="P71" s="92" t="s">
        <v>127</v>
      </c>
      <c r="Q71" s="92" t="s">
        <v>127</v>
      </c>
      <c r="R71" s="92" t="s">
        <v>127</v>
      </c>
      <c r="S71" s="92" t="s">
        <v>127</v>
      </c>
      <c r="T71" s="92" t="s">
        <v>127</v>
      </c>
      <c r="U71" s="92" t="s">
        <v>127</v>
      </c>
      <c r="V71" s="92" t="s">
        <v>127</v>
      </c>
      <c r="W71" s="92" t="s">
        <v>127</v>
      </c>
      <c r="X71" s="92" t="s">
        <v>127</v>
      </c>
      <c r="Y71" s="92" t="s">
        <v>127</v>
      </c>
      <c r="Z71" s="92" t="s">
        <v>127</v>
      </c>
      <c r="AA71" s="92" t="s">
        <v>127</v>
      </c>
      <c r="AB71" s="92" t="s">
        <v>127</v>
      </c>
      <c r="AC71" s="92" t="s">
        <v>127</v>
      </c>
      <c r="AD71" s="92" t="s">
        <v>127</v>
      </c>
      <c r="AE71" s="92" t="s">
        <v>127</v>
      </c>
      <c r="AF71" s="92" t="s">
        <v>127</v>
      </c>
      <c r="AG71" s="92" t="s">
        <v>127</v>
      </c>
      <c r="AH71" s="92" t="s">
        <v>127</v>
      </c>
      <c r="AI71" s="92" t="s">
        <v>127</v>
      </c>
      <c r="AJ71" s="92" t="s">
        <v>127</v>
      </c>
      <c r="AK71" s="92" t="s">
        <v>127</v>
      </c>
      <c r="AL71" s="92" t="s">
        <v>127</v>
      </c>
      <c r="AM71" s="92" t="s">
        <v>127</v>
      </c>
      <c r="AN71" s="92" t="s">
        <v>127</v>
      </c>
      <c r="AO71" s="92" t="s">
        <v>127</v>
      </c>
      <c r="AP71" s="92" t="s">
        <v>127</v>
      </c>
      <c r="AQ71" s="92" t="s">
        <v>127</v>
      </c>
      <c r="AR71" s="92" t="s">
        <v>127</v>
      </c>
      <c r="AS71" s="92" t="s">
        <v>127</v>
      </c>
      <c r="AT71" s="92" t="s">
        <v>127</v>
      </c>
      <c r="AU71" s="92" t="s">
        <v>127</v>
      </c>
      <c r="AV71" s="92" t="s">
        <v>127</v>
      </c>
      <c r="AW71" s="92" t="s">
        <v>127</v>
      </c>
      <c r="AX71" s="92" t="s">
        <v>127</v>
      </c>
      <c r="AY71" s="92" t="s">
        <v>127</v>
      </c>
      <c r="AZ71" s="92" t="s">
        <v>127</v>
      </c>
      <c r="BA71" s="92" t="s">
        <v>127</v>
      </c>
      <c r="BB71" s="92" t="s">
        <v>127</v>
      </c>
      <c r="BC71" s="92" t="s">
        <v>127</v>
      </c>
      <c r="BD71" s="92" t="s">
        <v>127</v>
      </c>
      <c r="BE71" s="92" t="s">
        <v>127</v>
      </c>
      <c r="BF71" s="92" t="s">
        <v>127</v>
      </c>
      <c r="BG71" s="92" t="s">
        <v>127</v>
      </c>
      <c r="BH71" s="92" t="s">
        <v>127</v>
      </c>
      <c r="BI71" s="92" t="s">
        <v>127</v>
      </c>
      <c r="BJ71" s="92" t="s">
        <v>127</v>
      </c>
      <c r="BK71" s="92" t="s">
        <v>127</v>
      </c>
      <c r="BL71" s="92" t="s">
        <v>127</v>
      </c>
      <c r="BM71" s="92" t="s">
        <v>127</v>
      </c>
      <c r="BN71" s="92" t="s">
        <v>127</v>
      </c>
      <c r="BO71" s="92" t="s">
        <v>127</v>
      </c>
      <c r="BP71" s="92" t="s">
        <v>127</v>
      </c>
      <c r="BQ71" s="92" t="s">
        <v>127</v>
      </c>
      <c r="BR71" s="92" t="s">
        <v>127</v>
      </c>
      <c r="BS71" s="92" t="s">
        <v>127</v>
      </c>
      <c r="BT71" s="92" t="s">
        <v>127</v>
      </c>
      <c r="BU71" s="92" t="s">
        <v>127</v>
      </c>
      <c r="BV71" s="92" t="s">
        <v>127</v>
      </c>
      <c r="BW71" s="92" t="s">
        <v>127</v>
      </c>
      <c r="BX71" s="92" t="s">
        <v>127</v>
      </c>
    </row>
    <row r="72" spans="1:76" ht="31.5" x14ac:dyDescent="0.25">
      <c r="A72" s="33" t="s">
        <v>196</v>
      </c>
      <c r="B72" s="34" t="s">
        <v>197</v>
      </c>
      <c r="C72" s="92" t="s">
        <v>127</v>
      </c>
      <c r="D72" s="92" t="s">
        <v>127</v>
      </c>
      <c r="E72" s="92" t="s">
        <v>127</v>
      </c>
      <c r="F72" s="92" t="s">
        <v>127</v>
      </c>
      <c r="G72" s="92" t="s">
        <v>127</v>
      </c>
      <c r="H72" s="92" t="s">
        <v>127</v>
      </c>
      <c r="I72" s="92" t="s">
        <v>127</v>
      </c>
      <c r="J72" s="92" t="s">
        <v>127</v>
      </c>
      <c r="K72" s="92" t="s">
        <v>127</v>
      </c>
      <c r="L72" s="92" t="s">
        <v>127</v>
      </c>
      <c r="M72" s="92" t="s">
        <v>127</v>
      </c>
      <c r="N72" s="92" t="s">
        <v>127</v>
      </c>
      <c r="O72" s="92" t="s">
        <v>127</v>
      </c>
      <c r="P72" s="92" t="s">
        <v>127</v>
      </c>
      <c r="Q72" s="92" t="s">
        <v>127</v>
      </c>
      <c r="R72" s="92" t="s">
        <v>127</v>
      </c>
      <c r="S72" s="92" t="s">
        <v>127</v>
      </c>
      <c r="T72" s="92" t="s">
        <v>127</v>
      </c>
      <c r="U72" s="92" t="s">
        <v>127</v>
      </c>
      <c r="V72" s="92" t="s">
        <v>127</v>
      </c>
      <c r="W72" s="92" t="s">
        <v>127</v>
      </c>
      <c r="X72" s="92" t="s">
        <v>127</v>
      </c>
      <c r="Y72" s="92" t="s">
        <v>127</v>
      </c>
      <c r="Z72" s="92" t="s">
        <v>127</v>
      </c>
      <c r="AA72" s="92" t="s">
        <v>127</v>
      </c>
      <c r="AB72" s="92" t="s">
        <v>127</v>
      </c>
      <c r="AC72" s="92" t="s">
        <v>127</v>
      </c>
      <c r="AD72" s="92" t="s">
        <v>127</v>
      </c>
      <c r="AE72" s="92" t="s">
        <v>127</v>
      </c>
      <c r="AF72" s="92" t="s">
        <v>127</v>
      </c>
      <c r="AG72" s="92" t="s">
        <v>127</v>
      </c>
      <c r="AH72" s="92" t="s">
        <v>127</v>
      </c>
      <c r="AI72" s="92" t="s">
        <v>127</v>
      </c>
      <c r="AJ72" s="92" t="s">
        <v>127</v>
      </c>
      <c r="AK72" s="92" t="s">
        <v>127</v>
      </c>
      <c r="AL72" s="92" t="s">
        <v>127</v>
      </c>
      <c r="AM72" s="92" t="s">
        <v>127</v>
      </c>
      <c r="AN72" s="92" t="s">
        <v>127</v>
      </c>
      <c r="AO72" s="92" t="s">
        <v>127</v>
      </c>
      <c r="AP72" s="92" t="s">
        <v>127</v>
      </c>
      <c r="AQ72" s="92" t="s">
        <v>127</v>
      </c>
      <c r="AR72" s="92" t="s">
        <v>127</v>
      </c>
      <c r="AS72" s="92" t="s">
        <v>127</v>
      </c>
      <c r="AT72" s="92" t="s">
        <v>127</v>
      </c>
      <c r="AU72" s="92" t="s">
        <v>127</v>
      </c>
      <c r="AV72" s="92" t="s">
        <v>127</v>
      </c>
      <c r="AW72" s="92" t="s">
        <v>127</v>
      </c>
      <c r="AX72" s="92" t="s">
        <v>127</v>
      </c>
      <c r="AY72" s="92" t="s">
        <v>127</v>
      </c>
      <c r="AZ72" s="92" t="s">
        <v>127</v>
      </c>
      <c r="BA72" s="92" t="s">
        <v>127</v>
      </c>
      <c r="BB72" s="92" t="s">
        <v>127</v>
      </c>
      <c r="BC72" s="92" t="s">
        <v>127</v>
      </c>
      <c r="BD72" s="92" t="s">
        <v>127</v>
      </c>
      <c r="BE72" s="92" t="s">
        <v>127</v>
      </c>
      <c r="BF72" s="92" t="s">
        <v>127</v>
      </c>
      <c r="BG72" s="92" t="s">
        <v>127</v>
      </c>
      <c r="BH72" s="92" t="s">
        <v>127</v>
      </c>
      <c r="BI72" s="92" t="s">
        <v>127</v>
      </c>
      <c r="BJ72" s="92" t="s">
        <v>127</v>
      </c>
      <c r="BK72" s="92" t="s">
        <v>127</v>
      </c>
      <c r="BL72" s="92" t="s">
        <v>127</v>
      </c>
      <c r="BM72" s="92" t="s">
        <v>127</v>
      </c>
      <c r="BN72" s="92" t="s">
        <v>127</v>
      </c>
      <c r="BO72" s="92" t="s">
        <v>127</v>
      </c>
      <c r="BP72" s="92" t="s">
        <v>127</v>
      </c>
      <c r="BQ72" s="92" t="s">
        <v>127</v>
      </c>
      <c r="BR72" s="92" t="s">
        <v>127</v>
      </c>
      <c r="BS72" s="92" t="s">
        <v>127</v>
      </c>
      <c r="BT72" s="92" t="s">
        <v>127</v>
      </c>
      <c r="BU72" s="92" t="s">
        <v>127</v>
      </c>
      <c r="BV72" s="92" t="s">
        <v>127</v>
      </c>
      <c r="BW72" s="92" t="s">
        <v>127</v>
      </c>
      <c r="BX72" s="92" t="s">
        <v>127</v>
      </c>
    </row>
    <row r="73" spans="1:76" ht="47.25" x14ac:dyDescent="0.25">
      <c r="A73" s="33" t="s">
        <v>198</v>
      </c>
      <c r="B73" s="34" t="s">
        <v>199</v>
      </c>
      <c r="C73" s="92" t="s">
        <v>127</v>
      </c>
      <c r="D73" s="92" t="s">
        <v>127</v>
      </c>
      <c r="E73" s="92" t="s">
        <v>127</v>
      </c>
      <c r="F73" s="92" t="s">
        <v>127</v>
      </c>
      <c r="G73" s="92" t="s">
        <v>127</v>
      </c>
      <c r="H73" s="92" t="s">
        <v>127</v>
      </c>
      <c r="I73" s="92" t="s">
        <v>127</v>
      </c>
      <c r="J73" s="92" t="s">
        <v>127</v>
      </c>
      <c r="K73" s="92" t="s">
        <v>127</v>
      </c>
      <c r="L73" s="92" t="s">
        <v>127</v>
      </c>
      <c r="M73" s="92" t="s">
        <v>127</v>
      </c>
      <c r="N73" s="92" t="s">
        <v>127</v>
      </c>
      <c r="O73" s="92" t="s">
        <v>127</v>
      </c>
      <c r="P73" s="92" t="s">
        <v>127</v>
      </c>
      <c r="Q73" s="92" t="s">
        <v>127</v>
      </c>
      <c r="R73" s="92" t="s">
        <v>127</v>
      </c>
      <c r="S73" s="92" t="s">
        <v>127</v>
      </c>
      <c r="T73" s="92" t="s">
        <v>127</v>
      </c>
      <c r="U73" s="92" t="s">
        <v>127</v>
      </c>
      <c r="V73" s="92" t="s">
        <v>127</v>
      </c>
      <c r="W73" s="92" t="s">
        <v>127</v>
      </c>
      <c r="X73" s="92" t="s">
        <v>127</v>
      </c>
      <c r="Y73" s="92" t="s">
        <v>127</v>
      </c>
      <c r="Z73" s="92" t="s">
        <v>127</v>
      </c>
      <c r="AA73" s="92" t="s">
        <v>127</v>
      </c>
      <c r="AB73" s="92" t="s">
        <v>127</v>
      </c>
      <c r="AC73" s="92" t="s">
        <v>127</v>
      </c>
      <c r="AD73" s="92" t="s">
        <v>127</v>
      </c>
      <c r="AE73" s="92" t="s">
        <v>127</v>
      </c>
      <c r="AF73" s="92" t="s">
        <v>127</v>
      </c>
      <c r="AG73" s="92" t="s">
        <v>127</v>
      </c>
      <c r="AH73" s="92" t="s">
        <v>127</v>
      </c>
      <c r="AI73" s="92" t="s">
        <v>127</v>
      </c>
      <c r="AJ73" s="92" t="s">
        <v>127</v>
      </c>
      <c r="AK73" s="92" t="s">
        <v>127</v>
      </c>
      <c r="AL73" s="92" t="s">
        <v>127</v>
      </c>
      <c r="AM73" s="92" t="s">
        <v>127</v>
      </c>
      <c r="AN73" s="92" t="s">
        <v>127</v>
      </c>
      <c r="AO73" s="92" t="s">
        <v>127</v>
      </c>
      <c r="AP73" s="92" t="s">
        <v>127</v>
      </c>
      <c r="AQ73" s="92" t="s">
        <v>127</v>
      </c>
      <c r="AR73" s="92" t="s">
        <v>127</v>
      </c>
      <c r="AS73" s="92" t="s">
        <v>127</v>
      </c>
      <c r="AT73" s="92" t="s">
        <v>127</v>
      </c>
      <c r="AU73" s="92" t="s">
        <v>127</v>
      </c>
      <c r="AV73" s="92" t="s">
        <v>127</v>
      </c>
      <c r="AW73" s="92" t="s">
        <v>127</v>
      </c>
      <c r="AX73" s="92" t="s">
        <v>127</v>
      </c>
      <c r="AY73" s="92" t="s">
        <v>127</v>
      </c>
      <c r="AZ73" s="92" t="s">
        <v>127</v>
      </c>
      <c r="BA73" s="92" t="s">
        <v>127</v>
      </c>
      <c r="BB73" s="92" t="s">
        <v>127</v>
      </c>
      <c r="BC73" s="92" t="s">
        <v>127</v>
      </c>
      <c r="BD73" s="92" t="s">
        <v>127</v>
      </c>
      <c r="BE73" s="92" t="s">
        <v>127</v>
      </c>
      <c r="BF73" s="92" t="s">
        <v>127</v>
      </c>
      <c r="BG73" s="92" t="s">
        <v>127</v>
      </c>
      <c r="BH73" s="92" t="s">
        <v>127</v>
      </c>
      <c r="BI73" s="92" t="s">
        <v>127</v>
      </c>
      <c r="BJ73" s="92" t="s">
        <v>127</v>
      </c>
      <c r="BK73" s="92" t="s">
        <v>127</v>
      </c>
      <c r="BL73" s="92" t="s">
        <v>127</v>
      </c>
      <c r="BM73" s="92" t="s">
        <v>127</v>
      </c>
      <c r="BN73" s="92" t="s">
        <v>127</v>
      </c>
      <c r="BO73" s="92" t="s">
        <v>127</v>
      </c>
      <c r="BP73" s="92" t="s">
        <v>127</v>
      </c>
      <c r="BQ73" s="92" t="s">
        <v>127</v>
      </c>
      <c r="BR73" s="92" t="s">
        <v>127</v>
      </c>
      <c r="BS73" s="92" t="s">
        <v>127</v>
      </c>
      <c r="BT73" s="92" t="s">
        <v>127</v>
      </c>
      <c r="BU73" s="92" t="s">
        <v>127</v>
      </c>
      <c r="BV73" s="92" t="s">
        <v>127</v>
      </c>
      <c r="BW73" s="92" t="s">
        <v>127</v>
      </c>
      <c r="BX73" s="92" t="s">
        <v>127</v>
      </c>
    </row>
    <row r="74" spans="1:76" ht="31.5" x14ac:dyDescent="0.25">
      <c r="A74" s="33" t="s">
        <v>200</v>
      </c>
      <c r="B74" s="34" t="s">
        <v>201</v>
      </c>
      <c r="C74" s="92" t="s">
        <v>127</v>
      </c>
      <c r="D74" s="92" t="s">
        <v>127</v>
      </c>
      <c r="E74" s="92" t="s">
        <v>127</v>
      </c>
      <c r="F74" s="92" t="s">
        <v>127</v>
      </c>
      <c r="G74" s="92" t="s">
        <v>127</v>
      </c>
      <c r="H74" s="92" t="s">
        <v>127</v>
      </c>
      <c r="I74" s="92" t="s">
        <v>127</v>
      </c>
      <c r="J74" s="92" t="s">
        <v>127</v>
      </c>
      <c r="K74" s="92" t="s">
        <v>127</v>
      </c>
      <c r="L74" s="92" t="s">
        <v>127</v>
      </c>
      <c r="M74" s="92" t="s">
        <v>127</v>
      </c>
      <c r="N74" s="92" t="s">
        <v>127</v>
      </c>
      <c r="O74" s="92" t="s">
        <v>127</v>
      </c>
      <c r="P74" s="92" t="s">
        <v>127</v>
      </c>
      <c r="Q74" s="92" t="s">
        <v>127</v>
      </c>
      <c r="R74" s="92" t="s">
        <v>127</v>
      </c>
      <c r="S74" s="92" t="s">
        <v>127</v>
      </c>
      <c r="T74" s="92" t="s">
        <v>127</v>
      </c>
      <c r="U74" s="92" t="s">
        <v>127</v>
      </c>
      <c r="V74" s="92" t="s">
        <v>127</v>
      </c>
      <c r="W74" s="92" t="s">
        <v>127</v>
      </c>
      <c r="X74" s="92" t="s">
        <v>127</v>
      </c>
      <c r="Y74" s="92" t="s">
        <v>127</v>
      </c>
      <c r="Z74" s="92" t="s">
        <v>127</v>
      </c>
      <c r="AA74" s="92" t="s">
        <v>127</v>
      </c>
      <c r="AB74" s="92" t="s">
        <v>127</v>
      </c>
      <c r="AC74" s="92" t="s">
        <v>127</v>
      </c>
      <c r="AD74" s="92" t="s">
        <v>127</v>
      </c>
      <c r="AE74" s="92" t="s">
        <v>127</v>
      </c>
      <c r="AF74" s="92" t="s">
        <v>127</v>
      </c>
      <c r="AG74" s="92" t="s">
        <v>127</v>
      </c>
      <c r="AH74" s="92" t="s">
        <v>127</v>
      </c>
      <c r="AI74" s="92" t="s">
        <v>127</v>
      </c>
      <c r="AJ74" s="92" t="s">
        <v>127</v>
      </c>
      <c r="AK74" s="92" t="s">
        <v>127</v>
      </c>
      <c r="AL74" s="92" t="s">
        <v>127</v>
      </c>
      <c r="AM74" s="92" t="s">
        <v>127</v>
      </c>
      <c r="AN74" s="92" t="s">
        <v>127</v>
      </c>
      <c r="AO74" s="92" t="s">
        <v>127</v>
      </c>
      <c r="AP74" s="92" t="s">
        <v>127</v>
      </c>
      <c r="AQ74" s="92" t="s">
        <v>127</v>
      </c>
      <c r="AR74" s="92" t="s">
        <v>127</v>
      </c>
      <c r="AS74" s="92" t="s">
        <v>127</v>
      </c>
      <c r="AT74" s="92" t="s">
        <v>127</v>
      </c>
      <c r="AU74" s="92" t="s">
        <v>127</v>
      </c>
      <c r="AV74" s="92" t="s">
        <v>127</v>
      </c>
      <c r="AW74" s="92" t="s">
        <v>127</v>
      </c>
      <c r="AX74" s="92" t="s">
        <v>127</v>
      </c>
      <c r="AY74" s="92" t="s">
        <v>127</v>
      </c>
      <c r="AZ74" s="92" t="s">
        <v>127</v>
      </c>
      <c r="BA74" s="92" t="s">
        <v>127</v>
      </c>
      <c r="BB74" s="92" t="s">
        <v>127</v>
      </c>
      <c r="BC74" s="92" t="s">
        <v>127</v>
      </c>
      <c r="BD74" s="92" t="s">
        <v>127</v>
      </c>
      <c r="BE74" s="92" t="s">
        <v>127</v>
      </c>
      <c r="BF74" s="92" t="s">
        <v>127</v>
      </c>
      <c r="BG74" s="92" t="s">
        <v>127</v>
      </c>
      <c r="BH74" s="92" t="s">
        <v>127</v>
      </c>
      <c r="BI74" s="92" t="s">
        <v>127</v>
      </c>
      <c r="BJ74" s="92" t="s">
        <v>127</v>
      </c>
      <c r="BK74" s="92" t="s">
        <v>127</v>
      </c>
      <c r="BL74" s="92" t="s">
        <v>127</v>
      </c>
      <c r="BM74" s="92" t="s">
        <v>127</v>
      </c>
      <c r="BN74" s="92" t="s">
        <v>127</v>
      </c>
      <c r="BO74" s="92" t="s">
        <v>127</v>
      </c>
      <c r="BP74" s="92" t="s">
        <v>127</v>
      </c>
      <c r="BQ74" s="92" t="s">
        <v>127</v>
      </c>
      <c r="BR74" s="92" t="s">
        <v>127</v>
      </c>
      <c r="BS74" s="92" t="s">
        <v>127</v>
      </c>
      <c r="BT74" s="92" t="s">
        <v>127</v>
      </c>
      <c r="BU74" s="92" t="s">
        <v>127</v>
      </c>
      <c r="BV74" s="92" t="s">
        <v>127</v>
      </c>
      <c r="BW74" s="92" t="s">
        <v>127</v>
      </c>
      <c r="BX74" s="92" t="s">
        <v>127</v>
      </c>
    </row>
    <row r="75" spans="1:76" ht="31.5" x14ac:dyDescent="0.25">
      <c r="A75" s="33" t="s">
        <v>202</v>
      </c>
      <c r="B75" s="34" t="s">
        <v>203</v>
      </c>
      <c r="C75" s="92" t="s">
        <v>127</v>
      </c>
      <c r="D75" s="92" t="s">
        <v>127</v>
      </c>
      <c r="E75" s="92" t="s">
        <v>127</v>
      </c>
      <c r="F75" s="92" t="s">
        <v>127</v>
      </c>
      <c r="G75" s="92" t="s">
        <v>127</v>
      </c>
      <c r="H75" s="92" t="s">
        <v>127</v>
      </c>
      <c r="I75" s="92" t="s">
        <v>127</v>
      </c>
      <c r="J75" s="92" t="s">
        <v>127</v>
      </c>
      <c r="K75" s="92" t="s">
        <v>127</v>
      </c>
      <c r="L75" s="92" t="s">
        <v>127</v>
      </c>
      <c r="M75" s="92" t="s">
        <v>127</v>
      </c>
      <c r="N75" s="92" t="s">
        <v>127</v>
      </c>
      <c r="O75" s="92" t="s">
        <v>127</v>
      </c>
      <c r="P75" s="92" t="s">
        <v>127</v>
      </c>
      <c r="Q75" s="92" t="s">
        <v>127</v>
      </c>
      <c r="R75" s="92" t="s">
        <v>127</v>
      </c>
      <c r="S75" s="92" t="s">
        <v>127</v>
      </c>
      <c r="T75" s="92" t="s">
        <v>127</v>
      </c>
      <c r="U75" s="92" t="s">
        <v>127</v>
      </c>
      <c r="V75" s="92" t="s">
        <v>127</v>
      </c>
      <c r="W75" s="92" t="s">
        <v>127</v>
      </c>
      <c r="X75" s="92" t="s">
        <v>127</v>
      </c>
      <c r="Y75" s="92" t="s">
        <v>127</v>
      </c>
      <c r="Z75" s="92" t="s">
        <v>127</v>
      </c>
      <c r="AA75" s="92" t="s">
        <v>127</v>
      </c>
      <c r="AB75" s="92" t="s">
        <v>127</v>
      </c>
      <c r="AC75" s="92" t="s">
        <v>127</v>
      </c>
      <c r="AD75" s="92" t="s">
        <v>127</v>
      </c>
      <c r="AE75" s="92" t="s">
        <v>127</v>
      </c>
      <c r="AF75" s="92" t="s">
        <v>127</v>
      </c>
      <c r="AG75" s="92" t="s">
        <v>127</v>
      </c>
      <c r="AH75" s="92" t="s">
        <v>127</v>
      </c>
      <c r="AI75" s="92" t="s">
        <v>127</v>
      </c>
      <c r="AJ75" s="92" t="s">
        <v>127</v>
      </c>
      <c r="AK75" s="92" t="s">
        <v>127</v>
      </c>
      <c r="AL75" s="92" t="s">
        <v>127</v>
      </c>
      <c r="AM75" s="92" t="s">
        <v>127</v>
      </c>
      <c r="AN75" s="92" t="s">
        <v>127</v>
      </c>
      <c r="AO75" s="92" t="s">
        <v>127</v>
      </c>
      <c r="AP75" s="92" t="s">
        <v>127</v>
      </c>
      <c r="AQ75" s="92" t="s">
        <v>127</v>
      </c>
      <c r="AR75" s="92" t="s">
        <v>127</v>
      </c>
      <c r="AS75" s="92" t="s">
        <v>127</v>
      </c>
      <c r="AT75" s="92" t="s">
        <v>127</v>
      </c>
      <c r="AU75" s="92" t="s">
        <v>127</v>
      </c>
      <c r="AV75" s="92" t="s">
        <v>127</v>
      </c>
      <c r="AW75" s="92" t="s">
        <v>127</v>
      </c>
      <c r="AX75" s="92" t="s">
        <v>127</v>
      </c>
      <c r="AY75" s="92" t="s">
        <v>127</v>
      </c>
      <c r="AZ75" s="92" t="s">
        <v>127</v>
      </c>
      <c r="BA75" s="92" t="s">
        <v>127</v>
      </c>
      <c r="BB75" s="92" t="s">
        <v>127</v>
      </c>
      <c r="BC75" s="92" t="s">
        <v>127</v>
      </c>
      <c r="BD75" s="92" t="s">
        <v>127</v>
      </c>
      <c r="BE75" s="92" t="s">
        <v>127</v>
      </c>
      <c r="BF75" s="92" t="s">
        <v>127</v>
      </c>
      <c r="BG75" s="92" t="s">
        <v>127</v>
      </c>
      <c r="BH75" s="92" t="s">
        <v>127</v>
      </c>
      <c r="BI75" s="92" t="s">
        <v>127</v>
      </c>
      <c r="BJ75" s="92" t="s">
        <v>127</v>
      </c>
      <c r="BK75" s="92" t="s">
        <v>127</v>
      </c>
      <c r="BL75" s="92" t="s">
        <v>127</v>
      </c>
      <c r="BM75" s="92" t="s">
        <v>127</v>
      </c>
      <c r="BN75" s="92" t="s">
        <v>127</v>
      </c>
      <c r="BO75" s="92" t="s">
        <v>127</v>
      </c>
      <c r="BP75" s="92" t="s">
        <v>127</v>
      </c>
      <c r="BQ75" s="92" t="s">
        <v>127</v>
      </c>
      <c r="BR75" s="92" t="s">
        <v>127</v>
      </c>
      <c r="BS75" s="92" t="s">
        <v>127</v>
      </c>
      <c r="BT75" s="92" t="s">
        <v>127</v>
      </c>
      <c r="BU75" s="92" t="s">
        <v>127</v>
      </c>
      <c r="BV75" s="92" t="s">
        <v>127</v>
      </c>
      <c r="BW75" s="92" t="s">
        <v>127</v>
      </c>
      <c r="BX75" s="92" t="s">
        <v>127</v>
      </c>
    </row>
    <row r="76" spans="1:76" s="584" customFormat="1" ht="32.25" customHeight="1" x14ac:dyDescent="0.25">
      <c r="A76" s="580" t="s">
        <v>204</v>
      </c>
      <c r="B76" s="581" t="s">
        <v>205</v>
      </c>
      <c r="C76" s="585" t="s">
        <v>127</v>
      </c>
      <c r="D76" s="585">
        <v>1.4970000000000001</v>
      </c>
      <c r="E76" s="599" t="s">
        <v>127</v>
      </c>
      <c r="F76" s="585" t="s">
        <v>127</v>
      </c>
      <c r="G76" s="585" t="s">
        <v>127</v>
      </c>
      <c r="H76" s="585" t="s">
        <v>127</v>
      </c>
      <c r="I76" s="585" t="s">
        <v>127</v>
      </c>
      <c r="J76" s="585" t="s">
        <v>127</v>
      </c>
      <c r="K76" s="585" t="s">
        <v>127</v>
      </c>
      <c r="L76" s="585" t="s">
        <v>127</v>
      </c>
      <c r="M76" s="585" t="s">
        <v>127</v>
      </c>
      <c r="N76" s="585" t="s">
        <v>127</v>
      </c>
      <c r="O76" s="585" t="s">
        <v>127</v>
      </c>
      <c r="P76" s="585" t="s">
        <v>127</v>
      </c>
      <c r="Q76" s="585" t="s">
        <v>127</v>
      </c>
      <c r="R76" s="585" t="s">
        <v>127</v>
      </c>
      <c r="S76" s="585" t="s">
        <v>127</v>
      </c>
      <c r="T76" s="585" t="s">
        <v>127</v>
      </c>
      <c r="U76" s="585" t="s">
        <v>127</v>
      </c>
      <c r="V76" s="585" t="s">
        <v>127</v>
      </c>
      <c r="W76" s="585" t="s">
        <v>127</v>
      </c>
      <c r="X76" s="585" t="s">
        <v>127</v>
      </c>
      <c r="Y76" s="585" t="s">
        <v>127</v>
      </c>
      <c r="Z76" s="585" t="s">
        <v>127</v>
      </c>
      <c r="AA76" s="585" t="s">
        <v>127</v>
      </c>
      <c r="AB76" s="585" t="s">
        <v>127</v>
      </c>
      <c r="AC76" s="585" t="s">
        <v>127</v>
      </c>
      <c r="AD76" s="585" t="s">
        <v>127</v>
      </c>
      <c r="AE76" s="585" t="s">
        <v>127</v>
      </c>
      <c r="AF76" s="585" t="s">
        <v>127</v>
      </c>
      <c r="AG76" s="585" t="s">
        <v>127</v>
      </c>
      <c r="AH76" s="585" t="s">
        <v>127</v>
      </c>
      <c r="AI76" s="585">
        <v>1.4970000000000001</v>
      </c>
      <c r="AJ76" s="585" t="s">
        <v>127</v>
      </c>
      <c r="AK76" s="585" t="s">
        <v>127</v>
      </c>
      <c r="AL76" s="585" t="s">
        <v>127</v>
      </c>
      <c r="AM76" s="585">
        <v>0.25</v>
      </c>
      <c r="AN76" s="585" t="s">
        <v>127</v>
      </c>
      <c r="AO76" s="585" t="s">
        <v>127</v>
      </c>
      <c r="AP76" s="585" t="s">
        <v>127</v>
      </c>
      <c r="AQ76" s="585" t="s">
        <v>127</v>
      </c>
      <c r="AR76" s="585" t="s">
        <v>127</v>
      </c>
      <c r="AS76" s="585" t="s">
        <v>127</v>
      </c>
      <c r="AT76" s="585" t="s">
        <v>127</v>
      </c>
      <c r="AU76" s="585" t="s">
        <v>127</v>
      </c>
      <c r="AV76" s="585" t="s">
        <v>127</v>
      </c>
      <c r="AW76" s="585" t="s">
        <v>127</v>
      </c>
      <c r="AX76" s="585" t="s">
        <v>127</v>
      </c>
      <c r="AY76" s="585" t="s">
        <v>127</v>
      </c>
      <c r="AZ76" s="585" t="s">
        <v>127</v>
      </c>
      <c r="BA76" s="585" t="s">
        <v>127</v>
      </c>
      <c r="BB76" s="585" t="s">
        <v>127</v>
      </c>
      <c r="BC76" s="585" t="s">
        <v>127</v>
      </c>
      <c r="BD76" s="585" t="s">
        <v>127</v>
      </c>
      <c r="BE76" s="585" t="s">
        <v>127</v>
      </c>
      <c r="BF76" s="585" t="s">
        <v>127</v>
      </c>
      <c r="BG76" s="585" t="s">
        <v>127</v>
      </c>
      <c r="BH76" s="585" t="s">
        <v>127</v>
      </c>
      <c r="BI76" s="585" t="s">
        <v>127</v>
      </c>
      <c r="BJ76" s="585" t="s">
        <v>127</v>
      </c>
      <c r="BK76" s="585">
        <f>BK77</f>
        <v>1.4970000000000001</v>
      </c>
      <c r="BL76" s="585" t="str">
        <f t="shared" ref="BL76:BN76" si="24">BL77</f>
        <v>нд</v>
      </c>
      <c r="BM76" s="585" t="str">
        <f t="shared" si="24"/>
        <v>нд</v>
      </c>
      <c r="BN76" s="585" t="str">
        <f t="shared" si="24"/>
        <v>нд</v>
      </c>
      <c r="BO76" s="585">
        <f>BO77</f>
        <v>0.25</v>
      </c>
      <c r="BP76" s="585" t="str">
        <f t="shared" ref="BP76" si="25">BP77</f>
        <v>нд</v>
      </c>
      <c r="BQ76" s="585" t="s">
        <v>127</v>
      </c>
      <c r="BR76" s="585">
        <f>BK76</f>
        <v>1.4970000000000001</v>
      </c>
      <c r="BS76" s="585" t="s">
        <v>127</v>
      </c>
      <c r="BT76" s="585" t="s">
        <v>127</v>
      </c>
      <c r="BU76" s="585" t="s">
        <v>127</v>
      </c>
      <c r="BV76" s="585">
        <f>BO76</f>
        <v>0.25</v>
      </c>
      <c r="BW76" s="585" t="s">
        <v>127</v>
      </c>
      <c r="BX76" s="585" t="s">
        <v>127</v>
      </c>
    </row>
    <row r="77" spans="1:76" s="584" customFormat="1" ht="24" customHeight="1" x14ac:dyDescent="0.25">
      <c r="A77" s="580" t="s">
        <v>1552</v>
      </c>
      <c r="B77" s="581" t="s">
        <v>1547</v>
      </c>
      <c r="C77" s="582" t="s">
        <v>1550</v>
      </c>
      <c r="D77" s="585">
        <v>1.4970000000000001</v>
      </c>
      <c r="E77" s="599" t="s">
        <v>127</v>
      </c>
      <c r="F77" s="585" t="s">
        <v>127</v>
      </c>
      <c r="G77" s="585" t="s">
        <v>127</v>
      </c>
      <c r="H77" s="585" t="s">
        <v>127</v>
      </c>
      <c r="I77" s="585" t="s">
        <v>127</v>
      </c>
      <c r="J77" s="585" t="s">
        <v>127</v>
      </c>
      <c r="K77" s="585" t="s">
        <v>127</v>
      </c>
      <c r="L77" s="585" t="s">
        <v>127</v>
      </c>
      <c r="M77" s="585" t="s">
        <v>127</v>
      </c>
      <c r="N77" s="585" t="s">
        <v>127</v>
      </c>
      <c r="O77" s="585" t="s">
        <v>127</v>
      </c>
      <c r="P77" s="585" t="s">
        <v>127</v>
      </c>
      <c r="Q77" s="585" t="s">
        <v>127</v>
      </c>
      <c r="R77" s="585" t="s">
        <v>127</v>
      </c>
      <c r="S77" s="585" t="s">
        <v>127</v>
      </c>
      <c r="T77" s="585" t="s">
        <v>127</v>
      </c>
      <c r="U77" s="585" t="s">
        <v>127</v>
      </c>
      <c r="V77" s="585" t="s">
        <v>127</v>
      </c>
      <c r="W77" s="585" t="s">
        <v>127</v>
      </c>
      <c r="X77" s="585" t="s">
        <v>127</v>
      </c>
      <c r="Y77" s="585" t="s">
        <v>127</v>
      </c>
      <c r="Z77" s="585" t="s">
        <v>127</v>
      </c>
      <c r="AA77" s="585" t="s">
        <v>127</v>
      </c>
      <c r="AB77" s="585" t="s">
        <v>127</v>
      </c>
      <c r="AC77" s="585" t="s">
        <v>127</v>
      </c>
      <c r="AD77" s="585" t="s">
        <v>127</v>
      </c>
      <c r="AE77" s="585" t="s">
        <v>127</v>
      </c>
      <c r="AF77" s="585" t="s">
        <v>127</v>
      </c>
      <c r="AG77" s="585" t="s">
        <v>127</v>
      </c>
      <c r="AH77" s="585" t="s">
        <v>127</v>
      </c>
      <c r="AI77" s="585">
        <v>1.4970000000000001</v>
      </c>
      <c r="AJ77" s="585" t="s">
        <v>127</v>
      </c>
      <c r="AK77" s="585" t="s">
        <v>127</v>
      </c>
      <c r="AL77" s="585" t="s">
        <v>127</v>
      </c>
      <c r="AM77" s="585">
        <v>0.25</v>
      </c>
      <c r="AN77" s="585" t="s">
        <v>127</v>
      </c>
      <c r="AO77" s="585" t="s">
        <v>127</v>
      </c>
      <c r="AP77" s="585" t="s">
        <v>127</v>
      </c>
      <c r="AQ77" s="585" t="s">
        <v>127</v>
      </c>
      <c r="AR77" s="585" t="s">
        <v>127</v>
      </c>
      <c r="AS77" s="585" t="s">
        <v>127</v>
      </c>
      <c r="AT77" s="585" t="s">
        <v>127</v>
      </c>
      <c r="AU77" s="585" t="s">
        <v>127</v>
      </c>
      <c r="AV77" s="585" t="s">
        <v>127</v>
      </c>
      <c r="AW77" s="585" t="s">
        <v>127</v>
      </c>
      <c r="AX77" s="585" t="s">
        <v>127</v>
      </c>
      <c r="AY77" s="585" t="s">
        <v>127</v>
      </c>
      <c r="AZ77" s="585" t="s">
        <v>127</v>
      </c>
      <c r="BA77" s="585" t="s">
        <v>127</v>
      </c>
      <c r="BB77" s="585" t="s">
        <v>127</v>
      </c>
      <c r="BC77" s="585" t="s">
        <v>127</v>
      </c>
      <c r="BD77" s="585" t="s">
        <v>127</v>
      </c>
      <c r="BE77" s="585" t="s">
        <v>127</v>
      </c>
      <c r="BF77" s="585" t="s">
        <v>127</v>
      </c>
      <c r="BG77" s="585" t="s">
        <v>127</v>
      </c>
      <c r="BH77" s="585" t="s">
        <v>127</v>
      </c>
      <c r="BI77" s="585" t="s">
        <v>127</v>
      </c>
      <c r="BJ77" s="585" t="s">
        <v>127</v>
      </c>
      <c r="BK77" s="585">
        <f>AI77</f>
        <v>1.4970000000000001</v>
      </c>
      <c r="BL77" s="585" t="str">
        <f t="shared" ref="BL77:BP77" si="26">AJ77</f>
        <v>нд</v>
      </c>
      <c r="BM77" s="585" t="str">
        <f t="shared" si="26"/>
        <v>нд</v>
      </c>
      <c r="BN77" s="585" t="str">
        <f t="shared" si="26"/>
        <v>нд</v>
      </c>
      <c r="BO77" s="585">
        <f t="shared" si="26"/>
        <v>0.25</v>
      </c>
      <c r="BP77" s="585" t="str">
        <f t="shared" si="26"/>
        <v>нд</v>
      </c>
      <c r="BQ77" s="585" t="str">
        <f t="shared" ref="BQ77" si="27">AO77</f>
        <v>нд</v>
      </c>
      <c r="BR77" s="585">
        <f>BK77</f>
        <v>1.4970000000000001</v>
      </c>
      <c r="BS77" s="585" t="str">
        <f t="shared" ref="BS77" si="28">AQ77</f>
        <v>нд</v>
      </c>
      <c r="BT77" s="585" t="str">
        <f t="shared" ref="BT77:BU77" si="29">AR77</f>
        <v>нд</v>
      </c>
      <c r="BU77" s="585" t="str">
        <f t="shared" si="29"/>
        <v>нд</v>
      </c>
      <c r="BV77" s="585">
        <f>BO77</f>
        <v>0.25</v>
      </c>
      <c r="BW77" s="585" t="s">
        <v>127</v>
      </c>
      <c r="BX77" s="585" t="s">
        <v>127</v>
      </c>
    </row>
    <row r="78" spans="1:76" ht="31.5" x14ac:dyDescent="0.25">
      <c r="A78" s="33" t="s">
        <v>206</v>
      </c>
      <c r="B78" s="62" t="s">
        <v>207</v>
      </c>
      <c r="C78" s="92" t="s">
        <v>127</v>
      </c>
      <c r="D78" s="92" t="s">
        <v>127</v>
      </c>
      <c r="E78" s="92" t="s">
        <v>127</v>
      </c>
      <c r="F78" s="92" t="s">
        <v>127</v>
      </c>
      <c r="G78" s="92" t="s">
        <v>127</v>
      </c>
      <c r="H78" s="92" t="s">
        <v>127</v>
      </c>
      <c r="I78" s="92" t="s">
        <v>127</v>
      </c>
      <c r="J78" s="92" t="s">
        <v>127</v>
      </c>
      <c r="K78" s="92" t="s">
        <v>127</v>
      </c>
      <c r="L78" s="92" t="s">
        <v>127</v>
      </c>
      <c r="M78" s="92" t="s">
        <v>127</v>
      </c>
      <c r="N78" s="92" t="s">
        <v>127</v>
      </c>
      <c r="O78" s="92" t="s">
        <v>127</v>
      </c>
      <c r="P78" s="92" t="s">
        <v>127</v>
      </c>
      <c r="Q78" s="92" t="s">
        <v>127</v>
      </c>
      <c r="R78" s="92" t="s">
        <v>127</v>
      </c>
      <c r="S78" s="92" t="s">
        <v>127</v>
      </c>
      <c r="T78" s="92" t="s">
        <v>127</v>
      </c>
      <c r="U78" s="92" t="s">
        <v>127</v>
      </c>
      <c r="V78" s="92" t="s">
        <v>127</v>
      </c>
      <c r="W78" s="92" t="s">
        <v>127</v>
      </c>
      <c r="X78" s="92" t="s">
        <v>127</v>
      </c>
      <c r="Y78" s="92" t="s">
        <v>127</v>
      </c>
      <c r="Z78" s="92" t="s">
        <v>127</v>
      </c>
      <c r="AA78" s="92" t="s">
        <v>127</v>
      </c>
      <c r="AB78" s="92" t="s">
        <v>127</v>
      </c>
      <c r="AC78" s="92" t="s">
        <v>127</v>
      </c>
      <c r="AD78" s="92" t="s">
        <v>127</v>
      </c>
      <c r="AE78" s="92" t="s">
        <v>127</v>
      </c>
      <c r="AF78" s="92" t="s">
        <v>127</v>
      </c>
      <c r="AG78" s="92" t="s">
        <v>127</v>
      </c>
      <c r="AH78" s="92" t="s">
        <v>127</v>
      </c>
      <c r="AI78" s="92" t="s">
        <v>127</v>
      </c>
      <c r="AJ78" s="92" t="s">
        <v>127</v>
      </c>
      <c r="AK78" s="92" t="s">
        <v>127</v>
      </c>
      <c r="AL78" s="92" t="s">
        <v>127</v>
      </c>
      <c r="AM78" s="92" t="s">
        <v>127</v>
      </c>
      <c r="AN78" s="92" t="s">
        <v>127</v>
      </c>
      <c r="AO78" s="92" t="s">
        <v>127</v>
      </c>
      <c r="AP78" s="92" t="s">
        <v>127</v>
      </c>
      <c r="AQ78" s="92" t="s">
        <v>127</v>
      </c>
      <c r="AR78" s="92" t="s">
        <v>127</v>
      </c>
      <c r="AS78" s="92" t="s">
        <v>127</v>
      </c>
      <c r="AT78" s="92" t="s">
        <v>127</v>
      </c>
      <c r="AU78" s="92" t="s">
        <v>127</v>
      </c>
      <c r="AV78" s="92" t="s">
        <v>127</v>
      </c>
      <c r="AW78" s="92" t="s">
        <v>127</v>
      </c>
      <c r="AX78" s="92" t="s">
        <v>127</v>
      </c>
      <c r="AY78" s="92" t="s">
        <v>127</v>
      </c>
      <c r="AZ78" s="92" t="s">
        <v>127</v>
      </c>
      <c r="BA78" s="92" t="s">
        <v>127</v>
      </c>
      <c r="BB78" s="92" t="s">
        <v>127</v>
      </c>
      <c r="BC78" s="92" t="s">
        <v>127</v>
      </c>
      <c r="BD78" s="92" t="s">
        <v>127</v>
      </c>
      <c r="BE78" s="92" t="s">
        <v>127</v>
      </c>
      <c r="BF78" s="92" t="s">
        <v>127</v>
      </c>
      <c r="BG78" s="92" t="s">
        <v>127</v>
      </c>
      <c r="BH78" s="92" t="s">
        <v>127</v>
      </c>
      <c r="BI78" s="92" t="s">
        <v>127</v>
      </c>
      <c r="BJ78" s="92" t="s">
        <v>127</v>
      </c>
      <c r="BK78" s="92" t="s">
        <v>127</v>
      </c>
      <c r="BL78" s="92" t="s">
        <v>127</v>
      </c>
      <c r="BM78" s="92" t="s">
        <v>127</v>
      </c>
      <c r="BN78" s="92" t="s">
        <v>127</v>
      </c>
      <c r="BO78" s="92" t="s">
        <v>127</v>
      </c>
      <c r="BP78" s="92" t="s">
        <v>127</v>
      </c>
      <c r="BQ78" s="92" t="s">
        <v>127</v>
      </c>
      <c r="BR78" s="92" t="s">
        <v>127</v>
      </c>
      <c r="BS78" s="92" t="s">
        <v>127</v>
      </c>
      <c r="BT78" s="92" t="s">
        <v>127</v>
      </c>
      <c r="BU78" s="92" t="s">
        <v>127</v>
      </c>
      <c r="BV78" s="92" t="s">
        <v>127</v>
      </c>
      <c r="BW78" s="92" t="s">
        <v>127</v>
      </c>
      <c r="BX78" s="92" t="s">
        <v>127</v>
      </c>
    </row>
    <row r="79" spans="1:76" x14ac:dyDescent="0.25">
      <c r="A79" s="33" t="s">
        <v>208</v>
      </c>
      <c r="B79" s="62" t="s">
        <v>209</v>
      </c>
      <c r="C79" s="92" t="s">
        <v>127</v>
      </c>
      <c r="D79" s="92" t="s">
        <v>127</v>
      </c>
      <c r="E79" s="92" t="s">
        <v>127</v>
      </c>
      <c r="F79" s="92" t="s">
        <v>127</v>
      </c>
      <c r="G79" s="92" t="s">
        <v>127</v>
      </c>
      <c r="H79" s="92" t="s">
        <v>127</v>
      </c>
      <c r="I79" s="92" t="s">
        <v>127</v>
      </c>
      <c r="J79" s="92" t="s">
        <v>127</v>
      </c>
      <c r="K79" s="92" t="s">
        <v>127</v>
      </c>
      <c r="L79" s="92" t="s">
        <v>127</v>
      </c>
      <c r="M79" s="92" t="s">
        <v>127</v>
      </c>
      <c r="N79" s="92" t="s">
        <v>127</v>
      </c>
      <c r="O79" s="92" t="s">
        <v>127</v>
      </c>
      <c r="P79" s="92" t="s">
        <v>127</v>
      </c>
      <c r="Q79" s="92" t="s">
        <v>127</v>
      </c>
      <c r="R79" s="92" t="s">
        <v>127</v>
      </c>
      <c r="S79" s="92" t="s">
        <v>127</v>
      </c>
      <c r="T79" s="92" t="s">
        <v>127</v>
      </c>
      <c r="U79" s="92" t="s">
        <v>127</v>
      </c>
      <c r="V79" s="92" t="s">
        <v>127</v>
      </c>
      <c r="W79" s="92" t="s">
        <v>127</v>
      </c>
      <c r="X79" s="92" t="s">
        <v>127</v>
      </c>
      <c r="Y79" s="92" t="s">
        <v>127</v>
      </c>
      <c r="Z79" s="92" t="s">
        <v>127</v>
      </c>
      <c r="AA79" s="92" t="s">
        <v>127</v>
      </c>
      <c r="AB79" s="92" t="s">
        <v>127</v>
      </c>
      <c r="AC79" s="92" t="s">
        <v>127</v>
      </c>
      <c r="AD79" s="92" t="s">
        <v>127</v>
      </c>
      <c r="AE79" s="92" t="s">
        <v>127</v>
      </c>
      <c r="AF79" s="92" t="s">
        <v>127</v>
      </c>
      <c r="AG79" s="92" t="s">
        <v>127</v>
      </c>
      <c r="AH79" s="92" t="s">
        <v>127</v>
      </c>
      <c r="AI79" s="92" t="s">
        <v>127</v>
      </c>
      <c r="AJ79" s="92" t="s">
        <v>127</v>
      </c>
      <c r="AK79" s="92" t="s">
        <v>127</v>
      </c>
      <c r="AL79" s="92" t="s">
        <v>127</v>
      </c>
      <c r="AM79" s="92" t="s">
        <v>127</v>
      </c>
      <c r="AN79" s="92" t="s">
        <v>127</v>
      </c>
      <c r="AO79" s="92" t="s">
        <v>127</v>
      </c>
      <c r="AP79" s="92" t="s">
        <v>127</v>
      </c>
      <c r="AQ79" s="92" t="s">
        <v>127</v>
      </c>
      <c r="AR79" s="92" t="s">
        <v>127</v>
      </c>
      <c r="AS79" s="92" t="s">
        <v>127</v>
      </c>
      <c r="AT79" s="92" t="s">
        <v>127</v>
      </c>
      <c r="AU79" s="92" t="s">
        <v>127</v>
      </c>
      <c r="AV79" s="92" t="s">
        <v>127</v>
      </c>
      <c r="AW79" s="92" t="s">
        <v>127</v>
      </c>
      <c r="AX79" s="92" t="s">
        <v>127</v>
      </c>
      <c r="AY79" s="92" t="s">
        <v>127</v>
      </c>
      <c r="AZ79" s="92" t="s">
        <v>127</v>
      </c>
      <c r="BA79" s="92" t="s">
        <v>127</v>
      </c>
      <c r="BB79" s="92" t="s">
        <v>127</v>
      </c>
      <c r="BC79" s="92" t="s">
        <v>127</v>
      </c>
      <c r="BD79" s="92" t="s">
        <v>127</v>
      </c>
      <c r="BE79" s="92" t="s">
        <v>127</v>
      </c>
      <c r="BF79" s="92" t="s">
        <v>127</v>
      </c>
      <c r="BG79" s="92" t="s">
        <v>127</v>
      </c>
      <c r="BH79" s="92" t="s">
        <v>127</v>
      </c>
      <c r="BI79" s="92" t="s">
        <v>127</v>
      </c>
      <c r="BJ79" s="92" t="s">
        <v>127</v>
      </c>
      <c r="BK79" s="92" t="s">
        <v>127</v>
      </c>
      <c r="BL79" s="92" t="s">
        <v>127</v>
      </c>
      <c r="BM79" s="92" t="s">
        <v>127</v>
      </c>
      <c r="BN79" s="92" t="s">
        <v>127</v>
      </c>
      <c r="BO79" s="92" t="s">
        <v>127</v>
      </c>
      <c r="BP79" s="92" t="s">
        <v>127</v>
      </c>
      <c r="BQ79" s="92" t="s">
        <v>127</v>
      </c>
      <c r="BR79" s="92" t="s">
        <v>127</v>
      </c>
      <c r="BS79" s="92" t="s">
        <v>127</v>
      </c>
      <c r="BT79" s="92" t="s">
        <v>127</v>
      </c>
      <c r="BU79" s="92" t="s">
        <v>127</v>
      </c>
      <c r="BV79" s="92" t="s">
        <v>127</v>
      </c>
      <c r="BW79" s="92" t="s">
        <v>127</v>
      </c>
      <c r="BX79" s="92" t="s">
        <v>127</v>
      </c>
    </row>
  </sheetData>
  <mergeCells count="43">
    <mergeCell ref="A6:AG6"/>
    <mergeCell ref="A1:AG1"/>
    <mergeCell ref="A2:AG2"/>
    <mergeCell ref="A3:AG3"/>
    <mergeCell ref="A4:AG4"/>
    <mergeCell ref="A5:AG5"/>
    <mergeCell ref="A7:AG7"/>
    <mergeCell ref="A8:AG8"/>
    <mergeCell ref="A9:AG9"/>
    <mergeCell ref="A10:BV10"/>
    <mergeCell ref="A11:A15"/>
    <mergeCell ref="B11:B15"/>
    <mergeCell ref="C11:C15"/>
    <mergeCell ref="D11:E13"/>
    <mergeCell ref="F11:S12"/>
    <mergeCell ref="T11:BW11"/>
    <mergeCell ref="D14:D15"/>
    <mergeCell ref="E14:E15"/>
    <mergeCell ref="G14:L14"/>
    <mergeCell ref="N14:S14"/>
    <mergeCell ref="F13:L13"/>
    <mergeCell ref="M13:S13"/>
    <mergeCell ref="BX11:BX15"/>
    <mergeCell ref="T12:AG12"/>
    <mergeCell ref="AH12:AU12"/>
    <mergeCell ref="AV12:BI12"/>
    <mergeCell ref="BJ12:BW12"/>
    <mergeCell ref="AV13:BB13"/>
    <mergeCell ref="BC13:BI13"/>
    <mergeCell ref="BJ13:BP13"/>
    <mergeCell ref="BQ13:BW13"/>
    <mergeCell ref="U14:Z14"/>
    <mergeCell ref="T13:Z13"/>
    <mergeCell ref="AA13:AG13"/>
    <mergeCell ref="AH13:AN13"/>
    <mergeCell ref="AO13:AU13"/>
    <mergeCell ref="BK14:BP14"/>
    <mergeCell ref="BR14:BW14"/>
    <mergeCell ref="AB14:AG14"/>
    <mergeCell ref="AI14:AN14"/>
    <mergeCell ref="AP14:AU14"/>
    <mergeCell ref="AW14:BB14"/>
    <mergeCell ref="BD14:BI14"/>
  </mergeCells>
  <phoneticPr fontId="85" type="noConversion"/>
  <pageMargins left="0.17" right="0.16" top="0.74803149606299213" bottom="0.74803149606299213" header="0.31496062992125984" footer="0.31496062992125984"/>
  <pageSetup paperSize="9" scale="20" fitToHeight="0" orientation="landscape" r:id="rId1"/>
  <ignoredErrors>
    <ignoredError sqref="BR7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FCFD3-41BE-40AC-897B-99320B842110}">
  <sheetPr>
    <pageSetUpPr fitToPage="1"/>
  </sheetPr>
  <dimension ref="A1:BWK68"/>
  <sheetViews>
    <sheetView view="pageBreakPreview" zoomScale="60" zoomScaleNormal="70" workbookViewId="0">
      <pane xSplit="2" ySplit="16" topLeftCell="C38" activePane="bottomRight" state="frozen"/>
      <selection pane="topRight" activeCell="C1" sqref="C1"/>
      <selection pane="bottomLeft" activeCell="A17" sqref="A17"/>
      <selection pane="bottomRight" activeCell="B54" sqref="B54"/>
    </sheetView>
  </sheetViews>
  <sheetFormatPr defaultColWidth="9.140625" defaultRowHeight="15.75" x14ac:dyDescent="0.25"/>
  <cols>
    <col min="1" max="1" width="13.28515625" style="595" customWidth="1"/>
    <col min="2" max="2" width="67.140625" style="595" customWidth="1"/>
    <col min="3" max="3" width="15.85546875" style="595" customWidth="1"/>
    <col min="4" max="4" width="13" style="595" customWidth="1"/>
    <col min="5" max="5" width="7" style="595" customWidth="1"/>
    <col min="6" max="10" width="6.85546875" style="595" customWidth="1"/>
    <col min="11" max="11" width="12.140625" style="595" customWidth="1"/>
    <col min="12" max="12" width="8.28515625" style="595" customWidth="1"/>
    <col min="13" max="17" width="6.85546875" style="595" customWidth="1"/>
    <col min="18" max="18" width="11.140625" style="595" customWidth="1"/>
    <col min="19" max="24" width="6.85546875" style="595" customWidth="1"/>
    <col min="25" max="25" width="11" style="595" customWidth="1"/>
    <col min="26" max="26" width="8.140625" style="595" customWidth="1"/>
    <col min="27" max="28" width="6.85546875" style="595" customWidth="1"/>
    <col min="29" max="29" width="9.140625" style="595" customWidth="1"/>
    <col min="30" max="30" width="7.85546875" style="595" customWidth="1"/>
    <col min="31" max="31" width="6.85546875" style="595" customWidth="1"/>
    <col min="32" max="32" width="8.28515625" style="595" customWidth="1"/>
    <col min="33" max="38" width="6.85546875" style="595" customWidth="1"/>
    <col min="39" max="16384" width="9.140625" style="595"/>
  </cols>
  <sheetData>
    <row r="1" spans="1:38" ht="18.75" x14ac:dyDescent="0.3">
      <c r="A1" s="735" t="s">
        <v>1559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5"/>
      <c r="AI1" s="735"/>
      <c r="AJ1" s="735"/>
      <c r="AK1" s="735"/>
      <c r="AL1" s="735"/>
    </row>
    <row r="2" spans="1:38" ht="18.75" x14ac:dyDescent="0.3">
      <c r="A2" s="736" t="s">
        <v>1553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</row>
    <row r="3" spans="1:38" s="737" customFormat="1" x14ac:dyDescent="0.25">
      <c r="A3" s="737" t="s">
        <v>1561</v>
      </c>
    </row>
    <row r="4" spans="1:38" ht="18.75" x14ac:dyDescent="0.25">
      <c r="A4" s="707" t="s">
        <v>218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707"/>
      <c r="AL4" s="707"/>
    </row>
    <row r="5" spans="1:38" x14ac:dyDescent="0.25">
      <c r="A5" s="708" t="s">
        <v>51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</row>
    <row r="6" spans="1:38" x14ac:dyDescent="0.25">
      <c r="A6" s="598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</row>
    <row r="7" spans="1:38" x14ac:dyDescent="0.25">
      <c r="A7" s="704" t="s">
        <v>1572</v>
      </c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4"/>
      <c r="AJ7" s="704"/>
      <c r="AK7" s="704"/>
      <c r="AL7" s="704"/>
    </row>
    <row r="8" spans="1:38" ht="18.75" x14ac:dyDescent="0.3">
      <c r="A8" s="604"/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604"/>
      <c r="AK8" s="604"/>
      <c r="AL8" s="604"/>
    </row>
    <row r="9" spans="1:38" ht="18.75" x14ac:dyDescent="0.25">
      <c r="A9" s="734" t="s">
        <v>1583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</row>
    <row r="10" spans="1:38" x14ac:dyDescent="0.25">
      <c r="A10" s="725" t="s">
        <v>402</v>
      </c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25"/>
      <c r="U10" s="725"/>
      <c r="V10" s="725"/>
      <c r="W10" s="725"/>
      <c r="X10" s="725"/>
      <c r="Y10" s="725"/>
      <c r="Z10" s="725"/>
      <c r="AA10" s="725"/>
      <c r="AB10" s="725"/>
      <c r="AC10" s="725"/>
      <c r="AD10" s="725"/>
      <c r="AE10" s="725"/>
      <c r="AF10" s="725"/>
      <c r="AG10" s="725"/>
      <c r="AH10" s="725"/>
      <c r="AI10" s="725"/>
      <c r="AJ10" s="725"/>
      <c r="AK10" s="725"/>
      <c r="AL10" s="725"/>
    </row>
    <row r="11" spans="1:38" x14ac:dyDescent="0.25">
      <c r="A11" s="726"/>
      <c r="B11" s="726"/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726"/>
      <c r="P11" s="726"/>
      <c r="Q11" s="726"/>
      <c r="R11" s="726"/>
      <c r="S11" s="726"/>
      <c r="T11" s="726"/>
      <c r="U11" s="726"/>
      <c r="V11" s="726"/>
      <c r="W11" s="726"/>
      <c r="X11" s="726"/>
      <c r="Y11" s="726"/>
      <c r="Z11" s="726"/>
      <c r="AA11" s="726"/>
      <c r="AB11" s="726"/>
      <c r="AC11" s="726"/>
      <c r="AD11" s="726"/>
      <c r="AE11" s="726"/>
      <c r="AF11" s="726"/>
      <c r="AG11" s="726"/>
      <c r="AH11" s="726"/>
      <c r="AI11" s="726"/>
      <c r="AJ11" s="726"/>
      <c r="AK11" s="726"/>
      <c r="AL11" s="726"/>
    </row>
    <row r="12" spans="1:38" x14ac:dyDescent="0.25">
      <c r="A12" s="719" t="s">
        <v>53</v>
      </c>
      <c r="B12" s="719" t="s">
        <v>54</v>
      </c>
      <c r="C12" s="719" t="s">
        <v>221</v>
      </c>
      <c r="D12" s="712" t="s">
        <v>1555</v>
      </c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  <c r="AF12" s="712"/>
      <c r="AG12" s="712"/>
      <c r="AH12" s="712"/>
      <c r="AI12" s="712"/>
      <c r="AJ12" s="712"/>
      <c r="AK12" s="712"/>
      <c r="AL12" s="712"/>
    </row>
    <row r="13" spans="1:38" x14ac:dyDescent="0.25">
      <c r="A13" s="719"/>
      <c r="B13" s="719"/>
      <c r="C13" s="719"/>
      <c r="D13" s="712" t="s">
        <v>403</v>
      </c>
      <c r="E13" s="712"/>
      <c r="F13" s="712"/>
      <c r="G13" s="712"/>
      <c r="H13" s="712"/>
      <c r="I13" s="712"/>
      <c r="J13" s="712"/>
      <c r="K13" s="712" t="s">
        <v>404</v>
      </c>
      <c r="L13" s="712"/>
      <c r="M13" s="712"/>
      <c r="N13" s="712"/>
      <c r="O13" s="712"/>
      <c r="P13" s="712"/>
      <c r="Q13" s="712"/>
      <c r="R13" s="712" t="s">
        <v>405</v>
      </c>
      <c r="S13" s="712"/>
      <c r="T13" s="712"/>
      <c r="U13" s="712"/>
      <c r="V13" s="712"/>
      <c r="W13" s="712"/>
      <c r="X13" s="712"/>
      <c r="Y13" s="712" t="s">
        <v>406</v>
      </c>
      <c r="Z13" s="712"/>
      <c r="AA13" s="712"/>
      <c r="AB13" s="712"/>
      <c r="AC13" s="712"/>
      <c r="AD13" s="712"/>
      <c r="AE13" s="712"/>
      <c r="AF13" s="719" t="s">
        <v>407</v>
      </c>
      <c r="AG13" s="719"/>
      <c r="AH13" s="719"/>
      <c r="AI13" s="719"/>
      <c r="AJ13" s="719"/>
      <c r="AK13" s="719"/>
      <c r="AL13" s="719"/>
    </row>
    <row r="14" spans="1:38" ht="46.5" customHeight="1" x14ac:dyDescent="0.25">
      <c r="A14" s="719"/>
      <c r="B14" s="719"/>
      <c r="C14" s="719"/>
      <c r="D14" s="601" t="s">
        <v>265</v>
      </c>
      <c r="E14" s="712" t="s">
        <v>266</v>
      </c>
      <c r="F14" s="712"/>
      <c r="G14" s="712"/>
      <c r="H14" s="712"/>
      <c r="I14" s="712"/>
      <c r="J14" s="712"/>
      <c r="K14" s="601" t="s">
        <v>265</v>
      </c>
      <c r="L14" s="719" t="s">
        <v>266</v>
      </c>
      <c r="M14" s="719"/>
      <c r="N14" s="719"/>
      <c r="O14" s="719"/>
      <c r="P14" s="719"/>
      <c r="Q14" s="719"/>
      <c r="R14" s="601" t="s">
        <v>265</v>
      </c>
      <c r="S14" s="719" t="s">
        <v>266</v>
      </c>
      <c r="T14" s="719"/>
      <c r="U14" s="719"/>
      <c r="V14" s="719"/>
      <c r="W14" s="719"/>
      <c r="X14" s="719"/>
      <c r="Y14" s="601" t="s">
        <v>265</v>
      </c>
      <c r="Z14" s="719" t="s">
        <v>266</v>
      </c>
      <c r="AA14" s="719"/>
      <c r="AB14" s="719"/>
      <c r="AC14" s="719"/>
      <c r="AD14" s="719"/>
      <c r="AE14" s="719"/>
      <c r="AF14" s="601" t="s">
        <v>265</v>
      </c>
      <c r="AG14" s="719" t="s">
        <v>266</v>
      </c>
      <c r="AH14" s="719"/>
      <c r="AI14" s="719"/>
      <c r="AJ14" s="719"/>
      <c r="AK14" s="719"/>
      <c r="AL14" s="719"/>
    </row>
    <row r="15" spans="1:38" ht="63.75" x14ac:dyDescent="0.25">
      <c r="A15" s="719"/>
      <c r="B15" s="719"/>
      <c r="C15" s="719"/>
      <c r="D15" s="597" t="s">
        <v>267</v>
      </c>
      <c r="E15" s="597" t="s">
        <v>267</v>
      </c>
      <c r="F15" s="109" t="s">
        <v>268</v>
      </c>
      <c r="G15" s="109" t="s">
        <v>269</v>
      </c>
      <c r="H15" s="109" t="s">
        <v>270</v>
      </c>
      <c r="I15" s="109" t="s">
        <v>271</v>
      </c>
      <c r="J15" s="109" t="s">
        <v>272</v>
      </c>
      <c r="K15" s="597" t="s">
        <v>267</v>
      </c>
      <c r="L15" s="597" t="s">
        <v>267</v>
      </c>
      <c r="M15" s="109" t="s">
        <v>268</v>
      </c>
      <c r="N15" s="109" t="s">
        <v>269</v>
      </c>
      <c r="O15" s="109" t="s">
        <v>270</v>
      </c>
      <c r="P15" s="109" t="s">
        <v>271</v>
      </c>
      <c r="Q15" s="109" t="s">
        <v>272</v>
      </c>
      <c r="R15" s="597" t="s">
        <v>267</v>
      </c>
      <c r="S15" s="597" t="s">
        <v>267</v>
      </c>
      <c r="T15" s="109" t="s">
        <v>268</v>
      </c>
      <c r="U15" s="109" t="s">
        <v>269</v>
      </c>
      <c r="V15" s="109" t="s">
        <v>270</v>
      </c>
      <c r="W15" s="109" t="s">
        <v>271</v>
      </c>
      <c r="X15" s="109" t="s">
        <v>272</v>
      </c>
      <c r="Y15" s="597" t="s">
        <v>267</v>
      </c>
      <c r="Z15" s="597" t="s">
        <v>267</v>
      </c>
      <c r="AA15" s="109" t="s">
        <v>268</v>
      </c>
      <c r="AB15" s="109" t="s">
        <v>269</v>
      </c>
      <c r="AC15" s="109" t="s">
        <v>270</v>
      </c>
      <c r="AD15" s="109" t="s">
        <v>271</v>
      </c>
      <c r="AE15" s="109" t="s">
        <v>272</v>
      </c>
      <c r="AF15" s="597" t="s">
        <v>267</v>
      </c>
      <c r="AG15" s="597" t="s">
        <v>267</v>
      </c>
      <c r="AH15" s="109" t="s">
        <v>268</v>
      </c>
      <c r="AI15" s="109" t="s">
        <v>269</v>
      </c>
      <c r="AJ15" s="109" t="s">
        <v>270</v>
      </c>
      <c r="AK15" s="109" t="s">
        <v>271</v>
      </c>
      <c r="AL15" s="109" t="s">
        <v>272</v>
      </c>
    </row>
    <row r="16" spans="1:38" x14ac:dyDescent="0.25">
      <c r="A16" s="600">
        <v>1</v>
      </c>
      <c r="B16" s="600">
        <v>2</v>
      </c>
      <c r="C16" s="600">
        <v>3</v>
      </c>
      <c r="D16" s="111" t="s">
        <v>408</v>
      </c>
      <c r="E16" s="111" t="s">
        <v>409</v>
      </c>
      <c r="F16" s="111" t="s">
        <v>410</v>
      </c>
      <c r="G16" s="111" t="s">
        <v>411</v>
      </c>
      <c r="H16" s="111" t="s">
        <v>412</v>
      </c>
      <c r="I16" s="111" t="s">
        <v>413</v>
      </c>
      <c r="J16" s="111" t="s">
        <v>414</v>
      </c>
      <c r="K16" s="111" t="s">
        <v>415</v>
      </c>
      <c r="L16" s="111" t="s">
        <v>416</v>
      </c>
      <c r="M16" s="111" t="s">
        <v>417</v>
      </c>
      <c r="N16" s="111" t="s">
        <v>418</v>
      </c>
      <c r="O16" s="111" t="s">
        <v>419</v>
      </c>
      <c r="P16" s="111" t="s">
        <v>420</v>
      </c>
      <c r="Q16" s="111" t="s">
        <v>421</v>
      </c>
      <c r="R16" s="111" t="s">
        <v>422</v>
      </c>
      <c r="S16" s="111" t="s">
        <v>423</v>
      </c>
      <c r="T16" s="111" t="s">
        <v>424</v>
      </c>
      <c r="U16" s="111" t="s">
        <v>425</v>
      </c>
      <c r="V16" s="111" t="s">
        <v>426</v>
      </c>
      <c r="W16" s="111" t="s">
        <v>427</v>
      </c>
      <c r="X16" s="111" t="s">
        <v>428</v>
      </c>
      <c r="Y16" s="111" t="s">
        <v>429</v>
      </c>
      <c r="Z16" s="111" t="s">
        <v>430</v>
      </c>
      <c r="AA16" s="111" t="s">
        <v>431</v>
      </c>
      <c r="AB16" s="111" t="s">
        <v>432</v>
      </c>
      <c r="AC16" s="111" t="s">
        <v>433</v>
      </c>
      <c r="AD16" s="111" t="s">
        <v>434</v>
      </c>
      <c r="AE16" s="111" t="s">
        <v>435</v>
      </c>
      <c r="AF16" s="111" t="s">
        <v>23</v>
      </c>
      <c r="AG16" s="111" t="s">
        <v>29</v>
      </c>
      <c r="AH16" s="111" t="s">
        <v>24</v>
      </c>
      <c r="AI16" s="111" t="s">
        <v>30</v>
      </c>
      <c r="AJ16" s="111" t="s">
        <v>25</v>
      </c>
      <c r="AK16" s="111" t="s">
        <v>26</v>
      </c>
      <c r="AL16" s="111" t="s">
        <v>27</v>
      </c>
    </row>
    <row r="17" spans="1:1961" x14ac:dyDescent="0.25">
      <c r="A17" s="184"/>
      <c r="B17" s="59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</row>
    <row r="18" spans="1:1961" s="23" customFormat="1" x14ac:dyDescent="0.25">
      <c r="A18" s="17" t="s">
        <v>125</v>
      </c>
      <c r="B18" s="18" t="s">
        <v>126</v>
      </c>
      <c r="C18" s="186" t="s">
        <v>127</v>
      </c>
      <c r="D18" s="186" t="s">
        <v>127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86">
        <v>0</v>
      </c>
      <c r="L18" s="618">
        <v>0</v>
      </c>
      <c r="M18" s="618">
        <v>0</v>
      </c>
      <c r="N18" s="618">
        <v>0</v>
      </c>
      <c r="O18" s="618">
        <v>0</v>
      </c>
      <c r="P18" s="618">
        <v>0</v>
      </c>
      <c r="Q18" s="618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 t="s">
        <v>127</v>
      </c>
      <c r="Z18" s="114">
        <f>Z20+Z22</f>
        <v>11.587</v>
      </c>
      <c r="AA18" s="618">
        <f t="shared" ref="AA18:AE18" si="0">AA20</f>
        <v>0</v>
      </c>
      <c r="AB18" s="618">
        <f t="shared" si="0"/>
        <v>0</v>
      </c>
      <c r="AC18" s="114">
        <f t="shared" si="0"/>
        <v>3.7800000000000002</v>
      </c>
      <c r="AD18" s="114">
        <f>AD22</f>
        <v>0.25</v>
      </c>
      <c r="AE18" s="135">
        <f t="shared" si="0"/>
        <v>152</v>
      </c>
      <c r="AF18" s="186" t="s">
        <v>127</v>
      </c>
      <c r="AG18" s="114">
        <f>Z18</f>
        <v>11.587</v>
      </c>
      <c r="AH18" s="114">
        <f t="shared" ref="AH18:AI18" si="1">AH20</f>
        <v>0</v>
      </c>
      <c r="AI18" s="114">
        <f t="shared" si="1"/>
        <v>0</v>
      </c>
      <c r="AJ18" s="114">
        <f>AC18</f>
        <v>3.7800000000000002</v>
      </c>
      <c r="AK18" s="114">
        <f>AK22</f>
        <v>0.25</v>
      </c>
      <c r="AL18" s="618">
        <f>AE18</f>
        <v>152</v>
      </c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5"/>
      <c r="BF18" s="595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  <c r="CC18" s="595"/>
      <c r="CD18" s="595"/>
      <c r="CE18" s="595"/>
      <c r="CF18" s="595"/>
      <c r="CG18" s="595"/>
      <c r="CH18" s="595"/>
      <c r="CI18" s="595"/>
      <c r="CJ18" s="595"/>
      <c r="CK18" s="595"/>
      <c r="CL18" s="595"/>
      <c r="CM18" s="595"/>
      <c r="CN18" s="595"/>
      <c r="CO18" s="595"/>
      <c r="CP18" s="595"/>
      <c r="CQ18" s="595"/>
      <c r="CR18" s="595"/>
      <c r="CS18" s="595"/>
      <c r="CT18" s="595"/>
      <c r="CU18" s="595"/>
      <c r="CV18" s="595"/>
      <c r="CW18" s="595"/>
      <c r="CX18" s="595"/>
      <c r="CY18" s="595"/>
      <c r="CZ18" s="595"/>
      <c r="DA18" s="595"/>
      <c r="DB18" s="595"/>
      <c r="DC18" s="595"/>
      <c r="DD18" s="595"/>
      <c r="DE18" s="595"/>
      <c r="DF18" s="595"/>
      <c r="DG18" s="595"/>
      <c r="DH18" s="595"/>
      <c r="DI18" s="595"/>
      <c r="DJ18" s="595"/>
      <c r="DK18" s="595"/>
      <c r="DL18" s="595"/>
      <c r="DM18" s="595"/>
      <c r="DN18" s="595"/>
      <c r="DO18" s="595"/>
      <c r="DP18" s="595"/>
      <c r="DQ18" s="595"/>
      <c r="DR18" s="595"/>
      <c r="DS18" s="595"/>
      <c r="DT18" s="595"/>
      <c r="DU18" s="595"/>
      <c r="DV18" s="595"/>
      <c r="DW18" s="595"/>
      <c r="DX18" s="595"/>
      <c r="DY18" s="595"/>
      <c r="DZ18" s="595"/>
      <c r="EA18" s="595"/>
      <c r="EB18" s="595"/>
      <c r="EC18" s="595"/>
      <c r="ED18" s="595"/>
      <c r="EE18" s="595"/>
      <c r="EF18" s="595"/>
      <c r="EG18" s="595"/>
      <c r="EH18" s="595"/>
      <c r="EI18" s="595"/>
      <c r="EJ18" s="595"/>
      <c r="EK18" s="595"/>
      <c r="EL18" s="595"/>
      <c r="EM18" s="595"/>
      <c r="EN18" s="595"/>
      <c r="EO18" s="595"/>
      <c r="EP18" s="595"/>
      <c r="EQ18" s="595"/>
      <c r="ER18" s="595"/>
      <c r="ES18" s="595"/>
      <c r="ET18" s="595"/>
      <c r="EU18" s="595"/>
      <c r="EV18" s="595"/>
      <c r="EW18" s="595"/>
      <c r="EX18" s="595"/>
      <c r="EY18" s="595"/>
      <c r="EZ18" s="595"/>
      <c r="FA18" s="595"/>
      <c r="FB18" s="595"/>
      <c r="FC18" s="595"/>
      <c r="FD18" s="595"/>
      <c r="FE18" s="595"/>
      <c r="FF18" s="595"/>
      <c r="FG18" s="595"/>
      <c r="FH18" s="595"/>
      <c r="FI18" s="595"/>
      <c r="FJ18" s="595"/>
      <c r="FK18" s="595"/>
      <c r="FL18" s="595"/>
      <c r="FM18" s="595"/>
      <c r="FN18" s="595"/>
      <c r="FO18" s="595"/>
      <c r="FP18" s="595"/>
      <c r="FQ18" s="595"/>
      <c r="FR18" s="595"/>
      <c r="FS18" s="595"/>
      <c r="FT18" s="595"/>
      <c r="FU18" s="595"/>
      <c r="FV18" s="595"/>
      <c r="FW18" s="595"/>
      <c r="FX18" s="595"/>
      <c r="FY18" s="595"/>
      <c r="FZ18" s="595"/>
      <c r="GA18" s="595"/>
      <c r="GB18" s="595"/>
      <c r="GC18" s="595"/>
      <c r="GD18" s="595"/>
      <c r="GE18" s="595"/>
      <c r="GF18" s="595"/>
      <c r="GG18" s="595"/>
      <c r="GH18" s="595"/>
      <c r="GI18" s="595"/>
      <c r="GJ18" s="595"/>
      <c r="GK18" s="595"/>
      <c r="GL18" s="595"/>
      <c r="GM18" s="595"/>
      <c r="GN18" s="595"/>
      <c r="GO18" s="595"/>
      <c r="GP18" s="595"/>
      <c r="GQ18" s="595"/>
      <c r="GR18" s="595"/>
      <c r="GS18" s="595"/>
      <c r="GT18" s="595"/>
      <c r="GU18" s="595"/>
      <c r="GV18" s="595"/>
      <c r="GW18" s="595"/>
      <c r="GX18" s="595"/>
      <c r="GY18" s="595"/>
      <c r="GZ18" s="595"/>
      <c r="HA18" s="595"/>
      <c r="HB18" s="595"/>
      <c r="HC18" s="595"/>
      <c r="HD18" s="595"/>
      <c r="HE18" s="595"/>
      <c r="HF18" s="595"/>
      <c r="HG18" s="595"/>
      <c r="HH18" s="595"/>
      <c r="HI18" s="595"/>
      <c r="HJ18" s="595"/>
      <c r="HK18" s="595"/>
      <c r="HL18" s="595"/>
      <c r="HM18" s="595"/>
      <c r="HN18" s="595"/>
      <c r="HO18" s="595"/>
      <c r="HP18" s="595"/>
      <c r="HQ18" s="595"/>
      <c r="HR18" s="595"/>
      <c r="HS18" s="595"/>
      <c r="HT18" s="595"/>
      <c r="HU18" s="595"/>
      <c r="HV18" s="595"/>
      <c r="HW18" s="595"/>
      <c r="HX18" s="595"/>
      <c r="HY18" s="595"/>
      <c r="HZ18" s="595"/>
      <c r="IA18" s="595"/>
      <c r="IB18" s="595"/>
      <c r="IC18" s="595"/>
      <c r="ID18" s="595"/>
      <c r="IE18" s="595"/>
      <c r="IF18" s="595"/>
      <c r="IG18" s="595"/>
      <c r="IH18" s="595"/>
      <c r="II18" s="595"/>
      <c r="IJ18" s="595"/>
      <c r="IK18" s="595"/>
      <c r="IL18" s="595"/>
      <c r="IM18" s="595"/>
      <c r="IN18" s="595"/>
      <c r="IO18" s="595"/>
      <c r="IP18" s="595"/>
      <c r="IQ18" s="595"/>
      <c r="IR18" s="595"/>
      <c r="IS18" s="595"/>
      <c r="IT18" s="595"/>
      <c r="IU18" s="595"/>
      <c r="IV18" s="595"/>
      <c r="IW18" s="595"/>
      <c r="IX18" s="595"/>
      <c r="IY18" s="595"/>
      <c r="IZ18" s="595"/>
      <c r="JA18" s="595"/>
      <c r="JB18" s="595"/>
      <c r="JC18" s="595"/>
      <c r="JD18" s="595"/>
      <c r="JE18" s="595"/>
      <c r="JF18" s="595"/>
      <c r="JG18" s="595"/>
      <c r="JH18" s="595"/>
      <c r="JI18" s="595"/>
      <c r="JJ18" s="595"/>
      <c r="JK18" s="595"/>
      <c r="JL18" s="595"/>
      <c r="JM18" s="595"/>
      <c r="JN18" s="595"/>
      <c r="JO18" s="595"/>
      <c r="JP18" s="595"/>
      <c r="JQ18" s="595"/>
      <c r="JR18" s="595"/>
      <c r="JS18" s="595"/>
      <c r="JT18" s="595"/>
      <c r="JU18" s="595"/>
      <c r="JV18" s="595"/>
      <c r="JW18" s="595"/>
      <c r="JX18" s="595"/>
      <c r="JY18" s="595"/>
      <c r="JZ18" s="595"/>
      <c r="KA18" s="595"/>
      <c r="KB18" s="595"/>
      <c r="KC18" s="595"/>
      <c r="KD18" s="595"/>
      <c r="KE18" s="595"/>
      <c r="KF18" s="595"/>
      <c r="KG18" s="595"/>
      <c r="KH18" s="595"/>
      <c r="KI18" s="595"/>
      <c r="KJ18" s="595"/>
      <c r="KK18" s="595"/>
      <c r="KL18" s="595"/>
      <c r="KM18" s="595"/>
      <c r="KN18" s="595"/>
      <c r="KO18" s="595"/>
      <c r="KP18" s="595"/>
      <c r="KQ18" s="595"/>
      <c r="KR18" s="595"/>
      <c r="KS18" s="595"/>
      <c r="KT18" s="595"/>
      <c r="KU18" s="595"/>
      <c r="KV18" s="595"/>
      <c r="KW18" s="595"/>
      <c r="KX18" s="595"/>
      <c r="KY18" s="595"/>
      <c r="KZ18" s="595"/>
      <c r="LA18" s="595"/>
      <c r="LB18" s="595"/>
      <c r="LC18" s="595"/>
      <c r="LD18" s="595"/>
      <c r="LE18" s="595"/>
      <c r="LF18" s="595"/>
      <c r="LG18" s="595"/>
      <c r="LH18" s="595"/>
      <c r="LI18" s="595"/>
      <c r="LJ18" s="595"/>
      <c r="LK18" s="595"/>
      <c r="LL18" s="595"/>
      <c r="LM18" s="595"/>
      <c r="LN18" s="595"/>
      <c r="LO18" s="595"/>
      <c r="LP18" s="595"/>
      <c r="LQ18" s="595"/>
      <c r="LR18" s="595"/>
      <c r="LS18" s="595"/>
      <c r="LT18" s="595"/>
      <c r="LU18" s="595"/>
      <c r="LV18" s="595"/>
      <c r="LW18" s="595"/>
      <c r="LX18" s="595"/>
      <c r="LY18" s="595"/>
      <c r="LZ18" s="595"/>
      <c r="MA18" s="595"/>
      <c r="MB18" s="595"/>
      <c r="MC18" s="595"/>
      <c r="MD18" s="595"/>
      <c r="ME18" s="595"/>
      <c r="MF18" s="595"/>
      <c r="MG18" s="595"/>
      <c r="MH18" s="595"/>
      <c r="MI18" s="595"/>
      <c r="MJ18" s="595"/>
      <c r="MK18" s="595"/>
      <c r="ML18" s="595"/>
      <c r="MM18" s="595"/>
      <c r="MN18" s="595"/>
      <c r="MO18" s="595"/>
      <c r="MP18" s="595"/>
      <c r="MQ18" s="595"/>
      <c r="MR18" s="595"/>
      <c r="MS18" s="595"/>
      <c r="MT18" s="595"/>
      <c r="MU18" s="595"/>
      <c r="MV18" s="595"/>
      <c r="MW18" s="595"/>
      <c r="MX18" s="595"/>
      <c r="MY18" s="595"/>
      <c r="MZ18" s="595"/>
      <c r="NA18" s="595"/>
      <c r="NB18" s="595"/>
      <c r="NC18" s="595"/>
      <c r="ND18" s="595"/>
      <c r="NE18" s="595"/>
      <c r="NF18" s="595"/>
      <c r="NG18" s="595"/>
      <c r="NH18" s="595"/>
      <c r="NI18" s="595"/>
      <c r="NJ18" s="595"/>
      <c r="NK18" s="595"/>
      <c r="NL18" s="595"/>
      <c r="NM18" s="595"/>
      <c r="NN18" s="595"/>
      <c r="NO18" s="595"/>
      <c r="NP18" s="595"/>
      <c r="NQ18" s="595"/>
      <c r="NR18" s="595"/>
      <c r="NS18" s="595"/>
      <c r="NT18" s="595"/>
      <c r="NU18" s="595"/>
      <c r="NV18" s="595"/>
      <c r="NW18" s="595"/>
      <c r="NX18" s="595"/>
      <c r="NY18" s="595"/>
      <c r="NZ18" s="595"/>
      <c r="OA18" s="595"/>
      <c r="OB18" s="595"/>
      <c r="OC18" s="595"/>
      <c r="OD18" s="595"/>
      <c r="OE18" s="595"/>
      <c r="OF18" s="595"/>
      <c r="OG18" s="595"/>
      <c r="OH18" s="595"/>
      <c r="OI18" s="595"/>
      <c r="OJ18" s="595"/>
      <c r="OK18" s="595"/>
      <c r="OL18" s="595"/>
      <c r="OM18" s="595"/>
      <c r="ON18" s="595"/>
      <c r="OO18" s="595"/>
      <c r="OP18" s="595"/>
      <c r="OQ18" s="595"/>
      <c r="OR18" s="595"/>
      <c r="OS18" s="595"/>
      <c r="OT18" s="595"/>
      <c r="OU18" s="595"/>
      <c r="OV18" s="595"/>
      <c r="OW18" s="595"/>
      <c r="OX18" s="595"/>
      <c r="OY18" s="595"/>
      <c r="OZ18" s="595"/>
      <c r="PA18" s="595"/>
      <c r="PB18" s="595"/>
      <c r="PC18" s="595"/>
      <c r="PD18" s="595"/>
      <c r="PE18" s="595"/>
      <c r="PF18" s="595"/>
      <c r="PG18" s="595"/>
      <c r="PH18" s="595"/>
      <c r="PI18" s="595"/>
      <c r="PJ18" s="595"/>
      <c r="PK18" s="595"/>
      <c r="PL18" s="595"/>
      <c r="PM18" s="595"/>
      <c r="PN18" s="595"/>
      <c r="PO18" s="595"/>
      <c r="PP18" s="595"/>
      <c r="PQ18" s="595"/>
      <c r="PR18" s="595"/>
      <c r="PS18" s="595"/>
      <c r="PT18" s="595"/>
      <c r="PU18" s="595"/>
      <c r="PV18" s="595"/>
      <c r="PW18" s="595"/>
      <c r="PX18" s="595"/>
      <c r="PY18" s="595"/>
      <c r="PZ18" s="595"/>
      <c r="QA18" s="595"/>
      <c r="QB18" s="595"/>
      <c r="QC18" s="595"/>
      <c r="QD18" s="595"/>
      <c r="QE18" s="595"/>
      <c r="QF18" s="595"/>
      <c r="QG18" s="595"/>
      <c r="QH18" s="595"/>
      <c r="QI18" s="595"/>
      <c r="QJ18" s="595"/>
      <c r="QK18" s="595"/>
      <c r="QL18" s="595"/>
      <c r="QM18" s="595"/>
      <c r="QN18" s="595"/>
      <c r="QO18" s="595"/>
      <c r="QP18" s="595"/>
      <c r="QQ18" s="595"/>
      <c r="QR18" s="595"/>
      <c r="QS18" s="595"/>
      <c r="QT18" s="595"/>
      <c r="QU18" s="595"/>
      <c r="QV18" s="595"/>
      <c r="QW18" s="595"/>
      <c r="QX18" s="595"/>
      <c r="QY18" s="595"/>
      <c r="QZ18" s="595"/>
      <c r="RA18" s="595"/>
      <c r="RB18" s="595"/>
      <c r="RC18" s="595"/>
      <c r="RD18" s="595"/>
      <c r="RE18" s="595"/>
      <c r="RF18" s="595"/>
      <c r="RG18" s="595"/>
      <c r="RH18" s="595"/>
      <c r="RI18" s="595"/>
      <c r="RJ18" s="595"/>
      <c r="RK18" s="595"/>
      <c r="RL18" s="595"/>
      <c r="RM18" s="595"/>
      <c r="RN18" s="595"/>
      <c r="RO18" s="595"/>
      <c r="RP18" s="595"/>
      <c r="RQ18" s="595"/>
      <c r="RR18" s="595"/>
      <c r="RS18" s="595"/>
      <c r="RT18" s="595"/>
      <c r="RU18" s="595"/>
      <c r="RV18" s="595"/>
      <c r="RW18" s="595"/>
      <c r="RX18" s="595"/>
      <c r="RY18" s="595"/>
      <c r="RZ18" s="595"/>
      <c r="SA18" s="595"/>
      <c r="SB18" s="595"/>
      <c r="SC18" s="595"/>
      <c r="SD18" s="595"/>
      <c r="SE18" s="595"/>
      <c r="SF18" s="595"/>
      <c r="SG18" s="595"/>
      <c r="SH18" s="595"/>
      <c r="SI18" s="595"/>
      <c r="SJ18" s="595"/>
      <c r="SK18" s="595"/>
      <c r="SL18" s="595"/>
      <c r="SM18" s="595"/>
      <c r="SN18" s="595"/>
      <c r="SO18" s="595"/>
      <c r="SP18" s="595"/>
      <c r="SQ18" s="595"/>
      <c r="SR18" s="595"/>
      <c r="SS18" s="595"/>
      <c r="ST18" s="595"/>
      <c r="SU18" s="595"/>
      <c r="SV18" s="595"/>
      <c r="SW18" s="595"/>
      <c r="SX18" s="595"/>
      <c r="SY18" s="595"/>
      <c r="SZ18" s="595"/>
      <c r="TA18" s="595"/>
      <c r="TB18" s="595"/>
      <c r="TC18" s="595"/>
      <c r="TD18" s="595"/>
      <c r="TE18" s="595"/>
      <c r="TF18" s="595"/>
      <c r="TG18" s="595"/>
      <c r="TH18" s="595"/>
      <c r="TI18" s="595"/>
      <c r="TJ18" s="595"/>
      <c r="TK18" s="595"/>
      <c r="TL18" s="595"/>
      <c r="TM18" s="595"/>
      <c r="TN18" s="595"/>
      <c r="TO18" s="595"/>
      <c r="TP18" s="595"/>
      <c r="TQ18" s="595"/>
      <c r="TR18" s="595"/>
      <c r="TS18" s="595"/>
      <c r="TT18" s="595"/>
      <c r="TU18" s="595"/>
      <c r="TV18" s="595"/>
      <c r="TW18" s="595"/>
      <c r="TX18" s="595"/>
      <c r="TY18" s="595"/>
      <c r="TZ18" s="595"/>
      <c r="UA18" s="595"/>
      <c r="UB18" s="595"/>
      <c r="UC18" s="595"/>
      <c r="UD18" s="595"/>
      <c r="UE18" s="595"/>
      <c r="UF18" s="595"/>
      <c r="UG18" s="595"/>
      <c r="UH18" s="595"/>
      <c r="UI18" s="595"/>
      <c r="UJ18" s="595"/>
      <c r="UK18" s="595"/>
      <c r="UL18" s="595"/>
      <c r="UM18" s="595"/>
      <c r="UN18" s="595"/>
      <c r="UO18" s="595"/>
      <c r="UP18" s="595"/>
      <c r="UQ18" s="595"/>
      <c r="UR18" s="595"/>
      <c r="US18" s="595"/>
      <c r="UT18" s="595"/>
      <c r="UU18" s="595"/>
      <c r="UV18" s="595"/>
      <c r="UW18" s="595"/>
      <c r="UX18" s="595"/>
      <c r="UY18" s="595"/>
      <c r="UZ18" s="595"/>
      <c r="VA18" s="595"/>
      <c r="VB18" s="595"/>
      <c r="VC18" s="595"/>
      <c r="VD18" s="595"/>
      <c r="VE18" s="595"/>
      <c r="VF18" s="595"/>
      <c r="VG18" s="595"/>
      <c r="VH18" s="595"/>
      <c r="VI18" s="595"/>
      <c r="VJ18" s="595"/>
      <c r="VK18" s="595"/>
      <c r="VL18" s="595"/>
      <c r="VM18" s="595"/>
      <c r="VN18" s="595"/>
      <c r="VO18" s="595"/>
      <c r="VP18" s="595"/>
      <c r="VQ18" s="595"/>
      <c r="VR18" s="595"/>
      <c r="VS18" s="595"/>
      <c r="VT18" s="595"/>
      <c r="VU18" s="595"/>
      <c r="VV18" s="595"/>
      <c r="VW18" s="595"/>
      <c r="VX18" s="595"/>
      <c r="VY18" s="595"/>
      <c r="VZ18" s="595"/>
      <c r="WA18" s="595"/>
      <c r="WB18" s="595"/>
      <c r="WC18" s="595"/>
      <c r="WD18" s="595"/>
      <c r="WE18" s="595"/>
      <c r="WF18" s="595"/>
      <c r="WG18" s="595"/>
      <c r="WH18" s="595"/>
      <c r="WI18" s="595"/>
      <c r="WJ18" s="595"/>
      <c r="WK18" s="595"/>
      <c r="WL18" s="595"/>
      <c r="WM18" s="595"/>
      <c r="WN18" s="595"/>
      <c r="WO18" s="595"/>
      <c r="WP18" s="595"/>
      <c r="WQ18" s="595"/>
      <c r="WR18" s="595"/>
      <c r="WS18" s="595"/>
      <c r="WT18" s="595"/>
      <c r="WU18" s="595"/>
      <c r="WV18" s="595"/>
      <c r="WW18" s="595"/>
      <c r="WX18" s="595"/>
      <c r="WY18" s="595"/>
      <c r="WZ18" s="595"/>
      <c r="XA18" s="595"/>
      <c r="XB18" s="595"/>
      <c r="XC18" s="595"/>
      <c r="XD18" s="595"/>
      <c r="XE18" s="595"/>
      <c r="XF18" s="595"/>
      <c r="XG18" s="595"/>
      <c r="XH18" s="595"/>
      <c r="XI18" s="595"/>
      <c r="XJ18" s="595"/>
      <c r="XK18" s="595"/>
      <c r="XL18" s="595"/>
      <c r="XM18" s="595"/>
      <c r="XN18" s="595"/>
      <c r="XO18" s="595"/>
      <c r="XP18" s="595"/>
      <c r="XQ18" s="595"/>
      <c r="XR18" s="595"/>
      <c r="XS18" s="595"/>
      <c r="XT18" s="595"/>
      <c r="XU18" s="595"/>
      <c r="XV18" s="595"/>
      <c r="XW18" s="595"/>
      <c r="XX18" s="595"/>
      <c r="XY18" s="595"/>
      <c r="XZ18" s="595"/>
      <c r="YA18" s="595"/>
      <c r="YB18" s="595"/>
      <c r="YC18" s="595"/>
      <c r="YD18" s="595"/>
      <c r="YE18" s="595"/>
      <c r="YF18" s="595"/>
      <c r="YG18" s="595"/>
      <c r="YH18" s="595"/>
      <c r="YI18" s="595"/>
      <c r="YJ18" s="595"/>
      <c r="YK18" s="595"/>
      <c r="YL18" s="595"/>
      <c r="YM18" s="595"/>
      <c r="YN18" s="595"/>
      <c r="YO18" s="595"/>
      <c r="YP18" s="595"/>
      <c r="YQ18" s="595"/>
      <c r="YR18" s="595"/>
      <c r="YS18" s="595"/>
      <c r="YT18" s="595"/>
      <c r="YU18" s="595"/>
      <c r="YV18" s="595"/>
      <c r="YW18" s="595"/>
      <c r="YX18" s="595"/>
      <c r="YY18" s="595"/>
      <c r="YZ18" s="595"/>
      <c r="ZA18" s="595"/>
      <c r="ZB18" s="595"/>
      <c r="ZC18" s="595"/>
      <c r="ZD18" s="595"/>
      <c r="ZE18" s="595"/>
      <c r="ZF18" s="595"/>
      <c r="ZG18" s="595"/>
      <c r="ZH18" s="595"/>
      <c r="ZI18" s="595"/>
      <c r="ZJ18" s="595"/>
      <c r="ZK18" s="595"/>
      <c r="ZL18" s="595"/>
      <c r="ZM18" s="595"/>
      <c r="ZN18" s="595"/>
      <c r="ZO18" s="595"/>
      <c r="ZP18" s="595"/>
      <c r="ZQ18" s="595"/>
      <c r="ZR18" s="595"/>
      <c r="ZS18" s="595"/>
      <c r="ZT18" s="595"/>
      <c r="ZU18" s="595"/>
      <c r="ZV18" s="595"/>
      <c r="ZW18" s="595"/>
      <c r="ZX18" s="595"/>
      <c r="ZY18" s="595"/>
      <c r="ZZ18" s="595"/>
      <c r="AAA18" s="595"/>
      <c r="AAB18" s="595"/>
      <c r="AAC18" s="595"/>
      <c r="AAD18" s="595"/>
      <c r="AAE18" s="595"/>
      <c r="AAF18" s="595"/>
      <c r="AAG18" s="595"/>
      <c r="AAH18" s="595"/>
      <c r="AAI18" s="595"/>
      <c r="AAJ18" s="595"/>
      <c r="AAK18" s="595"/>
      <c r="AAL18" s="595"/>
      <c r="AAM18" s="595"/>
      <c r="AAN18" s="595"/>
      <c r="AAO18" s="595"/>
      <c r="AAP18" s="595"/>
      <c r="AAQ18" s="595"/>
      <c r="AAR18" s="595"/>
      <c r="AAS18" s="595"/>
      <c r="AAT18" s="595"/>
      <c r="AAU18" s="595"/>
      <c r="AAV18" s="595"/>
      <c r="AAW18" s="595"/>
      <c r="AAX18" s="595"/>
      <c r="AAY18" s="595"/>
      <c r="AAZ18" s="595"/>
      <c r="ABA18" s="595"/>
      <c r="ABB18" s="595"/>
      <c r="ABC18" s="595"/>
      <c r="ABD18" s="595"/>
      <c r="ABE18" s="595"/>
      <c r="ABF18" s="595"/>
      <c r="ABG18" s="595"/>
      <c r="ABH18" s="595"/>
      <c r="ABI18" s="595"/>
      <c r="ABJ18" s="595"/>
      <c r="ABK18" s="595"/>
      <c r="ABL18" s="595"/>
      <c r="ABM18" s="595"/>
      <c r="ABN18" s="595"/>
      <c r="ABO18" s="595"/>
      <c r="ABP18" s="595"/>
      <c r="ABQ18" s="595"/>
      <c r="ABR18" s="595"/>
      <c r="ABS18" s="595"/>
      <c r="ABT18" s="595"/>
      <c r="ABU18" s="595"/>
      <c r="ABV18" s="595"/>
      <c r="ABW18" s="595"/>
      <c r="ABX18" s="595"/>
      <c r="ABY18" s="595"/>
      <c r="ABZ18" s="595"/>
      <c r="ACA18" s="595"/>
      <c r="ACB18" s="595"/>
      <c r="ACC18" s="595"/>
      <c r="ACD18" s="595"/>
      <c r="ACE18" s="595"/>
      <c r="ACF18" s="595"/>
      <c r="ACG18" s="595"/>
      <c r="ACH18" s="595"/>
      <c r="ACI18" s="595"/>
      <c r="ACJ18" s="595"/>
      <c r="ACK18" s="595"/>
      <c r="ACL18" s="595"/>
      <c r="ACM18" s="595"/>
      <c r="ACN18" s="595"/>
      <c r="ACO18" s="595"/>
      <c r="ACP18" s="595"/>
      <c r="ACQ18" s="595"/>
      <c r="ACR18" s="595"/>
      <c r="ACS18" s="595"/>
      <c r="ACT18" s="595"/>
      <c r="ACU18" s="595"/>
      <c r="ACV18" s="595"/>
      <c r="ACW18" s="595"/>
      <c r="ACX18" s="595"/>
      <c r="ACY18" s="595"/>
      <c r="ACZ18" s="595"/>
      <c r="ADA18" s="595"/>
      <c r="ADB18" s="595"/>
      <c r="ADC18" s="595"/>
      <c r="ADD18" s="595"/>
      <c r="ADE18" s="595"/>
      <c r="ADF18" s="595"/>
      <c r="ADG18" s="595"/>
      <c r="ADH18" s="595"/>
      <c r="ADI18" s="595"/>
      <c r="ADJ18" s="595"/>
      <c r="ADK18" s="595"/>
      <c r="ADL18" s="595"/>
      <c r="ADM18" s="595"/>
      <c r="ADN18" s="595"/>
      <c r="ADO18" s="595"/>
      <c r="ADP18" s="595"/>
      <c r="ADQ18" s="595"/>
      <c r="ADR18" s="595"/>
      <c r="ADS18" s="595"/>
      <c r="ADT18" s="595"/>
      <c r="ADU18" s="595"/>
      <c r="ADV18" s="595"/>
      <c r="ADW18" s="595"/>
      <c r="ADX18" s="595"/>
      <c r="ADY18" s="595"/>
      <c r="ADZ18" s="595"/>
      <c r="AEA18" s="595"/>
      <c r="AEB18" s="595"/>
      <c r="AEC18" s="595"/>
      <c r="AED18" s="595"/>
      <c r="AEE18" s="595"/>
      <c r="AEF18" s="595"/>
      <c r="AEG18" s="595"/>
      <c r="AEH18" s="595"/>
      <c r="AEI18" s="595"/>
      <c r="AEJ18" s="595"/>
      <c r="AEK18" s="595"/>
      <c r="AEL18" s="595"/>
      <c r="AEM18" s="595"/>
      <c r="AEN18" s="595"/>
      <c r="AEO18" s="595"/>
      <c r="AEP18" s="595"/>
      <c r="AEQ18" s="595"/>
      <c r="AER18" s="595"/>
      <c r="AES18" s="595"/>
      <c r="AET18" s="595"/>
      <c r="AEU18" s="595"/>
      <c r="AEV18" s="595"/>
      <c r="AEW18" s="595"/>
      <c r="AEX18" s="595"/>
      <c r="AEY18" s="595"/>
      <c r="AEZ18" s="595"/>
      <c r="AFA18" s="595"/>
      <c r="AFB18" s="595"/>
      <c r="AFC18" s="595"/>
      <c r="AFD18" s="595"/>
      <c r="AFE18" s="595"/>
      <c r="AFF18" s="595"/>
      <c r="AFG18" s="595"/>
      <c r="AFH18" s="595"/>
      <c r="AFI18" s="595"/>
      <c r="AFJ18" s="595"/>
      <c r="AFK18" s="595"/>
      <c r="AFL18" s="595"/>
      <c r="AFM18" s="595"/>
      <c r="AFN18" s="595"/>
      <c r="AFO18" s="595"/>
      <c r="AFP18" s="595"/>
      <c r="AFQ18" s="595"/>
      <c r="AFR18" s="595"/>
      <c r="AFS18" s="595"/>
      <c r="AFT18" s="595"/>
      <c r="AFU18" s="595"/>
      <c r="AFV18" s="595"/>
      <c r="AFW18" s="595"/>
      <c r="AFX18" s="595"/>
      <c r="AFY18" s="595"/>
      <c r="AFZ18" s="595"/>
      <c r="AGA18" s="595"/>
      <c r="AGB18" s="595"/>
      <c r="AGC18" s="595"/>
      <c r="AGD18" s="595"/>
      <c r="AGE18" s="595"/>
      <c r="AGF18" s="595"/>
      <c r="AGG18" s="595"/>
      <c r="AGH18" s="595"/>
      <c r="AGI18" s="595"/>
      <c r="AGJ18" s="595"/>
      <c r="AGK18" s="595"/>
      <c r="AGL18" s="595"/>
      <c r="AGM18" s="595"/>
      <c r="AGN18" s="595"/>
      <c r="AGO18" s="595"/>
      <c r="AGP18" s="595"/>
      <c r="AGQ18" s="595"/>
      <c r="AGR18" s="595"/>
      <c r="AGS18" s="595"/>
      <c r="AGT18" s="595"/>
      <c r="AGU18" s="595"/>
      <c r="AGV18" s="595"/>
      <c r="AGW18" s="595"/>
      <c r="AGX18" s="595"/>
      <c r="AGY18" s="595"/>
      <c r="AGZ18" s="595"/>
      <c r="AHA18" s="595"/>
      <c r="AHB18" s="595"/>
      <c r="AHC18" s="595"/>
      <c r="AHD18" s="595"/>
      <c r="AHE18" s="595"/>
      <c r="AHF18" s="595"/>
      <c r="AHG18" s="595"/>
      <c r="AHH18" s="595"/>
      <c r="AHI18" s="595"/>
      <c r="AHJ18" s="595"/>
      <c r="AHK18" s="595"/>
      <c r="AHL18" s="595"/>
      <c r="AHM18" s="595"/>
      <c r="AHN18" s="595"/>
      <c r="AHO18" s="595"/>
      <c r="AHP18" s="595"/>
      <c r="AHQ18" s="595"/>
      <c r="AHR18" s="595"/>
      <c r="AHS18" s="595"/>
      <c r="AHT18" s="595"/>
      <c r="AHU18" s="595"/>
      <c r="AHV18" s="595"/>
      <c r="AHW18" s="595"/>
      <c r="AHX18" s="595"/>
      <c r="AHY18" s="595"/>
      <c r="AHZ18" s="595"/>
      <c r="AIA18" s="595"/>
      <c r="AIB18" s="595"/>
      <c r="AIC18" s="595"/>
      <c r="AID18" s="595"/>
      <c r="AIE18" s="595"/>
      <c r="AIF18" s="595"/>
      <c r="AIG18" s="595"/>
      <c r="AIH18" s="595"/>
      <c r="AII18" s="595"/>
      <c r="AIJ18" s="595"/>
      <c r="AIK18" s="595"/>
      <c r="AIL18" s="595"/>
      <c r="AIM18" s="595"/>
      <c r="AIN18" s="595"/>
      <c r="AIO18" s="595"/>
      <c r="AIP18" s="595"/>
      <c r="AIQ18" s="595"/>
      <c r="AIR18" s="595"/>
      <c r="AIS18" s="595"/>
      <c r="AIT18" s="595"/>
      <c r="AIU18" s="595"/>
      <c r="AIV18" s="595"/>
      <c r="AIW18" s="595"/>
      <c r="AIX18" s="595"/>
      <c r="AIY18" s="595"/>
      <c r="AIZ18" s="595"/>
      <c r="AJA18" s="595"/>
      <c r="AJB18" s="595"/>
      <c r="AJC18" s="595"/>
      <c r="AJD18" s="595"/>
      <c r="AJE18" s="595"/>
      <c r="AJF18" s="595"/>
      <c r="AJG18" s="595"/>
      <c r="AJH18" s="595"/>
      <c r="AJI18" s="595"/>
      <c r="AJJ18" s="595"/>
      <c r="AJK18" s="595"/>
      <c r="AJL18" s="595"/>
      <c r="AJM18" s="595"/>
      <c r="AJN18" s="595"/>
      <c r="AJO18" s="595"/>
      <c r="AJP18" s="595"/>
      <c r="AJQ18" s="595"/>
      <c r="AJR18" s="595"/>
      <c r="AJS18" s="595"/>
      <c r="AJT18" s="595"/>
      <c r="AJU18" s="595"/>
      <c r="AJV18" s="595"/>
      <c r="AJW18" s="595"/>
      <c r="AJX18" s="595"/>
      <c r="AJY18" s="595"/>
      <c r="AJZ18" s="595"/>
      <c r="AKA18" s="595"/>
      <c r="AKB18" s="595"/>
      <c r="AKC18" s="595"/>
      <c r="AKD18" s="595"/>
      <c r="AKE18" s="595"/>
      <c r="AKF18" s="595"/>
      <c r="AKG18" s="595"/>
      <c r="AKH18" s="595"/>
      <c r="AKI18" s="595"/>
      <c r="AKJ18" s="595"/>
      <c r="AKK18" s="595"/>
      <c r="AKL18" s="595"/>
      <c r="AKM18" s="595"/>
      <c r="AKN18" s="595"/>
      <c r="AKO18" s="595"/>
      <c r="AKP18" s="595"/>
      <c r="AKQ18" s="595"/>
      <c r="AKR18" s="595"/>
      <c r="AKS18" s="595"/>
      <c r="AKT18" s="595"/>
      <c r="AKU18" s="595"/>
      <c r="AKV18" s="595"/>
      <c r="AKW18" s="595"/>
      <c r="AKX18" s="595"/>
      <c r="AKY18" s="595"/>
      <c r="AKZ18" s="595"/>
      <c r="ALA18" s="595"/>
      <c r="ALB18" s="595"/>
      <c r="ALC18" s="595"/>
      <c r="ALD18" s="595"/>
      <c r="ALE18" s="595"/>
      <c r="ALF18" s="595"/>
      <c r="ALG18" s="595"/>
      <c r="ALH18" s="595"/>
      <c r="ALI18" s="595"/>
      <c r="ALJ18" s="595"/>
      <c r="ALK18" s="595"/>
      <c r="ALL18" s="595"/>
      <c r="ALM18" s="595"/>
      <c r="ALN18" s="595"/>
      <c r="ALO18" s="595"/>
      <c r="ALP18" s="595"/>
      <c r="ALQ18" s="595"/>
      <c r="ALR18" s="595"/>
      <c r="ALS18" s="595"/>
      <c r="ALT18" s="595"/>
      <c r="ALU18" s="595"/>
      <c r="ALV18" s="595"/>
      <c r="ALW18" s="595"/>
      <c r="ALX18" s="595"/>
      <c r="ALY18" s="595"/>
      <c r="ALZ18" s="595"/>
      <c r="AMA18" s="595"/>
      <c r="AMB18" s="595"/>
      <c r="AMC18" s="595"/>
      <c r="AMD18" s="595"/>
      <c r="AME18" s="595"/>
      <c r="AMF18" s="595"/>
      <c r="AMG18" s="595"/>
      <c r="AMH18" s="595"/>
      <c r="AMI18" s="595"/>
      <c r="AMJ18" s="595"/>
      <c r="AMK18" s="595"/>
      <c r="AML18" s="595"/>
      <c r="AMM18" s="595"/>
      <c r="AMN18" s="595"/>
      <c r="AMO18" s="595"/>
      <c r="AMP18" s="595"/>
      <c r="AMQ18" s="595"/>
      <c r="AMR18" s="595"/>
      <c r="AMS18" s="595"/>
      <c r="AMT18" s="595"/>
      <c r="AMU18" s="595"/>
      <c r="AMV18" s="595"/>
      <c r="AMW18" s="595"/>
      <c r="AMX18" s="595"/>
      <c r="AMY18" s="595"/>
      <c r="AMZ18" s="595"/>
      <c r="ANA18" s="595"/>
      <c r="ANB18" s="595"/>
      <c r="ANC18" s="595"/>
      <c r="AND18" s="595"/>
      <c r="ANE18" s="595"/>
      <c r="ANF18" s="595"/>
      <c r="ANG18" s="595"/>
      <c r="ANH18" s="595"/>
      <c r="ANI18" s="595"/>
      <c r="ANJ18" s="595"/>
      <c r="ANK18" s="595"/>
      <c r="ANL18" s="595"/>
      <c r="ANM18" s="595"/>
      <c r="ANN18" s="595"/>
      <c r="ANO18" s="595"/>
      <c r="ANP18" s="595"/>
      <c r="ANQ18" s="595"/>
      <c r="ANR18" s="595"/>
      <c r="ANS18" s="595"/>
      <c r="ANT18" s="595"/>
      <c r="ANU18" s="595"/>
      <c r="ANV18" s="595"/>
      <c r="ANW18" s="595"/>
      <c r="ANX18" s="595"/>
      <c r="ANY18" s="595"/>
      <c r="ANZ18" s="595"/>
      <c r="AOA18" s="595"/>
      <c r="AOB18" s="595"/>
      <c r="AOC18" s="595"/>
      <c r="AOD18" s="595"/>
      <c r="AOE18" s="595"/>
      <c r="AOF18" s="595"/>
      <c r="AOG18" s="595"/>
      <c r="AOH18" s="595"/>
      <c r="AOI18" s="595"/>
      <c r="AOJ18" s="595"/>
      <c r="AOK18" s="595"/>
      <c r="AOL18" s="595"/>
      <c r="AOM18" s="595"/>
      <c r="AON18" s="595"/>
      <c r="AOO18" s="595"/>
      <c r="AOP18" s="595"/>
      <c r="AOQ18" s="595"/>
      <c r="AOR18" s="595"/>
      <c r="AOS18" s="595"/>
      <c r="AOT18" s="595"/>
      <c r="AOU18" s="595"/>
      <c r="AOV18" s="595"/>
      <c r="AOW18" s="595"/>
      <c r="AOX18" s="595"/>
      <c r="AOY18" s="595"/>
      <c r="AOZ18" s="595"/>
      <c r="APA18" s="595"/>
      <c r="APB18" s="595"/>
      <c r="APC18" s="595"/>
      <c r="APD18" s="595"/>
      <c r="APE18" s="595"/>
      <c r="APF18" s="595"/>
      <c r="APG18" s="595"/>
      <c r="APH18" s="595"/>
      <c r="API18" s="595"/>
      <c r="APJ18" s="595"/>
      <c r="APK18" s="595"/>
      <c r="APL18" s="595"/>
      <c r="APM18" s="595"/>
      <c r="APN18" s="595"/>
      <c r="APO18" s="595"/>
      <c r="APP18" s="595"/>
      <c r="APQ18" s="595"/>
      <c r="APR18" s="595"/>
      <c r="APS18" s="595"/>
      <c r="APT18" s="595"/>
      <c r="APU18" s="595"/>
      <c r="APV18" s="595"/>
      <c r="APW18" s="595"/>
      <c r="APX18" s="595"/>
      <c r="APY18" s="595"/>
      <c r="APZ18" s="595"/>
      <c r="AQA18" s="595"/>
      <c r="AQB18" s="595"/>
      <c r="AQC18" s="595"/>
      <c r="AQD18" s="595"/>
      <c r="AQE18" s="595"/>
      <c r="AQF18" s="595"/>
      <c r="AQG18" s="595"/>
      <c r="AQH18" s="595"/>
      <c r="AQI18" s="595"/>
      <c r="AQJ18" s="595"/>
      <c r="AQK18" s="595"/>
      <c r="AQL18" s="595"/>
      <c r="AQM18" s="595"/>
      <c r="AQN18" s="595"/>
      <c r="AQO18" s="595"/>
      <c r="AQP18" s="595"/>
      <c r="AQQ18" s="595"/>
      <c r="AQR18" s="595"/>
      <c r="AQS18" s="595"/>
      <c r="AQT18" s="595"/>
      <c r="AQU18" s="595"/>
      <c r="AQV18" s="595"/>
      <c r="AQW18" s="595"/>
      <c r="AQX18" s="595"/>
      <c r="AQY18" s="595"/>
      <c r="AQZ18" s="595"/>
      <c r="ARA18" s="595"/>
      <c r="ARB18" s="595"/>
      <c r="ARC18" s="595"/>
      <c r="ARD18" s="595"/>
      <c r="ARE18" s="595"/>
      <c r="ARF18" s="595"/>
      <c r="ARG18" s="595"/>
      <c r="ARH18" s="595"/>
      <c r="ARI18" s="595"/>
      <c r="ARJ18" s="595"/>
      <c r="ARK18" s="595"/>
      <c r="ARL18" s="595"/>
      <c r="ARM18" s="595"/>
      <c r="ARN18" s="595"/>
      <c r="ARO18" s="595"/>
      <c r="ARP18" s="595"/>
      <c r="ARQ18" s="595"/>
      <c r="ARR18" s="595"/>
      <c r="ARS18" s="595"/>
      <c r="ART18" s="595"/>
      <c r="ARU18" s="595"/>
      <c r="ARV18" s="595"/>
      <c r="ARW18" s="595"/>
      <c r="ARX18" s="595"/>
      <c r="ARY18" s="595"/>
      <c r="ARZ18" s="595"/>
      <c r="ASA18" s="595"/>
      <c r="ASB18" s="595"/>
      <c r="ASC18" s="595"/>
      <c r="ASD18" s="595"/>
      <c r="ASE18" s="595"/>
      <c r="ASF18" s="595"/>
      <c r="ASG18" s="595"/>
      <c r="ASH18" s="595"/>
      <c r="ASI18" s="595"/>
      <c r="ASJ18" s="595"/>
      <c r="ASK18" s="595"/>
      <c r="ASL18" s="595"/>
      <c r="ASM18" s="595"/>
      <c r="ASN18" s="595"/>
      <c r="ASO18" s="595"/>
      <c r="ASP18" s="595"/>
      <c r="ASQ18" s="595"/>
      <c r="ASR18" s="595"/>
      <c r="ASS18" s="595"/>
      <c r="AST18" s="595"/>
      <c r="ASU18" s="595"/>
      <c r="ASV18" s="595"/>
      <c r="ASW18" s="595"/>
      <c r="ASX18" s="595"/>
      <c r="ASY18" s="595"/>
      <c r="ASZ18" s="595"/>
      <c r="ATA18" s="595"/>
      <c r="ATB18" s="595"/>
      <c r="ATC18" s="595"/>
      <c r="ATD18" s="595"/>
      <c r="ATE18" s="595"/>
      <c r="ATF18" s="595"/>
      <c r="ATG18" s="595"/>
      <c r="ATH18" s="595"/>
      <c r="ATI18" s="595"/>
      <c r="ATJ18" s="595"/>
      <c r="ATK18" s="595"/>
      <c r="ATL18" s="595"/>
      <c r="ATM18" s="595"/>
      <c r="ATN18" s="595"/>
      <c r="ATO18" s="595"/>
      <c r="ATP18" s="595"/>
      <c r="ATQ18" s="595"/>
      <c r="ATR18" s="595"/>
      <c r="ATS18" s="595"/>
      <c r="ATT18" s="595"/>
      <c r="ATU18" s="595"/>
      <c r="ATV18" s="595"/>
      <c r="ATW18" s="595"/>
      <c r="ATX18" s="595"/>
      <c r="ATY18" s="595"/>
      <c r="ATZ18" s="595"/>
      <c r="AUA18" s="595"/>
      <c r="AUB18" s="595"/>
      <c r="AUC18" s="595"/>
      <c r="AUD18" s="595"/>
      <c r="AUE18" s="595"/>
      <c r="AUF18" s="595"/>
      <c r="AUG18" s="595"/>
      <c r="AUH18" s="595"/>
      <c r="AUI18" s="595"/>
      <c r="AUJ18" s="595"/>
      <c r="AUK18" s="595"/>
      <c r="AUL18" s="595"/>
      <c r="AUM18" s="595"/>
      <c r="AUN18" s="595"/>
      <c r="AUO18" s="595"/>
      <c r="AUP18" s="595"/>
      <c r="AUQ18" s="595"/>
      <c r="AUR18" s="595"/>
      <c r="AUS18" s="595"/>
      <c r="AUT18" s="595"/>
      <c r="AUU18" s="595"/>
      <c r="AUV18" s="595"/>
      <c r="AUW18" s="595"/>
      <c r="AUX18" s="595"/>
      <c r="AUY18" s="595"/>
      <c r="AUZ18" s="595"/>
      <c r="AVA18" s="595"/>
      <c r="AVB18" s="595"/>
      <c r="AVC18" s="595"/>
      <c r="AVD18" s="595"/>
      <c r="AVE18" s="595"/>
      <c r="AVF18" s="595"/>
      <c r="AVG18" s="595"/>
      <c r="AVH18" s="595"/>
      <c r="AVI18" s="595"/>
      <c r="AVJ18" s="595"/>
      <c r="AVK18" s="595"/>
      <c r="AVL18" s="595"/>
      <c r="AVM18" s="595"/>
      <c r="AVN18" s="595"/>
      <c r="AVO18" s="595"/>
      <c r="AVP18" s="595"/>
      <c r="AVQ18" s="595"/>
      <c r="AVR18" s="595"/>
      <c r="AVS18" s="595"/>
      <c r="AVT18" s="595"/>
      <c r="AVU18" s="595"/>
      <c r="AVV18" s="595"/>
      <c r="AVW18" s="595"/>
      <c r="AVX18" s="595"/>
      <c r="AVY18" s="595"/>
      <c r="AVZ18" s="595"/>
      <c r="AWA18" s="595"/>
      <c r="AWB18" s="595"/>
      <c r="AWC18" s="595"/>
      <c r="AWD18" s="595"/>
      <c r="AWE18" s="595"/>
      <c r="AWF18" s="595"/>
      <c r="AWG18" s="595"/>
      <c r="AWH18" s="595"/>
      <c r="AWI18" s="595"/>
      <c r="AWJ18" s="595"/>
      <c r="AWK18" s="595"/>
      <c r="AWL18" s="595"/>
      <c r="AWM18" s="595"/>
      <c r="AWN18" s="595"/>
      <c r="AWO18" s="595"/>
      <c r="AWP18" s="595"/>
      <c r="AWQ18" s="595"/>
      <c r="AWR18" s="595"/>
      <c r="AWS18" s="595"/>
      <c r="AWT18" s="595"/>
      <c r="AWU18" s="595"/>
      <c r="AWV18" s="595"/>
      <c r="AWW18" s="595"/>
      <c r="AWX18" s="595"/>
      <c r="AWY18" s="595"/>
      <c r="AWZ18" s="595"/>
      <c r="AXA18" s="595"/>
      <c r="AXB18" s="595"/>
      <c r="AXC18" s="595"/>
      <c r="AXD18" s="595"/>
      <c r="AXE18" s="595"/>
      <c r="AXF18" s="595"/>
      <c r="AXG18" s="595"/>
      <c r="AXH18" s="595"/>
      <c r="AXI18" s="595"/>
      <c r="AXJ18" s="595"/>
      <c r="AXK18" s="595"/>
      <c r="AXL18" s="595"/>
      <c r="AXM18" s="595"/>
      <c r="AXN18" s="595"/>
      <c r="AXO18" s="595"/>
      <c r="AXP18" s="595"/>
      <c r="AXQ18" s="595"/>
      <c r="AXR18" s="595"/>
      <c r="AXS18" s="595"/>
      <c r="AXT18" s="595"/>
      <c r="AXU18" s="595"/>
      <c r="AXV18" s="595"/>
      <c r="AXW18" s="595"/>
      <c r="AXX18" s="595"/>
      <c r="AXY18" s="595"/>
      <c r="AXZ18" s="595"/>
      <c r="AYA18" s="595"/>
      <c r="AYB18" s="595"/>
      <c r="AYC18" s="595"/>
      <c r="AYD18" s="595"/>
      <c r="AYE18" s="595"/>
      <c r="AYF18" s="595"/>
      <c r="AYG18" s="595"/>
      <c r="AYH18" s="595"/>
      <c r="AYI18" s="595"/>
      <c r="AYJ18" s="595"/>
      <c r="AYK18" s="595"/>
      <c r="AYL18" s="595"/>
      <c r="AYM18" s="595"/>
      <c r="AYN18" s="595"/>
      <c r="AYO18" s="595"/>
      <c r="AYP18" s="595"/>
      <c r="AYQ18" s="595"/>
      <c r="AYR18" s="595"/>
      <c r="AYS18" s="595"/>
      <c r="AYT18" s="595"/>
      <c r="AYU18" s="595"/>
      <c r="AYV18" s="595"/>
      <c r="AYW18" s="595"/>
      <c r="AYX18" s="595"/>
      <c r="AYY18" s="595"/>
      <c r="AYZ18" s="595"/>
      <c r="AZA18" s="595"/>
      <c r="AZB18" s="595"/>
      <c r="AZC18" s="595"/>
      <c r="AZD18" s="595"/>
      <c r="AZE18" s="595"/>
      <c r="AZF18" s="595"/>
      <c r="AZG18" s="595"/>
      <c r="AZH18" s="595"/>
      <c r="AZI18" s="595"/>
      <c r="AZJ18" s="595"/>
      <c r="AZK18" s="595"/>
      <c r="AZL18" s="595"/>
      <c r="AZM18" s="595"/>
      <c r="AZN18" s="595"/>
      <c r="AZO18" s="595"/>
      <c r="AZP18" s="595"/>
      <c r="AZQ18" s="595"/>
      <c r="AZR18" s="595"/>
      <c r="AZS18" s="595"/>
      <c r="AZT18" s="595"/>
      <c r="AZU18" s="595"/>
      <c r="AZV18" s="595"/>
      <c r="AZW18" s="595"/>
      <c r="AZX18" s="595"/>
      <c r="AZY18" s="595"/>
      <c r="AZZ18" s="595"/>
      <c r="BAA18" s="595"/>
      <c r="BAB18" s="595"/>
      <c r="BAC18" s="595"/>
      <c r="BAD18" s="595"/>
      <c r="BAE18" s="595"/>
      <c r="BAF18" s="595"/>
      <c r="BAG18" s="595"/>
      <c r="BAH18" s="595"/>
      <c r="BAI18" s="595"/>
      <c r="BAJ18" s="595"/>
      <c r="BAK18" s="595"/>
      <c r="BAL18" s="595"/>
      <c r="BAM18" s="595"/>
      <c r="BAN18" s="595"/>
      <c r="BAO18" s="595"/>
      <c r="BAP18" s="595"/>
      <c r="BAQ18" s="595"/>
      <c r="BAR18" s="595"/>
      <c r="BAS18" s="595"/>
      <c r="BAT18" s="595"/>
      <c r="BAU18" s="595"/>
      <c r="BAV18" s="595"/>
      <c r="BAW18" s="595"/>
      <c r="BAX18" s="595"/>
      <c r="BAY18" s="595"/>
      <c r="BAZ18" s="595"/>
      <c r="BBA18" s="595"/>
      <c r="BBB18" s="595"/>
      <c r="BBC18" s="595"/>
      <c r="BBD18" s="595"/>
      <c r="BBE18" s="595"/>
      <c r="BBF18" s="595"/>
      <c r="BBG18" s="595"/>
      <c r="BBH18" s="595"/>
      <c r="BBI18" s="595"/>
      <c r="BBJ18" s="595"/>
      <c r="BBK18" s="595"/>
      <c r="BBL18" s="595"/>
      <c r="BBM18" s="595"/>
      <c r="BBN18" s="595"/>
      <c r="BBO18" s="595"/>
      <c r="BBP18" s="595"/>
      <c r="BBQ18" s="595"/>
      <c r="BBR18" s="595"/>
      <c r="BBS18" s="595"/>
      <c r="BBT18" s="595"/>
      <c r="BBU18" s="595"/>
      <c r="BBV18" s="595"/>
      <c r="BBW18" s="595"/>
      <c r="BBX18" s="595"/>
      <c r="BBY18" s="595"/>
      <c r="BBZ18" s="595"/>
      <c r="BCA18" s="595"/>
      <c r="BCB18" s="595"/>
      <c r="BCC18" s="595"/>
      <c r="BCD18" s="595"/>
      <c r="BCE18" s="595"/>
      <c r="BCF18" s="595"/>
      <c r="BCG18" s="595"/>
      <c r="BCH18" s="595"/>
      <c r="BCI18" s="595"/>
      <c r="BCJ18" s="595"/>
      <c r="BCK18" s="595"/>
      <c r="BCL18" s="595"/>
      <c r="BCM18" s="595"/>
      <c r="BCN18" s="595"/>
      <c r="BCO18" s="595"/>
      <c r="BCP18" s="595"/>
      <c r="BCQ18" s="595"/>
      <c r="BCR18" s="595"/>
      <c r="BCS18" s="595"/>
      <c r="BCT18" s="595"/>
      <c r="BCU18" s="595"/>
      <c r="BCV18" s="595"/>
      <c r="BCW18" s="595"/>
      <c r="BCX18" s="595"/>
      <c r="BCY18" s="595"/>
      <c r="BCZ18" s="595"/>
      <c r="BDA18" s="595"/>
      <c r="BDB18" s="595"/>
      <c r="BDC18" s="595"/>
      <c r="BDD18" s="595"/>
      <c r="BDE18" s="595"/>
      <c r="BDF18" s="595"/>
      <c r="BDG18" s="595"/>
      <c r="BDH18" s="595"/>
      <c r="BDI18" s="595"/>
      <c r="BDJ18" s="595"/>
      <c r="BDK18" s="595"/>
      <c r="BDL18" s="595"/>
      <c r="BDM18" s="595"/>
      <c r="BDN18" s="595"/>
      <c r="BDO18" s="595"/>
      <c r="BDP18" s="595"/>
      <c r="BDQ18" s="595"/>
      <c r="BDR18" s="595"/>
      <c r="BDS18" s="595"/>
      <c r="BDT18" s="595"/>
      <c r="BDU18" s="595"/>
      <c r="BDV18" s="595"/>
      <c r="BDW18" s="595"/>
      <c r="BDX18" s="595"/>
      <c r="BDY18" s="595"/>
      <c r="BDZ18" s="595"/>
      <c r="BEA18" s="595"/>
      <c r="BEB18" s="595"/>
      <c r="BEC18" s="595"/>
      <c r="BED18" s="595"/>
      <c r="BEE18" s="595"/>
      <c r="BEF18" s="595"/>
      <c r="BEG18" s="595"/>
      <c r="BEH18" s="595"/>
      <c r="BEI18" s="595"/>
      <c r="BEJ18" s="595"/>
      <c r="BEK18" s="595"/>
      <c r="BEL18" s="595"/>
      <c r="BEM18" s="595"/>
      <c r="BEN18" s="595"/>
      <c r="BEO18" s="595"/>
      <c r="BEP18" s="595"/>
      <c r="BEQ18" s="595"/>
      <c r="BER18" s="595"/>
      <c r="BES18" s="595"/>
      <c r="BET18" s="595"/>
      <c r="BEU18" s="595"/>
      <c r="BEV18" s="595"/>
      <c r="BEW18" s="595"/>
      <c r="BEX18" s="595"/>
      <c r="BEY18" s="595"/>
      <c r="BEZ18" s="595"/>
      <c r="BFA18" s="595"/>
      <c r="BFB18" s="595"/>
      <c r="BFC18" s="595"/>
      <c r="BFD18" s="595"/>
      <c r="BFE18" s="595"/>
      <c r="BFF18" s="595"/>
      <c r="BFG18" s="595"/>
      <c r="BFH18" s="595"/>
      <c r="BFI18" s="595"/>
      <c r="BFJ18" s="595"/>
      <c r="BFK18" s="595"/>
      <c r="BFL18" s="595"/>
      <c r="BFM18" s="595"/>
      <c r="BFN18" s="595"/>
      <c r="BFO18" s="595"/>
      <c r="BFP18" s="595"/>
      <c r="BFQ18" s="595"/>
      <c r="BFR18" s="595"/>
      <c r="BFS18" s="595"/>
      <c r="BFT18" s="595"/>
      <c r="BFU18" s="595"/>
      <c r="BFV18" s="595"/>
      <c r="BFW18" s="595"/>
      <c r="BFX18" s="595"/>
      <c r="BFY18" s="595"/>
      <c r="BFZ18" s="595"/>
      <c r="BGA18" s="595"/>
      <c r="BGB18" s="595"/>
      <c r="BGC18" s="595"/>
      <c r="BGD18" s="595"/>
      <c r="BGE18" s="595"/>
      <c r="BGF18" s="595"/>
      <c r="BGG18" s="595"/>
      <c r="BGH18" s="595"/>
      <c r="BGI18" s="595"/>
      <c r="BGJ18" s="595"/>
      <c r="BGK18" s="595"/>
      <c r="BGL18" s="595"/>
      <c r="BGM18" s="595"/>
      <c r="BGN18" s="595"/>
      <c r="BGO18" s="595"/>
      <c r="BGP18" s="595"/>
      <c r="BGQ18" s="595"/>
      <c r="BGR18" s="595"/>
      <c r="BGS18" s="595"/>
      <c r="BGT18" s="595"/>
      <c r="BGU18" s="595"/>
      <c r="BGV18" s="595"/>
      <c r="BGW18" s="595"/>
      <c r="BGX18" s="595"/>
      <c r="BGY18" s="595"/>
      <c r="BGZ18" s="595"/>
      <c r="BHA18" s="595"/>
      <c r="BHB18" s="595"/>
      <c r="BHC18" s="595"/>
      <c r="BHD18" s="595"/>
      <c r="BHE18" s="595"/>
      <c r="BHF18" s="595"/>
      <c r="BHG18" s="595"/>
      <c r="BHH18" s="595"/>
      <c r="BHI18" s="595"/>
      <c r="BHJ18" s="595"/>
      <c r="BHK18" s="595"/>
      <c r="BHL18" s="595"/>
      <c r="BHM18" s="595"/>
      <c r="BHN18" s="595"/>
      <c r="BHO18" s="595"/>
      <c r="BHP18" s="595"/>
      <c r="BHQ18" s="595"/>
      <c r="BHR18" s="595"/>
      <c r="BHS18" s="595"/>
      <c r="BHT18" s="595"/>
      <c r="BHU18" s="595"/>
      <c r="BHV18" s="595"/>
      <c r="BHW18" s="595"/>
      <c r="BHX18" s="595"/>
      <c r="BHY18" s="595"/>
      <c r="BHZ18" s="595"/>
      <c r="BIA18" s="595"/>
      <c r="BIB18" s="595"/>
      <c r="BIC18" s="595"/>
      <c r="BID18" s="595"/>
      <c r="BIE18" s="595"/>
      <c r="BIF18" s="595"/>
      <c r="BIG18" s="595"/>
      <c r="BIH18" s="595"/>
      <c r="BII18" s="595"/>
      <c r="BIJ18" s="595"/>
      <c r="BIK18" s="595"/>
      <c r="BIL18" s="595"/>
      <c r="BIM18" s="595"/>
      <c r="BIN18" s="595"/>
      <c r="BIO18" s="595"/>
      <c r="BIP18" s="595"/>
      <c r="BIQ18" s="595"/>
      <c r="BIR18" s="595"/>
      <c r="BIS18" s="595"/>
      <c r="BIT18" s="595"/>
      <c r="BIU18" s="595"/>
      <c r="BIV18" s="595"/>
      <c r="BIW18" s="595"/>
      <c r="BIX18" s="595"/>
      <c r="BIY18" s="595"/>
      <c r="BIZ18" s="595"/>
      <c r="BJA18" s="595"/>
      <c r="BJB18" s="595"/>
      <c r="BJC18" s="595"/>
      <c r="BJD18" s="595"/>
      <c r="BJE18" s="595"/>
      <c r="BJF18" s="595"/>
      <c r="BJG18" s="595"/>
      <c r="BJH18" s="595"/>
      <c r="BJI18" s="595"/>
      <c r="BJJ18" s="595"/>
      <c r="BJK18" s="595"/>
      <c r="BJL18" s="595"/>
      <c r="BJM18" s="595"/>
      <c r="BJN18" s="595"/>
      <c r="BJO18" s="595"/>
      <c r="BJP18" s="595"/>
      <c r="BJQ18" s="595"/>
      <c r="BJR18" s="595"/>
      <c r="BJS18" s="595"/>
      <c r="BJT18" s="595"/>
      <c r="BJU18" s="595"/>
      <c r="BJV18" s="595"/>
      <c r="BJW18" s="595"/>
      <c r="BJX18" s="595"/>
      <c r="BJY18" s="595"/>
      <c r="BJZ18" s="595"/>
      <c r="BKA18" s="595"/>
      <c r="BKB18" s="595"/>
      <c r="BKC18" s="595"/>
      <c r="BKD18" s="595"/>
      <c r="BKE18" s="595"/>
      <c r="BKF18" s="595"/>
      <c r="BKG18" s="595"/>
      <c r="BKH18" s="595"/>
      <c r="BKI18" s="595"/>
      <c r="BKJ18" s="595"/>
      <c r="BKK18" s="595"/>
      <c r="BKL18" s="595"/>
      <c r="BKM18" s="595"/>
      <c r="BKN18" s="595"/>
      <c r="BKO18" s="595"/>
      <c r="BKP18" s="595"/>
      <c r="BKQ18" s="595"/>
      <c r="BKR18" s="595"/>
      <c r="BKS18" s="595"/>
      <c r="BKT18" s="595"/>
      <c r="BKU18" s="595"/>
      <c r="BKV18" s="595"/>
      <c r="BKW18" s="595"/>
      <c r="BKX18" s="595"/>
      <c r="BKY18" s="595"/>
      <c r="BKZ18" s="595"/>
      <c r="BLA18" s="595"/>
      <c r="BLB18" s="595"/>
      <c r="BLC18" s="595"/>
      <c r="BLD18" s="595"/>
      <c r="BLE18" s="595"/>
      <c r="BLF18" s="595"/>
      <c r="BLG18" s="595"/>
      <c r="BLH18" s="595"/>
      <c r="BLI18" s="595"/>
      <c r="BLJ18" s="595"/>
      <c r="BLK18" s="595"/>
      <c r="BLL18" s="595"/>
      <c r="BLM18" s="595"/>
      <c r="BLN18" s="595"/>
      <c r="BLO18" s="595"/>
      <c r="BLP18" s="595"/>
      <c r="BLQ18" s="595"/>
      <c r="BLR18" s="595"/>
      <c r="BLS18" s="595"/>
      <c r="BLT18" s="595"/>
      <c r="BLU18" s="595"/>
      <c r="BLV18" s="595"/>
      <c r="BLW18" s="595"/>
      <c r="BLX18" s="595"/>
      <c r="BLY18" s="595"/>
      <c r="BLZ18" s="595"/>
      <c r="BMA18" s="595"/>
      <c r="BMB18" s="595"/>
      <c r="BMC18" s="595"/>
      <c r="BMD18" s="595"/>
      <c r="BME18" s="595"/>
      <c r="BMF18" s="595"/>
      <c r="BMG18" s="595"/>
      <c r="BMH18" s="595"/>
      <c r="BMI18" s="595"/>
      <c r="BMJ18" s="595"/>
      <c r="BMK18" s="595"/>
      <c r="BML18" s="595"/>
      <c r="BMM18" s="595"/>
      <c r="BMN18" s="595"/>
      <c r="BMO18" s="595"/>
      <c r="BMP18" s="595"/>
      <c r="BMQ18" s="595"/>
      <c r="BMR18" s="595"/>
      <c r="BMS18" s="595"/>
      <c r="BMT18" s="595"/>
      <c r="BMU18" s="595"/>
      <c r="BMV18" s="595"/>
      <c r="BMW18" s="595"/>
      <c r="BMX18" s="595"/>
      <c r="BMY18" s="595"/>
      <c r="BMZ18" s="595"/>
      <c r="BNA18" s="595"/>
      <c r="BNB18" s="595"/>
      <c r="BNC18" s="595"/>
      <c r="BND18" s="595"/>
      <c r="BNE18" s="595"/>
      <c r="BNF18" s="595"/>
      <c r="BNG18" s="595"/>
      <c r="BNH18" s="595"/>
      <c r="BNI18" s="595"/>
      <c r="BNJ18" s="595"/>
      <c r="BNK18" s="595"/>
      <c r="BNL18" s="595"/>
      <c r="BNM18" s="595"/>
      <c r="BNN18" s="595"/>
      <c r="BNO18" s="595"/>
      <c r="BNP18" s="595"/>
      <c r="BNQ18" s="595"/>
      <c r="BNR18" s="595"/>
      <c r="BNS18" s="595"/>
      <c r="BNT18" s="595"/>
      <c r="BNU18" s="595"/>
      <c r="BNV18" s="595"/>
      <c r="BNW18" s="595"/>
      <c r="BNX18" s="595"/>
      <c r="BNY18" s="595"/>
      <c r="BNZ18" s="595"/>
      <c r="BOA18" s="595"/>
      <c r="BOB18" s="595"/>
      <c r="BOC18" s="595"/>
      <c r="BOD18" s="595"/>
      <c r="BOE18" s="595"/>
      <c r="BOF18" s="595"/>
      <c r="BOG18" s="595"/>
      <c r="BOH18" s="595"/>
      <c r="BOI18" s="595"/>
      <c r="BOJ18" s="595"/>
      <c r="BOK18" s="595"/>
      <c r="BOL18" s="595"/>
      <c r="BOM18" s="595"/>
      <c r="BON18" s="595"/>
      <c r="BOO18" s="595"/>
      <c r="BOP18" s="595"/>
      <c r="BOQ18" s="595"/>
      <c r="BOR18" s="595"/>
      <c r="BOS18" s="595"/>
      <c r="BOT18" s="595"/>
      <c r="BOU18" s="595"/>
      <c r="BOV18" s="595"/>
      <c r="BOW18" s="595"/>
      <c r="BOX18" s="595"/>
      <c r="BOY18" s="595"/>
      <c r="BOZ18" s="595"/>
      <c r="BPA18" s="595"/>
      <c r="BPB18" s="595"/>
      <c r="BPC18" s="595"/>
      <c r="BPD18" s="595"/>
      <c r="BPE18" s="595"/>
      <c r="BPF18" s="595"/>
      <c r="BPG18" s="595"/>
      <c r="BPH18" s="595"/>
      <c r="BPI18" s="595"/>
      <c r="BPJ18" s="595"/>
      <c r="BPK18" s="595"/>
      <c r="BPL18" s="595"/>
      <c r="BPM18" s="595"/>
      <c r="BPN18" s="595"/>
      <c r="BPO18" s="595"/>
      <c r="BPP18" s="595"/>
      <c r="BPQ18" s="595"/>
      <c r="BPR18" s="595"/>
      <c r="BPS18" s="595"/>
      <c r="BPT18" s="595"/>
      <c r="BPU18" s="595"/>
      <c r="BPV18" s="595"/>
      <c r="BPW18" s="595"/>
      <c r="BPX18" s="595"/>
      <c r="BPY18" s="595"/>
      <c r="BPZ18" s="595"/>
      <c r="BQA18" s="595"/>
      <c r="BQB18" s="595"/>
      <c r="BQC18" s="595"/>
      <c r="BQD18" s="595"/>
      <c r="BQE18" s="595"/>
      <c r="BQF18" s="595"/>
      <c r="BQG18" s="595"/>
      <c r="BQH18" s="595"/>
      <c r="BQI18" s="595"/>
      <c r="BQJ18" s="595"/>
      <c r="BQK18" s="595"/>
      <c r="BQL18" s="595"/>
      <c r="BQM18" s="595"/>
      <c r="BQN18" s="595"/>
      <c r="BQO18" s="595"/>
      <c r="BQP18" s="595"/>
      <c r="BQQ18" s="595"/>
      <c r="BQR18" s="595"/>
      <c r="BQS18" s="595"/>
      <c r="BQT18" s="595"/>
      <c r="BQU18" s="595"/>
      <c r="BQV18" s="595"/>
      <c r="BQW18" s="595"/>
      <c r="BQX18" s="595"/>
      <c r="BQY18" s="595"/>
      <c r="BQZ18" s="595"/>
      <c r="BRA18" s="595"/>
      <c r="BRB18" s="595"/>
      <c r="BRC18" s="595"/>
      <c r="BRD18" s="595"/>
      <c r="BRE18" s="595"/>
      <c r="BRF18" s="595"/>
      <c r="BRG18" s="595"/>
      <c r="BRH18" s="595"/>
      <c r="BRI18" s="595"/>
      <c r="BRJ18" s="595"/>
      <c r="BRK18" s="595"/>
      <c r="BRL18" s="595"/>
      <c r="BRM18" s="595"/>
      <c r="BRN18" s="595"/>
      <c r="BRO18" s="595"/>
      <c r="BRP18" s="595"/>
      <c r="BRQ18" s="595"/>
      <c r="BRR18" s="595"/>
      <c r="BRS18" s="595"/>
      <c r="BRT18" s="595"/>
      <c r="BRU18" s="595"/>
      <c r="BRV18" s="595"/>
      <c r="BRW18" s="595"/>
      <c r="BRX18" s="595"/>
      <c r="BRY18" s="595"/>
      <c r="BRZ18" s="595"/>
      <c r="BSA18" s="595"/>
      <c r="BSB18" s="595"/>
      <c r="BSC18" s="595"/>
      <c r="BSD18" s="595"/>
      <c r="BSE18" s="595"/>
      <c r="BSF18" s="595"/>
      <c r="BSG18" s="595"/>
      <c r="BSH18" s="595"/>
      <c r="BSI18" s="595"/>
      <c r="BSJ18" s="595"/>
      <c r="BSK18" s="595"/>
      <c r="BSL18" s="595"/>
      <c r="BSM18" s="595"/>
      <c r="BSN18" s="595"/>
      <c r="BSO18" s="595"/>
      <c r="BSP18" s="595"/>
      <c r="BSQ18" s="595"/>
      <c r="BSR18" s="595"/>
      <c r="BSS18" s="595"/>
      <c r="BST18" s="595"/>
      <c r="BSU18" s="595"/>
      <c r="BSV18" s="595"/>
      <c r="BSW18" s="595"/>
      <c r="BSX18" s="595"/>
      <c r="BSY18" s="595"/>
      <c r="BSZ18" s="595"/>
      <c r="BTA18" s="595"/>
      <c r="BTB18" s="595"/>
      <c r="BTC18" s="595"/>
      <c r="BTD18" s="595"/>
      <c r="BTE18" s="595"/>
      <c r="BTF18" s="595"/>
      <c r="BTG18" s="595"/>
      <c r="BTH18" s="595"/>
      <c r="BTI18" s="595"/>
      <c r="BTJ18" s="595"/>
      <c r="BTK18" s="595"/>
      <c r="BTL18" s="595"/>
      <c r="BTM18" s="595"/>
      <c r="BTN18" s="595"/>
      <c r="BTO18" s="595"/>
      <c r="BTP18" s="595"/>
      <c r="BTQ18" s="595"/>
      <c r="BTR18" s="595"/>
      <c r="BTS18" s="595"/>
      <c r="BTT18" s="595"/>
      <c r="BTU18" s="595"/>
      <c r="BTV18" s="595"/>
      <c r="BTW18" s="595"/>
      <c r="BTX18" s="595"/>
      <c r="BTY18" s="595"/>
      <c r="BTZ18" s="595"/>
      <c r="BUA18" s="595"/>
      <c r="BUB18" s="595"/>
      <c r="BUC18" s="595"/>
      <c r="BUD18" s="595"/>
      <c r="BUE18" s="595"/>
      <c r="BUF18" s="595"/>
      <c r="BUG18" s="595"/>
      <c r="BUH18" s="595"/>
      <c r="BUI18" s="595"/>
      <c r="BUJ18" s="595"/>
      <c r="BUK18" s="595"/>
      <c r="BUL18" s="595"/>
      <c r="BUM18" s="595"/>
      <c r="BUN18" s="595"/>
      <c r="BUO18" s="595"/>
      <c r="BUP18" s="595"/>
      <c r="BUQ18" s="595"/>
      <c r="BUR18" s="595"/>
      <c r="BUS18" s="595"/>
      <c r="BUT18" s="595"/>
      <c r="BUU18" s="595"/>
      <c r="BUV18" s="595"/>
      <c r="BUW18" s="595"/>
      <c r="BUX18" s="595"/>
      <c r="BUY18" s="595"/>
      <c r="BUZ18" s="595"/>
      <c r="BVA18" s="595"/>
      <c r="BVB18" s="595"/>
      <c r="BVC18" s="595"/>
      <c r="BVD18" s="595"/>
      <c r="BVE18" s="595"/>
      <c r="BVF18" s="595"/>
      <c r="BVG18" s="595"/>
      <c r="BVH18" s="595"/>
      <c r="BVI18" s="595"/>
      <c r="BVJ18" s="595"/>
      <c r="BVK18" s="595"/>
      <c r="BVL18" s="595"/>
      <c r="BVM18" s="595"/>
      <c r="BVN18" s="595"/>
      <c r="BVO18" s="595"/>
      <c r="BVP18" s="595"/>
      <c r="BVQ18" s="595"/>
      <c r="BVR18" s="595"/>
      <c r="BVS18" s="595"/>
      <c r="BVT18" s="595"/>
      <c r="BVU18" s="595"/>
      <c r="BVV18" s="595"/>
      <c r="BVW18" s="595"/>
      <c r="BVX18" s="595"/>
      <c r="BVY18" s="595"/>
      <c r="BVZ18" s="595"/>
      <c r="BWA18" s="595"/>
      <c r="BWB18" s="595"/>
      <c r="BWC18" s="595"/>
      <c r="BWD18" s="595"/>
      <c r="BWE18" s="595"/>
      <c r="BWF18" s="595"/>
      <c r="BWG18" s="595"/>
      <c r="BWH18" s="595"/>
      <c r="BWI18" s="595"/>
      <c r="BWJ18" s="595"/>
      <c r="BWK18" s="595"/>
    </row>
    <row r="19" spans="1:1961" x14ac:dyDescent="0.25">
      <c r="A19" s="24" t="s">
        <v>128</v>
      </c>
      <c r="B19" s="25" t="s">
        <v>129</v>
      </c>
      <c r="C19" s="599" t="s">
        <v>127</v>
      </c>
      <c r="D19" s="599" t="s">
        <v>127</v>
      </c>
      <c r="E19" s="132" t="s">
        <v>127</v>
      </c>
      <c r="F19" s="132" t="s">
        <v>127</v>
      </c>
      <c r="G19" s="132" t="s">
        <v>127</v>
      </c>
      <c r="H19" s="132" t="s">
        <v>127</v>
      </c>
      <c r="I19" s="132" t="s">
        <v>127</v>
      </c>
      <c r="J19" s="132" t="s">
        <v>127</v>
      </c>
      <c r="K19" s="599" t="s">
        <v>127</v>
      </c>
      <c r="L19" s="599" t="s">
        <v>127</v>
      </c>
      <c r="M19" s="599" t="s">
        <v>127</v>
      </c>
      <c r="N19" s="599" t="s">
        <v>127</v>
      </c>
      <c r="O19" s="599" t="s">
        <v>127</v>
      </c>
      <c r="P19" s="599" t="s">
        <v>127</v>
      </c>
      <c r="Q19" s="599" t="s">
        <v>127</v>
      </c>
      <c r="R19" s="599" t="s">
        <v>127</v>
      </c>
      <c r="S19" s="599" t="s">
        <v>127</v>
      </c>
      <c r="T19" s="599" t="s">
        <v>127</v>
      </c>
      <c r="U19" s="599" t="s">
        <v>127</v>
      </c>
      <c r="V19" s="599" t="s">
        <v>127</v>
      </c>
      <c r="W19" s="599" t="s">
        <v>127</v>
      </c>
      <c r="X19" s="599" t="s">
        <v>127</v>
      </c>
      <c r="Y19" s="599" t="s">
        <v>127</v>
      </c>
      <c r="Z19" s="614" t="s">
        <v>127</v>
      </c>
      <c r="AA19" s="599" t="s">
        <v>127</v>
      </c>
      <c r="AB19" s="599" t="s">
        <v>127</v>
      </c>
      <c r="AC19" s="599" t="s">
        <v>127</v>
      </c>
      <c r="AD19" s="599" t="s">
        <v>127</v>
      </c>
      <c r="AE19" s="132" t="s">
        <v>127</v>
      </c>
      <c r="AF19" s="599" t="s">
        <v>127</v>
      </c>
      <c r="AG19" s="599" t="s">
        <v>127</v>
      </c>
      <c r="AH19" s="599" t="s">
        <v>127</v>
      </c>
      <c r="AI19" s="599" t="s">
        <v>127</v>
      </c>
      <c r="AJ19" s="614" t="s">
        <v>127</v>
      </c>
      <c r="AK19" s="599" t="s">
        <v>127</v>
      </c>
      <c r="AL19" s="599" t="s">
        <v>127</v>
      </c>
    </row>
    <row r="20" spans="1:1961" s="31" customFormat="1" ht="31.5" x14ac:dyDescent="0.25">
      <c r="A20" s="26" t="s">
        <v>130</v>
      </c>
      <c r="B20" s="27" t="s">
        <v>131</v>
      </c>
      <c r="C20" s="116" t="s">
        <v>127</v>
      </c>
      <c r="D20" s="116" t="s">
        <v>127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16">
        <v>0</v>
      </c>
      <c r="L20" s="619">
        <v>0</v>
      </c>
      <c r="M20" s="619">
        <v>0</v>
      </c>
      <c r="N20" s="619">
        <v>0</v>
      </c>
      <c r="O20" s="619">
        <v>0</v>
      </c>
      <c r="P20" s="619">
        <v>0</v>
      </c>
      <c r="Q20" s="619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 t="s">
        <v>127</v>
      </c>
      <c r="Z20" s="117">
        <f>Z37</f>
        <v>10.09</v>
      </c>
      <c r="AA20" s="619">
        <f t="shared" ref="AA20:AE20" si="2">AA37</f>
        <v>0</v>
      </c>
      <c r="AB20" s="619">
        <f t="shared" si="2"/>
        <v>0</v>
      </c>
      <c r="AC20" s="117">
        <f t="shared" si="2"/>
        <v>3.7800000000000002</v>
      </c>
      <c r="AD20" s="619">
        <f t="shared" si="2"/>
        <v>0</v>
      </c>
      <c r="AE20" s="139">
        <f t="shared" si="2"/>
        <v>152</v>
      </c>
      <c r="AF20" s="116" t="s">
        <v>127</v>
      </c>
      <c r="AG20" s="117">
        <f>Z20</f>
        <v>10.09</v>
      </c>
      <c r="AH20" s="619">
        <v>0</v>
      </c>
      <c r="AI20" s="619">
        <v>0</v>
      </c>
      <c r="AJ20" s="117">
        <f>AC20</f>
        <v>3.7800000000000002</v>
      </c>
      <c r="AK20" s="619">
        <v>0</v>
      </c>
      <c r="AL20" s="619">
        <f>AE20</f>
        <v>152</v>
      </c>
      <c r="AM20" s="595"/>
      <c r="AN20" s="595"/>
      <c r="AO20" s="595"/>
      <c r="AP20" s="595"/>
      <c r="AQ20" s="595"/>
      <c r="AR20" s="595"/>
      <c r="AS20" s="595"/>
      <c r="AT20" s="595"/>
      <c r="AU20" s="595"/>
      <c r="AV20" s="595"/>
      <c r="AW20" s="595"/>
      <c r="AX20" s="595"/>
      <c r="AY20" s="595"/>
      <c r="AZ20" s="595"/>
      <c r="BA20" s="595"/>
      <c r="BB20" s="595"/>
      <c r="BC20" s="595"/>
      <c r="BD20" s="595"/>
      <c r="BE20" s="595"/>
      <c r="BF20" s="595"/>
      <c r="BG20" s="595"/>
      <c r="BH20" s="595"/>
      <c r="BI20" s="595"/>
      <c r="BJ20" s="595"/>
      <c r="BK20" s="595"/>
      <c r="BL20" s="595"/>
      <c r="BM20" s="595"/>
      <c r="BN20" s="595"/>
      <c r="BO20" s="595"/>
      <c r="BP20" s="595"/>
      <c r="BQ20" s="595"/>
      <c r="BR20" s="595"/>
      <c r="BS20" s="595"/>
      <c r="BT20" s="595"/>
      <c r="BU20" s="595"/>
      <c r="BV20" s="595"/>
      <c r="BW20" s="595"/>
      <c r="BX20" s="595"/>
      <c r="BY20" s="595"/>
      <c r="BZ20" s="595"/>
      <c r="CA20" s="595"/>
      <c r="CB20" s="595"/>
      <c r="CC20" s="595"/>
      <c r="CD20" s="595"/>
      <c r="CE20" s="595"/>
      <c r="CF20" s="595"/>
      <c r="CG20" s="595"/>
      <c r="CH20" s="595"/>
      <c r="CI20" s="595"/>
      <c r="CJ20" s="595"/>
      <c r="CK20" s="595"/>
      <c r="CL20" s="595"/>
      <c r="CM20" s="595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  <c r="DG20" s="595"/>
      <c r="DH20" s="595"/>
      <c r="DI20" s="595"/>
      <c r="DJ20" s="595"/>
      <c r="DK20" s="595"/>
      <c r="DL20" s="595"/>
      <c r="DM20" s="595"/>
      <c r="DN20" s="595"/>
      <c r="DO20" s="595"/>
      <c r="DP20" s="595"/>
      <c r="DQ20" s="595"/>
      <c r="DR20" s="595"/>
      <c r="DS20" s="595"/>
      <c r="DT20" s="595"/>
      <c r="DU20" s="595"/>
      <c r="DV20" s="595"/>
      <c r="DW20" s="595"/>
      <c r="DX20" s="595"/>
      <c r="DY20" s="595"/>
      <c r="DZ20" s="595"/>
      <c r="EA20" s="595"/>
      <c r="EB20" s="595"/>
      <c r="EC20" s="595"/>
      <c r="ED20" s="595"/>
      <c r="EE20" s="595"/>
      <c r="EF20" s="595"/>
      <c r="EG20" s="595"/>
      <c r="EH20" s="595"/>
      <c r="EI20" s="595"/>
      <c r="EJ20" s="595"/>
      <c r="EK20" s="595"/>
      <c r="EL20" s="595"/>
      <c r="EM20" s="595"/>
      <c r="EN20" s="595"/>
      <c r="EO20" s="595"/>
      <c r="EP20" s="595"/>
      <c r="EQ20" s="595"/>
      <c r="ER20" s="595"/>
      <c r="ES20" s="595"/>
      <c r="ET20" s="595"/>
      <c r="EU20" s="595"/>
      <c r="EV20" s="595"/>
      <c r="EW20" s="595"/>
      <c r="EX20" s="595"/>
      <c r="EY20" s="595"/>
      <c r="EZ20" s="595"/>
      <c r="FA20" s="595"/>
      <c r="FB20" s="595"/>
      <c r="FC20" s="595"/>
      <c r="FD20" s="595"/>
      <c r="FE20" s="595"/>
      <c r="FF20" s="595"/>
      <c r="FG20" s="595"/>
      <c r="FH20" s="595"/>
      <c r="FI20" s="595"/>
      <c r="FJ20" s="595"/>
      <c r="FK20" s="595"/>
      <c r="FL20" s="595"/>
      <c r="FM20" s="595"/>
      <c r="FN20" s="595"/>
      <c r="FO20" s="595"/>
      <c r="FP20" s="595"/>
      <c r="FQ20" s="595"/>
      <c r="FR20" s="595"/>
      <c r="FS20" s="595"/>
      <c r="FT20" s="595"/>
      <c r="FU20" s="595"/>
      <c r="FV20" s="595"/>
      <c r="FW20" s="595"/>
      <c r="FX20" s="595"/>
      <c r="FY20" s="595"/>
      <c r="FZ20" s="595"/>
      <c r="GA20" s="595"/>
      <c r="GB20" s="595"/>
      <c r="GC20" s="595"/>
      <c r="GD20" s="595"/>
      <c r="GE20" s="595"/>
      <c r="GF20" s="595"/>
      <c r="GG20" s="595"/>
      <c r="GH20" s="595"/>
      <c r="GI20" s="595"/>
      <c r="GJ20" s="595"/>
      <c r="GK20" s="595"/>
      <c r="GL20" s="595"/>
      <c r="GM20" s="595"/>
      <c r="GN20" s="595"/>
      <c r="GO20" s="595"/>
      <c r="GP20" s="595"/>
      <c r="GQ20" s="595"/>
      <c r="GR20" s="595"/>
      <c r="GS20" s="595"/>
      <c r="GT20" s="595"/>
      <c r="GU20" s="595"/>
      <c r="GV20" s="595"/>
      <c r="GW20" s="595"/>
      <c r="GX20" s="595"/>
      <c r="GY20" s="595"/>
      <c r="GZ20" s="595"/>
      <c r="HA20" s="595"/>
      <c r="HB20" s="595"/>
      <c r="HC20" s="595"/>
      <c r="HD20" s="595"/>
      <c r="HE20" s="595"/>
      <c r="HF20" s="595"/>
      <c r="HG20" s="595"/>
      <c r="HH20" s="595"/>
      <c r="HI20" s="595"/>
      <c r="HJ20" s="595"/>
      <c r="HK20" s="595"/>
      <c r="HL20" s="595"/>
      <c r="HM20" s="595"/>
      <c r="HN20" s="595"/>
      <c r="HO20" s="595"/>
      <c r="HP20" s="595"/>
      <c r="HQ20" s="595"/>
      <c r="HR20" s="595"/>
      <c r="HS20" s="595"/>
      <c r="HT20" s="595"/>
      <c r="HU20" s="595"/>
      <c r="HV20" s="595"/>
      <c r="HW20" s="595"/>
      <c r="HX20" s="595"/>
      <c r="HY20" s="595"/>
      <c r="HZ20" s="595"/>
      <c r="IA20" s="595"/>
      <c r="IB20" s="595"/>
      <c r="IC20" s="595"/>
      <c r="ID20" s="595"/>
      <c r="IE20" s="595"/>
      <c r="IF20" s="595"/>
      <c r="IG20" s="595"/>
      <c r="IH20" s="595"/>
      <c r="II20" s="595"/>
      <c r="IJ20" s="595"/>
      <c r="IK20" s="595"/>
      <c r="IL20" s="595"/>
      <c r="IM20" s="595"/>
      <c r="IN20" s="595"/>
      <c r="IO20" s="595"/>
      <c r="IP20" s="595"/>
      <c r="IQ20" s="595"/>
      <c r="IR20" s="595"/>
      <c r="IS20" s="595"/>
      <c r="IT20" s="595"/>
      <c r="IU20" s="595"/>
      <c r="IV20" s="595"/>
      <c r="IW20" s="595"/>
      <c r="IX20" s="595"/>
      <c r="IY20" s="595"/>
      <c r="IZ20" s="595"/>
      <c r="JA20" s="595"/>
      <c r="JB20" s="595"/>
      <c r="JC20" s="595"/>
      <c r="JD20" s="595"/>
      <c r="JE20" s="595"/>
      <c r="JF20" s="595"/>
      <c r="JG20" s="595"/>
      <c r="JH20" s="595"/>
      <c r="JI20" s="595"/>
      <c r="JJ20" s="595"/>
      <c r="JK20" s="595"/>
      <c r="JL20" s="595"/>
      <c r="JM20" s="595"/>
      <c r="JN20" s="595"/>
      <c r="JO20" s="595"/>
      <c r="JP20" s="595"/>
      <c r="JQ20" s="595"/>
      <c r="JR20" s="595"/>
      <c r="JS20" s="595"/>
      <c r="JT20" s="595"/>
      <c r="JU20" s="595"/>
      <c r="JV20" s="595"/>
      <c r="JW20" s="595"/>
      <c r="JX20" s="595"/>
      <c r="JY20" s="595"/>
      <c r="JZ20" s="595"/>
      <c r="KA20" s="595"/>
      <c r="KB20" s="595"/>
      <c r="KC20" s="595"/>
      <c r="KD20" s="595"/>
      <c r="KE20" s="595"/>
      <c r="KF20" s="595"/>
      <c r="KG20" s="595"/>
      <c r="KH20" s="595"/>
      <c r="KI20" s="595"/>
      <c r="KJ20" s="595"/>
      <c r="KK20" s="595"/>
      <c r="KL20" s="595"/>
      <c r="KM20" s="595"/>
      <c r="KN20" s="595"/>
      <c r="KO20" s="595"/>
      <c r="KP20" s="595"/>
      <c r="KQ20" s="595"/>
      <c r="KR20" s="595"/>
      <c r="KS20" s="595"/>
      <c r="KT20" s="595"/>
      <c r="KU20" s="595"/>
      <c r="KV20" s="595"/>
      <c r="KW20" s="595"/>
      <c r="KX20" s="595"/>
      <c r="KY20" s="595"/>
      <c r="KZ20" s="595"/>
      <c r="LA20" s="595"/>
      <c r="LB20" s="595"/>
      <c r="LC20" s="595"/>
      <c r="LD20" s="595"/>
      <c r="LE20" s="595"/>
      <c r="LF20" s="595"/>
      <c r="LG20" s="595"/>
      <c r="LH20" s="595"/>
      <c r="LI20" s="595"/>
      <c r="LJ20" s="595"/>
      <c r="LK20" s="595"/>
      <c r="LL20" s="595"/>
      <c r="LM20" s="595"/>
      <c r="LN20" s="595"/>
      <c r="LO20" s="595"/>
      <c r="LP20" s="595"/>
      <c r="LQ20" s="595"/>
      <c r="LR20" s="595"/>
      <c r="LS20" s="595"/>
      <c r="LT20" s="595"/>
      <c r="LU20" s="595"/>
      <c r="LV20" s="595"/>
      <c r="LW20" s="595"/>
      <c r="LX20" s="595"/>
      <c r="LY20" s="595"/>
      <c r="LZ20" s="595"/>
      <c r="MA20" s="595"/>
      <c r="MB20" s="595"/>
      <c r="MC20" s="595"/>
      <c r="MD20" s="595"/>
      <c r="ME20" s="595"/>
      <c r="MF20" s="595"/>
      <c r="MG20" s="595"/>
      <c r="MH20" s="595"/>
      <c r="MI20" s="595"/>
      <c r="MJ20" s="595"/>
      <c r="MK20" s="595"/>
      <c r="ML20" s="595"/>
      <c r="MM20" s="595"/>
      <c r="MN20" s="595"/>
      <c r="MO20" s="595"/>
      <c r="MP20" s="595"/>
      <c r="MQ20" s="595"/>
      <c r="MR20" s="595"/>
      <c r="MS20" s="595"/>
      <c r="MT20" s="595"/>
      <c r="MU20" s="595"/>
      <c r="MV20" s="595"/>
      <c r="MW20" s="595"/>
      <c r="MX20" s="595"/>
      <c r="MY20" s="595"/>
      <c r="MZ20" s="595"/>
      <c r="NA20" s="595"/>
      <c r="NB20" s="595"/>
      <c r="NC20" s="595"/>
      <c r="ND20" s="595"/>
      <c r="NE20" s="595"/>
      <c r="NF20" s="595"/>
      <c r="NG20" s="595"/>
      <c r="NH20" s="595"/>
      <c r="NI20" s="595"/>
      <c r="NJ20" s="595"/>
      <c r="NK20" s="595"/>
      <c r="NL20" s="595"/>
      <c r="NM20" s="595"/>
      <c r="NN20" s="595"/>
      <c r="NO20" s="595"/>
      <c r="NP20" s="595"/>
      <c r="NQ20" s="595"/>
      <c r="NR20" s="595"/>
      <c r="NS20" s="595"/>
      <c r="NT20" s="595"/>
      <c r="NU20" s="595"/>
      <c r="NV20" s="595"/>
      <c r="NW20" s="595"/>
      <c r="NX20" s="595"/>
      <c r="NY20" s="595"/>
      <c r="NZ20" s="595"/>
      <c r="OA20" s="595"/>
      <c r="OB20" s="595"/>
      <c r="OC20" s="595"/>
      <c r="OD20" s="595"/>
      <c r="OE20" s="595"/>
      <c r="OF20" s="595"/>
      <c r="OG20" s="595"/>
      <c r="OH20" s="595"/>
      <c r="OI20" s="595"/>
      <c r="OJ20" s="595"/>
      <c r="OK20" s="595"/>
      <c r="OL20" s="595"/>
      <c r="OM20" s="595"/>
      <c r="ON20" s="595"/>
      <c r="OO20" s="595"/>
      <c r="OP20" s="595"/>
      <c r="OQ20" s="595"/>
      <c r="OR20" s="595"/>
      <c r="OS20" s="595"/>
      <c r="OT20" s="595"/>
      <c r="OU20" s="595"/>
      <c r="OV20" s="595"/>
      <c r="OW20" s="595"/>
      <c r="OX20" s="595"/>
      <c r="OY20" s="595"/>
      <c r="OZ20" s="595"/>
      <c r="PA20" s="595"/>
      <c r="PB20" s="595"/>
      <c r="PC20" s="595"/>
      <c r="PD20" s="595"/>
      <c r="PE20" s="595"/>
      <c r="PF20" s="595"/>
      <c r="PG20" s="595"/>
      <c r="PH20" s="595"/>
      <c r="PI20" s="595"/>
      <c r="PJ20" s="595"/>
      <c r="PK20" s="595"/>
      <c r="PL20" s="595"/>
      <c r="PM20" s="595"/>
      <c r="PN20" s="595"/>
      <c r="PO20" s="595"/>
      <c r="PP20" s="595"/>
      <c r="PQ20" s="595"/>
      <c r="PR20" s="595"/>
      <c r="PS20" s="595"/>
      <c r="PT20" s="595"/>
      <c r="PU20" s="595"/>
      <c r="PV20" s="595"/>
      <c r="PW20" s="595"/>
      <c r="PX20" s="595"/>
      <c r="PY20" s="595"/>
      <c r="PZ20" s="595"/>
      <c r="QA20" s="595"/>
      <c r="QB20" s="595"/>
      <c r="QC20" s="595"/>
      <c r="QD20" s="595"/>
      <c r="QE20" s="595"/>
      <c r="QF20" s="595"/>
      <c r="QG20" s="595"/>
      <c r="QH20" s="595"/>
      <c r="QI20" s="595"/>
      <c r="QJ20" s="595"/>
      <c r="QK20" s="595"/>
      <c r="QL20" s="595"/>
      <c r="QM20" s="595"/>
      <c r="QN20" s="595"/>
      <c r="QO20" s="595"/>
      <c r="QP20" s="595"/>
      <c r="QQ20" s="595"/>
      <c r="QR20" s="595"/>
      <c r="QS20" s="595"/>
      <c r="QT20" s="595"/>
      <c r="QU20" s="595"/>
      <c r="QV20" s="595"/>
      <c r="QW20" s="595"/>
      <c r="QX20" s="595"/>
      <c r="QY20" s="595"/>
      <c r="QZ20" s="595"/>
      <c r="RA20" s="595"/>
      <c r="RB20" s="595"/>
      <c r="RC20" s="595"/>
      <c r="RD20" s="595"/>
      <c r="RE20" s="595"/>
      <c r="RF20" s="595"/>
      <c r="RG20" s="595"/>
      <c r="RH20" s="595"/>
      <c r="RI20" s="595"/>
      <c r="RJ20" s="595"/>
      <c r="RK20" s="595"/>
      <c r="RL20" s="595"/>
      <c r="RM20" s="595"/>
      <c r="RN20" s="595"/>
      <c r="RO20" s="595"/>
      <c r="RP20" s="595"/>
      <c r="RQ20" s="595"/>
      <c r="RR20" s="595"/>
      <c r="RS20" s="595"/>
      <c r="RT20" s="595"/>
      <c r="RU20" s="595"/>
      <c r="RV20" s="595"/>
      <c r="RW20" s="595"/>
      <c r="RX20" s="595"/>
      <c r="RY20" s="595"/>
      <c r="RZ20" s="595"/>
      <c r="SA20" s="595"/>
      <c r="SB20" s="595"/>
      <c r="SC20" s="595"/>
      <c r="SD20" s="595"/>
      <c r="SE20" s="595"/>
      <c r="SF20" s="595"/>
      <c r="SG20" s="595"/>
      <c r="SH20" s="595"/>
      <c r="SI20" s="595"/>
      <c r="SJ20" s="595"/>
      <c r="SK20" s="595"/>
      <c r="SL20" s="595"/>
      <c r="SM20" s="595"/>
      <c r="SN20" s="595"/>
      <c r="SO20" s="595"/>
      <c r="SP20" s="595"/>
      <c r="SQ20" s="595"/>
      <c r="SR20" s="595"/>
      <c r="SS20" s="595"/>
      <c r="ST20" s="595"/>
      <c r="SU20" s="595"/>
      <c r="SV20" s="595"/>
      <c r="SW20" s="595"/>
      <c r="SX20" s="595"/>
      <c r="SY20" s="595"/>
      <c r="SZ20" s="595"/>
      <c r="TA20" s="595"/>
      <c r="TB20" s="595"/>
      <c r="TC20" s="595"/>
      <c r="TD20" s="595"/>
      <c r="TE20" s="595"/>
      <c r="TF20" s="595"/>
      <c r="TG20" s="595"/>
      <c r="TH20" s="595"/>
      <c r="TI20" s="595"/>
      <c r="TJ20" s="595"/>
      <c r="TK20" s="595"/>
      <c r="TL20" s="595"/>
      <c r="TM20" s="595"/>
      <c r="TN20" s="595"/>
      <c r="TO20" s="595"/>
      <c r="TP20" s="595"/>
      <c r="TQ20" s="595"/>
      <c r="TR20" s="595"/>
      <c r="TS20" s="595"/>
      <c r="TT20" s="595"/>
      <c r="TU20" s="595"/>
      <c r="TV20" s="595"/>
      <c r="TW20" s="595"/>
      <c r="TX20" s="595"/>
      <c r="TY20" s="595"/>
      <c r="TZ20" s="595"/>
      <c r="UA20" s="595"/>
      <c r="UB20" s="595"/>
      <c r="UC20" s="595"/>
      <c r="UD20" s="595"/>
      <c r="UE20" s="595"/>
      <c r="UF20" s="595"/>
      <c r="UG20" s="595"/>
      <c r="UH20" s="595"/>
      <c r="UI20" s="595"/>
      <c r="UJ20" s="595"/>
      <c r="UK20" s="595"/>
      <c r="UL20" s="595"/>
      <c r="UM20" s="595"/>
      <c r="UN20" s="595"/>
      <c r="UO20" s="595"/>
      <c r="UP20" s="595"/>
      <c r="UQ20" s="595"/>
      <c r="UR20" s="595"/>
      <c r="US20" s="595"/>
      <c r="UT20" s="595"/>
      <c r="UU20" s="595"/>
      <c r="UV20" s="595"/>
      <c r="UW20" s="595"/>
      <c r="UX20" s="595"/>
      <c r="UY20" s="595"/>
      <c r="UZ20" s="595"/>
      <c r="VA20" s="595"/>
      <c r="VB20" s="595"/>
      <c r="VC20" s="595"/>
      <c r="VD20" s="595"/>
      <c r="VE20" s="595"/>
      <c r="VF20" s="595"/>
      <c r="VG20" s="595"/>
      <c r="VH20" s="595"/>
      <c r="VI20" s="595"/>
      <c r="VJ20" s="595"/>
      <c r="VK20" s="595"/>
      <c r="VL20" s="595"/>
      <c r="VM20" s="595"/>
      <c r="VN20" s="595"/>
      <c r="VO20" s="595"/>
      <c r="VP20" s="595"/>
      <c r="VQ20" s="595"/>
      <c r="VR20" s="595"/>
      <c r="VS20" s="595"/>
      <c r="VT20" s="595"/>
      <c r="VU20" s="595"/>
      <c r="VV20" s="595"/>
      <c r="VW20" s="595"/>
      <c r="VX20" s="595"/>
      <c r="VY20" s="595"/>
      <c r="VZ20" s="595"/>
      <c r="WA20" s="595"/>
      <c r="WB20" s="595"/>
      <c r="WC20" s="595"/>
      <c r="WD20" s="595"/>
      <c r="WE20" s="595"/>
      <c r="WF20" s="595"/>
      <c r="WG20" s="595"/>
      <c r="WH20" s="595"/>
      <c r="WI20" s="595"/>
      <c r="WJ20" s="595"/>
      <c r="WK20" s="595"/>
      <c r="WL20" s="595"/>
      <c r="WM20" s="595"/>
      <c r="WN20" s="595"/>
      <c r="WO20" s="595"/>
      <c r="WP20" s="595"/>
      <c r="WQ20" s="595"/>
      <c r="WR20" s="595"/>
      <c r="WS20" s="595"/>
      <c r="WT20" s="595"/>
      <c r="WU20" s="595"/>
      <c r="WV20" s="595"/>
      <c r="WW20" s="595"/>
      <c r="WX20" s="595"/>
      <c r="WY20" s="595"/>
      <c r="WZ20" s="595"/>
      <c r="XA20" s="595"/>
      <c r="XB20" s="595"/>
      <c r="XC20" s="595"/>
      <c r="XD20" s="595"/>
      <c r="XE20" s="595"/>
      <c r="XF20" s="595"/>
      <c r="XG20" s="595"/>
      <c r="XH20" s="595"/>
      <c r="XI20" s="595"/>
      <c r="XJ20" s="595"/>
      <c r="XK20" s="595"/>
      <c r="XL20" s="595"/>
      <c r="XM20" s="595"/>
      <c r="XN20" s="595"/>
      <c r="XO20" s="595"/>
      <c r="XP20" s="595"/>
      <c r="XQ20" s="595"/>
      <c r="XR20" s="595"/>
      <c r="XS20" s="595"/>
      <c r="XT20" s="595"/>
      <c r="XU20" s="595"/>
      <c r="XV20" s="595"/>
      <c r="XW20" s="595"/>
      <c r="XX20" s="595"/>
      <c r="XY20" s="595"/>
      <c r="XZ20" s="595"/>
      <c r="YA20" s="595"/>
      <c r="YB20" s="595"/>
      <c r="YC20" s="595"/>
      <c r="YD20" s="595"/>
      <c r="YE20" s="595"/>
      <c r="YF20" s="595"/>
      <c r="YG20" s="595"/>
      <c r="YH20" s="595"/>
      <c r="YI20" s="595"/>
      <c r="YJ20" s="595"/>
      <c r="YK20" s="595"/>
      <c r="YL20" s="595"/>
      <c r="YM20" s="595"/>
      <c r="YN20" s="595"/>
      <c r="YO20" s="595"/>
      <c r="YP20" s="595"/>
      <c r="YQ20" s="595"/>
      <c r="YR20" s="595"/>
      <c r="YS20" s="595"/>
      <c r="YT20" s="595"/>
      <c r="YU20" s="595"/>
      <c r="YV20" s="595"/>
      <c r="YW20" s="595"/>
      <c r="YX20" s="595"/>
      <c r="YY20" s="595"/>
      <c r="YZ20" s="595"/>
      <c r="ZA20" s="595"/>
      <c r="ZB20" s="595"/>
      <c r="ZC20" s="595"/>
      <c r="ZD20" s="595"/>
      <c r="ZE20" s="595"/>
      <c r="ZF20" s="595"/>
      <c r="ZG20" s="595"/>
      <c r="ZH20" s="595"/>
      <c r="ZI20" s="595"/>
      <c r="ZJ20" s="595"/>
      <c r="ZK20" s="595"/>
      <c r="ZL20" s="595"/>
      <c r="ZM20" s="595"/>
      <c r="ZN20" s="595"/>
      <c r="ZO20" s="595"/>
      <c r="ZP20" s="595"/>
      <c r="ZQ20" s="595"/>
      <c r="ZR20" s="595"/>
      <c r="ZS20" s="595"/>
      <c r="ZT20" s="595"/>
      <c r="ZU20" s="595"/>
      <c r="ZV20" s="595"/>
      <c r="ZW20" s="595"/>
      <c r="ZX20" s="595"/>
      <c r="ZY20" s="595"/>
      <c r="ZZ20" s="595"/>
      <c r="AAA20" s="595"/>
      <c r="AAB20" s="595"/>
      <c r="AAC20" s="595"/>
      <c r="AAD20" s="595"/>
      <c r="AAE20" s="595"/>
      <c r="AAF20" s="595"/>
      <c r="AAG20" s="595"/>
      <c r="AAH20" s="595"/>
      <c r="AAI20" s="595"/>
      <c r="AAJ20" s="595"/>
      <c r="AAK20" s="595"/>
      <c r="AAL20" s="595"/>
      <c r="AAM20" s="595"/>
      <c r="AAN20" s="595"/>
      <c r="AAO20" s="595"/>
      <c r="AAP20" s="595"/>
      <c r="AAQ20" s="595"/>
      <c r="AAR20" s="595"/>
      <c r="AAS20" s="595"/>
      <c r="AAT20" s="595"/>
      <c r="AAU20" s="595"/>
      <c r="AAV20" s="595"/>
      <c r="AAW20" s="595"/>
      <c r="AAX20" s="595"/>
      <c r="AAY20" s="595"/>
      <c r="AAZ20" s="595"/>
      <c r="ABA20" s="595"/>
      <c r="ABB20" s="595"/>
      <c r="ABC20" s="595"/>
      <c r="ABD20" s="595"/>
      <c r="ABE20" s="595"/>
      <c r="ABF20" s="595"/>
      <c r="ABG20" s="595"/>
      <c r="ABH20" s="595"/>
      <c r="ABI20" s="595"/>
      <c r="ABJ20" s="595"/>
      <c r="ABK20" s="595"/>
      <c r="ABL20" s="595"/>
      <c r="ABM20" s="595"/>
      <c r="ABN20" s="595"/>
      <c r="ABO20" s="595"/>
      <c r="ABP20" s="595"/>
      <c r="ABQ20" s="595"/>
      <c r="ABR20" s="595"/>
      <c r="ABS20" s="595"/>
      <c r="ABT20" s="595"/>
      <c r="ABU20" s="595"/>
      <c r="ABV20" s="595"/>
      <c r="ABW20" s="595"/>
      <c r="ABX20" s="595"/>
      <c r="ABY20" s="595"/>
      <c r="ABZ20" s="595"/>
      <c r="ACA20" s="595"/>
      <c r="ACB20" s="595"/>
      <c r="ACC20" s="595"/>
      <c r="ACD20" s="595"/>
      <c r="ACE20" s="595"/>
      <c r="ACF20" s="595"/>
      <c r="ACG20" s="595"/>
      <c r="ACH20" s="595"/>
      <c r="ACI20" s="595"/>
      <c r="ACJ20" s="595"/>
      <c r="ACK20" s="595"/>
      <c r="ACL20" s="595"/>
      <c r="ACM20" s="595"/>
      <c r="ACN20" s="595"/>
      <c r="ACO20" s="595"/>
      <c r="ACP20" s="595"/>
      <c r="ACQ20" s="595"/>
      <c r="ACR20" s="595"/>
      <c r="ACS20" s="595"/>
      <c r="ACT20" s="595"/>
      <c r="ACU20" s="595"/>
      <c r="ACV20" s="595"/>
      <c r="ACW20" s="595"/>
      <c r="ACX20" s="595"/>
      <c r="ACY20" s="595"/>
      <c r="ACZ20" s="595"/>
      <c r="ADA20" s="595"/>
      <c r="ADB20" s="595"/>
      <c r="ADC20" s="595"/>
      <c r="ADD20" s="595"/>
      <c r="ADE20" s="595"/>
      <c r="ADF20" s="595"/>
      <c r="ADG20" s="595"/>
      <c r="ADH20" s="595"/>
      <c r="ADI20" s="595"/>
      <c r="ADJ20" s="595"/>
      <c r="ADK20" s="595"/>
      <c r="ADL20" s="595"/>
      <c r="ADM20" s="595"/>
      <c r="ADN20" s="595"/>
      <c r="ADO20" s="595"/>
      <c r="ADP20" s="595"/>
      <c r="ADQ20" s="595"/>
      <c r="ADR20" s="595"/>
      <c r="ADS20" s="595"/>
      <c r="ADT20" s="595"/>
      <c r="ADU20" s="595"/>
      <c r="ADV20" s="595"/>
      <c r="ADW20" s="595"/>
      <c r="ADX20" s="595"/>
      <c r="ADY20" s="595"/>
      <c r="ADZ20" s="595"/>
      <c r="AEA20" s="595"/>
      <c r="AEB20" s="595"/>
      <c r="AEC20" s="595"/>
      <c r="AED20" s="595"/>
      <c r="AEE20" s="595"/>
      <c r="AEF20" s="595"/>
      <c r="AEG20" s="595"/>
      <c r="AEH20" s="595"/>
      <c r="AEI20" s="595"/>
      <c r="AEJ20" s="595"/>
      <c r="AEK20" s="595"/>
      <c r="AEL20" s="595"/>
      <c r="AEM20" s="595"/>
      <c r="AEN20" s="595"/>
      <c r="AEO20" s="595"/>
      <c r="AEP20" s="595"/>
      <c r="AEQ20" s="595"/>
      <c r="AER20" s="595"/>
      <c r="AES20" s="595"/>
      <c r="AET20" s="595"/>
      <c r="AEU20" s="595"/>
      <c r="AEV20" s="595"/>
      <c r="AEW20" s="595"/>
      <c r="AEX20" s="595"/>
      <c r="AEY20" s="595"/>
      <c r="AEZ20" s="595"/>
      <c r="AFA20" s="595"/>
      <c r="AFB20" s="595"/>
      <c r="AFC20" s="595"/>
      <c r="AFD20" s="595"/>
      <c r="AFE20" s="595"/>
      <c r="AFF20" s="595"/>
      <c r="AFG20" s="595"/>
      <c r="AFH20" s="595"/>
      <c r="AFI20" s="595"/>
      <c r="AFJ20" s="595"/>
      <c r="AFK20" s="595"/>
      <c r="AFL20" s="595"/>
      <c r="AFM20" s="595"/>
      <c r="AFN20" s="595"/>
      <c r="AFO20" s="595"/>
      <c r="AFP20" s="595"/>
      <c r="AFQ20" s="595"/>
      <c r="AFR20" s="595"/>
      <c r="AFS20" s="595"/>
      <c r="AFT20" s="595"/>
      <c r="AFU20" s="595"/>
      <c r="AFV20" s="595"/>
      <c r="AFW20" s="595"/>
      <c r="AFX20" s="595"/>
      <c r="AFY20" s="595"/>
      <c r="AFZ20" s="595"/>
      <c r="AGA20" s="595"/>
      <c r="AGB20" s="595"/>
      <c r="AGC20" s="595"/>
      <c r="AGD20" s="595"/>
      <c r="AGE20" s="595"/>
      <c r="AGF20" s="595"/>
      <c r="AGG20" s="595"/>
      <c r="AGH20" s="595"/>
      <c r="AGI20" s="595"/>
      <c r="AGJ20" s="595"/>
      <c r="AGK20" s="595"/>
      <c r="AGL20" s="595"/>
      <c r="AGM20" s="595"/>
      <c r="AGN20" s="595"/>
      <c r="AGO20" s="595"/>
      <c r="AGP20" s="595"/>
      <c r="AGQ20" s="595"/>
      <c r="AGR20" s="595"/>
      <c r="AGS20" s="595"/>
      <c r="AGT20" s="595"/>
      <c r="AGU20" s="595"/>
      <c r="AGV20" s="595"/>
      <c r="AGW20" s="595"/>
      <c r="AGX20" s="595"/>
      <c r="AGY20" s="595"/>
      <c r="AGZ20" s="595"/>
      <c r="AHA20" s="595"/>
      <c r="AHB20" s="595"/>
      <c r="AHC20" s="595"/>
      <c r="AHD20" s="595"/>
      <c r="AHE20" s="595"/>
      <c r="AHF20" s="595"/>
      <c r="AHG20" s="595"/>
      <c r="AHH20" s="595"/>
      <c r="AHI20" s="595"/>
      <c r="AHJ20" s="595"/>
      <c r="AHK20" s="595"/>
      <c r="AHL20" s="595"/>
      <c r="AHM20" s="595"/>
      <c r="AHN20" s="595"/>
      <c r="AHO20" s="595"/>
      <c r="AHP20" s="595"/>
      <c r="AHQ20" s="595"/>
      <c r="AHR20" s="595"/>
      <c r="AHS20" s="595"/>
      <c r="AHT20" s="595"/>
      <c r="AHU20" s="595"/>
      <c r="AHV20" s="595"/>
      <c r="AHW20" s="595"/>
      <c r="AHX20" s="595"/>
      <c r="AHY20" s="595"/>
      <c r="AHZ20" s="595"/>
      <c r="AIA20" s="595"/>
      <c r="AIB20" s="595"/>
      <c r="AIC20" s="595"/>
      <c r="AID20" s="595"/>
      <c r="AIE20" s="595"/>
      <c r="AIF20" s="595"/>
      <c r="AIG20" s="595"/>
      <c r="AIH20" s="595"/>
      <c r="AII20" s="595"/>
      <c r="AIJ20" s="595"/>
      <c r="AIK20" s="595"/>
      <c r="AIL20" s="595"/>
      <c r="AIM20" s="595"/>
      <c r="AIN20" s="595"/>
      <c r="AIO20" s="595"/>
      <c r="AIP20" s="595"/>
      <c r="AIQ20" s="595"/>
      <c r="AIR20" s="595"/>
      <c r="AIS20" s="595"/>
      <c r="AIT20" s="595"/>
      <c r="AIU20" s="595"/>
      <c r="AIV20" s="595"/>
      <c r="AIW20" s="595"/>
      <c r="AIX20" s="595"/>
      <c r="AIY20" s="595"/>
      <c r="AIZ20" s="595"/>
      <c r="AJA20" s="595"/>
      <c r="AJB20" s="595"/>
      <c r="AJC20" s="595"/>
      <c r="AJD20" s="595"/>
      <c r="AJE20" s="595"/>
      <c r="AJF20" s="595"/>
      <c r="AJG20" s="595"/>
      <c r="AJH20" s="595"/>
      <c r="AJI20" s="595"/>
      <c r="AJJ20" s="595"/>
      <c r="AJK20" s="595"/>
      <c r="AJL20" s="595"/>
      <c r="AJM20" s="595"/>
      <c r="AJN20" s="595"/>
      <c r="AJO20" s="595"/>
      <c r="AJP20" s="595"/>
      <c r="AJQ20" s="595"/>
      <c r="AJR20" s="595"/>
      <c r="AJS20" s="595"/>
      <c r="AJT20" s="595"/>
      <c r="AJU20" s="595"/>
      <c r="AJV20" s="595"/>
      <c r="AJW20" s="595"/>
      <c r="AJX20" s="595"/>
      <c r="AJY20" s="595"/>
      <c r="AJZ20" s="595"/>
      <c r="AKA20" s="595"/>
      <c r="AKB20" s="595"/>
      <c r="AKC20" s="595"/>
      <c r="AKD20" s="595"/>
      <c r="AKE20" s="595"/>
      <c r="AKF20" s="595"/>
      <c r="AKG20" s="595"/>
      <c r="AKH20" s="595"/>
      <c r="AKI20" s="595"/>
      <c r="AKJ20" s="595"/>
      <c r="AKK20" s="595"/>
      <c r="AKL20" s="595"/>
      <c r="AKM20" s="595"/>
      <c r="AKN20" s="595"/>
      <c r="AKO20" s="595"/>
      <c r="AKP20" s="595"/>
      <c r="AKQ20" s="595"/>
      <c r="AKR20" s="595"/>
      <c r="AKS20" s="595"/>
      <c r="AKT20" s="595"/>
      <c r="AKU20" s="595"/>
      <c r="AKV20" s="595"/>
      <c r="AKW20" s="595"/>
      <c r="AKX20" s="595"/>
      <c r="AKY20" s="595"/>
      <c r="AKZ20" s="595"/>
      <c r="ALA20" s="595"/>
      <c r="ALB20" s="595"/>
      <c r="ALC20" s="595"/>
      <c r="ALD20" s="595"/>
      <c r="ALE20" s="595"/>
      <c r="ALF20" s="595"/>
      <c r="ALG20" s="595"/>
      <c r="ALH20" s="595"/>
      <c r="ALI20" s="595"/>
      <c r="ALJ20" s="595"/>
      <c r="ALK20" s="595"/>
      <c r="ALL20" s="595"/>
      <c r="ALM20" s="595"/>
      <c r="ALN20" s="595"/>
      <c r="ALO20" s="595"/>
      <c r="ALP20" s="595"/>
      <c r="ALQ20" s="595"/>
      <c r="ALR20" s="595"/>
      <c r="ALS20" s="595"/>
      <c r="ALT20" s="595"/>
      <c r="ALU20" s="595"/>
      <c r="ALV20" s="595"/>
      <c r="ALW20" s="595"/>
      <c r="ALX20" s="595"/>
      <c r="ALY20" s="595"/>
      <c r="ALZ20" s="595"/>
      <c r="AMA20" s="595"/>
      <c r="AMB20" s="595"/>
      <c r="AMC20" s="595"/>
      <c r="AMD20" s="595"/>
      <c r="AME20" s="595"/>
      <c r="AMF20" s="595"/>
      <c r="AMG20" s="595"/>
      <c r="AMH20" s="595"/>
      <c r="AMI20" s="595"/>
      <c r="AMJ20" s="595"/>
      <c r="AMK20" s="595"/>
      <c r="AML20" s="595"/>
      <c r="AMM20" s="595"/>
      <c r="AMN20" s="595"/>
      <c r="AMO20" s="595"/>
      <c r="AMP20" s="595"/>
      <c r="AMQ20" s="595"/>
      <c r="AMR20" s="595"/>
      <c r="AMS20" s="595"/>
      <c r="AMT20" s="595"/>
      <c r="AMU20" s="595"/>
      <c r="AMV20" s="595"/>
      <c r="AMW20" s="595"/>
      <c r="AMX20" s="595"/>
      <c r="AMY20" s="595"/>
      <c r="AMZ20" s="595"/>
      <c r="ANA20" s="595"/>
      <c r="ANB20" s="595"/>
      <c r="ANC20" s="595"/>
      <c r="AND20" s="595"/>
      <c r="ANE20" s="595"/>
      <c r="ANF20" s="595"/>
      <c r="ANG20" s="595"/>
      <c r="ANH20" s="595"/>
      <c r="ANI20" s="595"/>
      <c r="ANJ20" s="595"/>
      <c r="ANK20" s="595"/>
      <c r="ANL20" s="595"/>
      <c r="ANM20" s="595"/>
      <c r="ANN20" s="595"/>
      <c r="ANO20" s="595"/>
      <c r="ANP20" s="595"/>
      <c r="ANQ20" s="595"/>
      <c r="ANR20" s="595"/>
      <c r="ANS20" s="595"/>
      <c r="ANT20" s="595"/>
      <c r="ANU20" s="595"/>
      <c r="ANV20" s="595"/>
      <c r="ANW20" s="595"/>
      <c r="ANX20" s="595"/>
      <c r="ANY20" s="595"/>
      <c r="ANZ20" s="595"/>
      <c r="AOA20" s="595"/>
      <c r="AOB20" s="595"/>
      <c r="AOC20" s="595"/>
      <c r="AOD20" s="595"/>
      <c r="AOE20" s="595"/>
      <c r="AOF20" s="595"/>
      <c r="AOG20" s="595"/>
      <c r="AOH20" s="595"/>
      <c r="AOI20" s="595"/>
      <c r="AOJ20" s="595"/>
      <c r="AOK20" s="595"/>
      <c r="AOL20" s="595"/>
      <c r="AOM20" s="595"/>
      <c r="AON20" s="595"/>
      <c r="AOO20" s="595"/>
      <c r="AOP20" s="595"/>
      <c r="AOQ20" s="595"/>
      <c r="AOR20" s="595"/>
      <c r="AOS20" s="595"/>
      <c r="AOT20" s="595"/>
      <c r="AOU20" s="595"/>
      <c r="AOV20" s="595"/>
      <c r="AOW20" s="595"/>
      <c r="AOX20" s="595"/>
      <c r="AOY20" s="595"/>
      <c r="AOZ20" s="595"/>
      <c r="APA20" s="595"/>
      <c r="APB20" s="595"/>
      <c r="APC20" s="595"/>
      <c r="APD20" s="595"/>
      <c r="APE20" s="595"/>
      <c r="APF20" s="595"/>
      <c r="APG20" s="595"/>
      <c r="APH20" s="595"/>
      <c r="API20" s="595"/>
      <c r="APJ20" s="595"/>
      <c r="APK20" s="595"/>
      <c r="APL20" s="595"/>
      <c r="APM20" s="595"/>
      <c r="APN20" s="595"/>
      <c r="APO20" s="595"/>
      <c r="APP20" s="595"/>
      <c r="APQ20" s="595"/>
      <c r="APR20" s="595"/>
      <c r="APS20" s="595"/>
      <c r="APT20" s="595"/>
      <c r="APU20" s="595"/>
      <c r="APV20" s="595"/>
      <c r="APW20" s="595"/>
      <c r="APX20" s="595"/>
      <c r="APY20" s="595"/>
      <c r="APZ20" s="595"/>
      <c r="AQA20" s="595"/>
      <c r="AQB20" s="595"/>
      <c r="AQC20" s="595"/>
      <c r="AQD20" s="595"/>
      <c r="AQE20" s="595"/>
      <c r="AQF20" s="595"/>
      <c r="AQG20" s="595"/>
      <c r="AQH20" s="595"/>
      <c r="AQI20" s="595"/>
      <c r="AQJ20" s="595"/>
      <c r="AQK20" s="595"/>
      <c r="AQL20" s="595"/>
      <c r="AQM20" s="595"/>
      <c r="AQN20" s="595"/>
      <c r="AQO20" s="595"/>
      <c r="AQP20" s="595"/>
      <c r="AQQ20" s="595"/>
      <c r="AQR20" s="595"/>
      <c r="AQS20" s="595"/>
      <c r="AQT20" s="595"/>
      <c r="AQU20" s="595"/>
      <c r="AQV20" s="595"/>
      <c r="AQW20" s="595"/>
      <c r="AQX20" s="595"/>
      <c r="AQY20" s="595"/>
      <c r="AQZ20" s="595"/>
      <c r="ARA20" s="595"/>
      <c r="ARB20" s="595"/>
      <c r="ARC20" s="595"/>
      <c r="ARD20" s="595"/>
      <c r="ARE20" s="595"/>
      <c r="ARF20" s="595"/>
      <c r="ARG20" s="595"/>
      <c r="ARH20" s="595"/>
      <c r="ARI20" s="595"/>
      <c r="ARJ20" s="595"/>
      <c r="ARK20" s="595"/>
      <c r="ARL20" s="595"/>
      <c r="ARM20" s="595"/>
      <c r="ARN20" s="595"/>
      <c r="ARO20" s="595"/>
      <c r="ARP20" s="595"/>
      <c r="ARQ20" s="595"/>
      <c r="ARR20" s="595"/>
      <c r="ARS20" s="595"/>
      <c r="ART20" s="595"/>
      <c r="ARU20" s="595"/>
      <c r="ARV20" s="595"/>
      <c r="ARW20" s="595"/>
      <c r="ARX20" s="595"/>
      <c r="ARY20" s="595"/>
      <c r="ARZ20" s="595"/>
      <c r="ASA20" s="595"/>
      <c r="ASB20" s="595"/>
      <c r="ASC20" s="595"/>
      <c r="ASD20" s="595"/>
      <c r="ASE20" s="595"/>
      <c r="ASF20" s="595"/>
      <c r="ASG20" s="595"/>
      <c r="ASH20" s="595"/>
      <c r="ASI20" s="595"/>
      <c r="ASJ20" s="595"/>
      <c r="ASK20" s="595"/>
      <c r="ASL20" s="595"/>
      <c r="ASM20" s="595"/>
      <c r="ASN20" s="595"/>
      <c r="ASO20" s="595"/>
      <c r="ASP20" s="595"/>
      <c r="ASQ20" s="595"/>
      <c r="ASR20" s="595"/>
      <c r="ASS20" s="595"/>
      <c r="AST20" s="595"/>
      <c r="ASU20" s="595"/>
      <c r="ASV20" s="595"/>
      <c r="ASW20" s="595"/>
      <c r="ASX20" s="595"/>
      <c r="ASY20" s="595"/>
      <c r="ASZ20" s="595"/>
      <c r="ATA20" s="595"/>
      <c r="ATB20" s="595"/>
      <c r="ATC20" s="595"/>
      <c r="ATD20" s="595"/>
      <c r="ATE20" s="595"/>
      <c r="ATF20" s="595"/>
      <c r="ATG20" s="595"/>
      <c r="ATH20" s="595"/>
      <c r="ATI20" s="595"/>
      <c r="ATJ20" s="595"/>
      <c r="ATK20" s="595"/>
      <c r="ATL20" s="595"/>
      <c r="ATM20" s="595"/>
      <c r="ATN20" s="595"/>
      <c r="ATO20" s="595"/>
      <c r="ATP20" s="595"/>
      <c r="ATQ20" s="595"/>
      <c r="ATR20" s="595"/>
      <c r="ATS20" s="595"/>
      <c r="ATT20" s="595"/>
      <c r="ATU20" s="595"/>
      <c r="ATV20" s="595"/>
      <c r="ATW20" s="595"/>
      <c r="ATX20" s="595"/>
      <c r="ATY20" s="595"/>
      <c r="ATZ20" s="595"/>
      <c r="AUA20" s="595"/>
      <c r="AUB20" s="595"/>
      <c r="AUC20" s="595"/>
      <c r="AUD20" s="595"/>
      <c r="AUE20" s="595"/>
      <c r="AUF20" s="595"/>
      <c r="AUG20" s="595"/>
      <c r="AUH20" s="595"/>
      <c r="AUI20" s="595"/>
      <c r="AUJ20" s="595"/>
      <c r="AUK20" s="595"/>
      <c r="AUL20" s="595"/>
      <c r="AUM20" s="595"/>
      <c r="AUN20" s="595"/>
      <c r="AUO20" s="595"/>
      <c r="AUP20" s="595"/>
      <c r="AUQ20" s="595"/>
      <c r="AUR20" s="595"/>
      <c r="AUS20" s="595"/>
      <c r="AUT20" s="595"/>
      <c r="AUU20" s="595"/>
      <c r="AUV20" s="595"/>
      <c r="AUW20" s="595"/>
      <c r="AUX20" s="595"/>
      <c r="AUY20" s="595"/>
      <c r="AUZ20" s="595"/>
      <c r="AVA20" s="595"/>
      <c r="AVB20" s="595"/>
      <c r="AVC20" s="595"/>
      <c r="AVD20" s="595"/>
      <c r="AVE20" s="595"/>
      <c r="AVF20" s="595"/>
      <c r="AVG20" s="595"/>
      <c r="AVH20" s="595"/>
      <c r="AVI20" s="595"/>
      <c r="AVJ20" s="595"/>
      <c r="AVK20" s="595"/>
      <c r="AVL20" s="595"/>
      <c r="AVM20" s="595"/>
      <c r="AVN20" s="595"/>
      <c r="AVO20" s="595"/>
      <c r="AVP20" s="595"/>
      <c r="AVQ20" s="595"/>
      <c r="AVR20" s="595"/>
      <c r="AVS20" s="595"/>
      <c r="AVT20" s="595"/>
      <c r="AVU20" s="595"/>
      <c r="AVV20" s="595"/>
      <c r="AVW20" s="595"/>
      <c r="AVX20" s="595"/>
      <c r="AVY20" s="595"/>
      <c r="AVZ20" s="595"/>
      <c r="AWA20" s="595"/>
      <c r="AWB20" s="595"/>
      <c r="AWC20" s="595"/>
      <c r="AWD20" s="595"/>
      <c r="AWE20" s="595"/>
      <c r="AWF20" s="595"/>
      <c r="AWG20" s="595"/>
      <c r="AWH20" s="595"/>
      <c r="AWI20" s="595"/>
      <c r="AWJ20" s="595"/>
      <c r="AWK20" s="595"/>
      <c r="AWL20" s="595"/>
      <c r="AWM20" s="595"/>
      <c r="AWN20" s="595"/>
      <c r="AWO20" s="595"/>
      <c r="AWP20" s="595"/>
      <c r="AWQ20" s="595"/>
      <c r="AWR20" s="595"/>
      <c r="AWS20" s="595"/>
      <c r="AWT20" s="595"/>
      <c r="AWU20" s="595"/>
      <c r="AWV20" s="595"/>
      <c r="AWW20" s="595"/>
      <c r="AWX20" s="595"/>
      <c r="AWY20" s="595"/>
      <c r="AWZ20" s="595"/>
      <c r="AXA20" s="595"/>
      <c r="AXB20" s="595"/>
      <c r="AXC20" s="595"/>
      <c r="AXD20" s="595"/>
      <c r="AXE20" s="595"/>
      <c r="AXF20" s="595"/>
      <c r="AXG20" s="595"/>
      <c r="AXH20" s="595"/>
      <c r="AXI20" s="595"/>
      <c r="AXJ20" s="595"/>
      <c r="AXK20" s="595"/>
      <c r="AXL20" s="595"/>
      <c r="AXM20" s="595"/>
      <c r="AXN20" s="595"/>
      <c r="AXO20" s="595"/>
      <c r="AXP20" s="595"/>
      <c r="AXQ20" s="595"/>
      <c r="AXR20" s="595"/>
      <c r="AXS20" s="595"/>
      <c r="AXT20" s="595"/>
      <c r="AXU20" s="595"/>
      <c r="AXV20" s="595"/>
      <c r="AXW20" s="595"/>
      <c r="AXX20" s="595"/>
      <c r="AXY20" s="595"/>
      <c r="AXZ20" s="595"/>
      <c r="AYA20" s="595"/>
      <c r="AYB20" s="595"/>
      <c r="AYC20" s="595"/>
      <c r="AYD20" s="595"/>
      <c r="AYE20" s="595"/>
      <c r="AYF20" s="595"/>
      <c r="AYG20" s="595"/>
      <c r="AYH20" s="595"/>
      <c r="AYI20" s="595"/>
      <c r="AYJ20" s="595"/>
      <c r="AYK20" s="595"/>
      <c r="AYL20" s="595"/>
      <c r="AYM20" s="595"/>
      <c r="AYN20" s="595"/>
      <c r="AYO20" s="595"/>
      <c r="AYP20" s="595"/>
      <c r="AYQ20" s="595"/>
      <c r="AYR20" s="595"/>
      <c r="AYS20" s="595"/>
      <c r="AYT20" s="595"/>
      <c r="AYU20" s="595"/>
      <c r="AYV20" s="595"/>
      <c r="AYW20" s="595"/>
      <c r="AYX20" s="595"/>
      <c r="AYY20" s="595"/>
      <c r="AYZ20" s="595"/>
      <c r="AZA20" s="595"/>
      <c r="AZB20" s="595"/>
      <c r="AZC20" s="595"/>
      <c r="AZD20" s="595"/>
      <c r="AZE20" s="595"/>
      <c r="AZF20" s="595"/>
      <c r="AZG20" s="595"/>
      <c r="AZH20" s="595"/>
      <c r="AZI20" s="595"/>
      <c r="AZJ20" s="595"/>
      <c r="AZK20" s="595"/>
      <c r="AZL20" s="595"/>
      <c r="AZM20" s="595"/>
      <c r="AZN20" s="595"/>
      <c r="AZO20" s="595"/>
      <c r="AZP20" s="595"/>
      <c r="AZQ20" s="595"/>
      <c r="AZR20" s="595"/>
      <c r="AZS20" s="595"/>
      <c r="AZT20" s="595"/>
      <c r="AZU20" s="595"/>
      <c r="AZV20" s="595"/>
      <c r="AZW20" s="595"/>
      <c r="AZX20" s="595"/>
      <c r="AZY20" s="595"/>
      <c r="AZZ20" s="595"/>
      <c r="BAA20" s="595"/>
      <c r="BAB20" s="595"/>
      <c r="BAC20" s="595"/>
      <c r="BAD20" s="595"/>
      <c r="BAE20" s="595"/>
      <c r="BAF20" s="595"/>
      <c r="BAG20" s="595"/>
      <c r="BAH20" s="595"/>
      <c r="BAI20" s="595"/>
      <c r="BAJ20" s="595"/>
      <c r="BAK20" s="595"/>
      <c r="BAL20" s="595"/>
      <c r="BAM20" s="595"/>
      <c r="BAN20" s="595"/>
      <c r="BAO20" s="595"/>
      <c r="BAP20" s="595"/>
      <c r="BAQ20" s="595"/>
      <c r="BAR20" s="595"/>
      <c r="BAS20" s="595"/>
      <c r="BAT20" s="595"/>
      <c r="BAU20" s="595"/>
      <c r="BAV20" s="595"/>
      <c r="BAW20" s="595"/>
      <c r="BAX20" s="595"/>
      <c r="BAY20" s="595"/>
      <c r="BAZ20" s="595"/>
      <c r="BBA20" s="595"/>
      <c r="BBB20" s="595"/>
      <c r="BBC20" s="595"/>
      <c r="BBD20" s="595"/>
      <c r="BBE20" s="595"/>
      <c r="BBF20" s="595"/>
      <c r="BBG20" s="595"/>
      <c r="BBH20" s="595"/>
      <c r="BBI20" s="595"/>
      <c r="BBJ20" s="595"/>
      <c r="BBK20" s="595"/>
      <c r="BBL20" s="595"/>
      <c r="BBM20" s="595"/>
      <c r="BBN20" s="595"/>
      <c r="BBO20" s="595"/>
      <c r="BBP20" s="595"/>
      <c r="BBQ20" s="595"/>
      <c r="BBR20" s="595"/>
      <c r="BBS20" s="595"/>
      <c r="BBT20" s="595"/>
      <c r="BBU20" s="595"/>
      <c r="BBV20" s="595"/>
      <c r="BBW20" s="595"/>
      <c r="BBX20" s="595"/>
      <c r="BBY20" s="595"/>
      <c r="BBZ20" s="595"/>
      <c r="BCA20" s="595"/>
      <c r="BCB20" s="595"/>
      <c r="BCC20" s="595"/>
      <c r="BCD20" s="595"/>
      <c r="BCE20" s="595"/>
      <c r="BCF20" s="595"/>
      <c r="BCG20" s="595"/>
      <c r="BCH20" s="595"/>
      <c r="BCI20" s="595"/>
      <c r="BCJ20" s="595"/>
      <c r="BCK20" s="595"/>
      <c r="BCL20" s="595"/>
      <c r="BCM20" s="595"/>
      <c r="BCN20" s="595"/>
      <c r="BCO20" s="595"/>
      <c r="BCP20" s="595"/>
      <c r="BCQ20" s="595"/>
      <c r="BCR20" s="595"/>
      <c r="BCS20" s="595"/>
      <c r="BCT20" s="595"/>
      <c r="BCU20" s="595"/>
      <c r="BCV20" s="595"/>
      <c r="BCW20" s="595"/>
      <c r="BCX20" s="595"/>
      <c r="BCY20" s="595"/>
      <c r="BCZ20" s="595"/>
      <c r="BDA20" s="595"/>
      <c r="BDB20" s="595"/>
      <c r="BDC20" s="595"/>
      <c r="BDD20" s="595"/>
      <c r="BDE20" s="595"/>
      <c r="BDF20" s="595"/>
      <c r="BDG20" s="595"/>
      <c r="BDH20" s="595"/>
      <c r="BDI20" s="595"/>
      <c r="BDJ20" s="595"/>
      <c r="BDK20" s="595"/>
      <c r="BDL20" s="595"/>
      <c r="BDM20" s="595"/>
      <c r="BDN20" s="595"/>
      <c r="BDO20" s="595"/>
      <c r="BDP20" s="595"/>
      <c r="BDQ20" s="595"/>
      <c r="BDR20" s="595"/>
      <c r="BDS20" s="595"/>
      <c r="BDT20" s="595"/>
      <c r="BDU20" s="595"/>
      <c r="BDV20" s="595"/>
      <c r="BDW20" s="595"/>
      <c r="BDX20" s="595"/>
      <c r="BDY20" s="595"/>
      <c r="BDZ20" s="595"/>
      <c r="BEA20" s="595"/>
      <c r="BEB20" s="595"/>
      <c r="BEC20" s="595"/>
      <c r="BED20" s="595"/>
      <c r="BEE20" s="595"/>
      <c r="BEF20" s="595"/>
      <c r="BEG20" s="595"/>
      <c r="BEH20" s="595"/>
      <c r="BEI20" s="595"/>
      <c r="BEJ20" s="595"/>
      <c r="BEK20" s="595"/>
      <c r="BEL20" s="595"/>
      <c r="BEM20" s="595"/>
      <c r="BEN20" s="595"/>
      <c r="BEO20" s="595"/>
      <c r="BEP20" s="595"/>
      <c r="BEQ20" s="595"/>
      <c r="BER20" s="595"/>
      <c r="BES20" s="595"/>
      <c r="BET20" s="595"/>
      <c r="BEU20" s="595"/>
      <c r="BEV20" s="595"/>
      <c r="BEW20" s="595"/>
      <c r="BEX20" s="595"/>
      <c r="BEY20" s="595"/>
      <c r="BEZ20" s="595"/>
      <c r="BFA20" s="595"/>
      <c r="BFB20" s="595"/>
      <c r="BFC20" s="595"/>
      <c r="BFD20" s="595"/>
      <c r="BFE20" s="595"/>
      <c r="BFF20" s="595"/>
      <c r="BFG20" s="595"/>
      <c r="BFH20" s="595"/>
      <c r="BFI20" s="595"/>
      <c r="BFJ20" s="595"/>
      <c r="BFK20" s="595"/>
      <c r="BFL20" s="595"/>
      <c r="BFM20" s="595"/>
      <c r="BFN20" s="595"/>
      <c r="BFO20" s="595"/>
      <c r="BFP20" s="595"/>
      <c r="BFQ20" s="595"/>
      <c r="BFR20" s="595"/>
      <c r="BFS20" s="595"/>
      <c r="BFT20" s="595"/>
      <c r="BFU20" s="595"/>
      <c r="BFV20" s="595"/>
      <c r="BFW20" s="595"/>
      <c r="BFX20" s="595"/>
      <c r="BFY20" s="595"/>
      <c r="BFZ20" s="595"/>
      <c r="BGA20" s="595"/>
      <c r="BGB20" s="595"/>
      <c r="BGC20" s="595"/>
      <c r="BGD20" s="595"/>
      <c r="BGE20" s="595"/>
      <c r="BGF20" s="595"/>
      <c r="BGG20" s="595"/>
      <c r="BGH20" s="595"/>
      <c r="BGI20" s="595"/>
      <c r="BGJ20" s="595"/>
      <c r="BGK20" s="595"/>
      <c r="BGL20" s="595"/>
      <c r="BGM20" s="595"/>
      <c r="BGN20" s="595"/>
      <c r="BGO20" s="595"/>
      <c r="BGP20" s="595"/>
      <c r="BGQ20" s="595"/>
      <c r="BGR20" s="595"/>
      <c r="BGS20" s="595"/>
      <c r="BGT20" s="595"/>
      <c r="BGU20" s="595"/>
      <c r="BGV20" s="595"/>
      <c r="BGW20" s="595"/>
      <c r="BGX20" s="595"/>
      <c r="BGY20" s="595"/>
      <c r="BGZ20" s="595"/>
      <c r="BHA20" s="595"/>
      <c r="BHB20" s="595"/>
      <c r="BHC20" s="595"/>
      <c r="BHD20" s="595"/>
      <c r="BHE20" s="595"/>
      <c r="BHF20" s="595"/>
      <c r="BHG20" s="595"/>
      <c r="BHH20" s="595"/>
      <c r="BHI20" s="595"/>
      <c r="BHJ20" s="595"/>
      <c r="BHK20" s="595"/>
      <c r="BHL20" s="595"/>
      <c r="BHM20" s="595"/>
      <c r="BHN20" s="595"/>
      <c r="BHO20" s="595"/>
      <c r="BHP20" s="595"/>
      <c r="BHQ20" s="595"/>
      <c r="BHR20" s="595"/>
      <c r="BHS20" s="595"/>
      <c r="BHT20" s="595"/>
      <c r="BHU20" s="595"/>
      <c r="BHV20" s="595"/>
      <c r="BHW20" s="595"/>
      <c r="BHX20" s="595"/>
      <c r="BHY20" s="595"/>
      <c r="BHZ20" s="595"/>
      <c r="BIA20" s="595"/>
      <c r="BIB20" s="595"/>
      <c r="BIC20" s="595"/>
      <c r="BID20" s="595"/>
      <c r="BIE20" s="595"/>
      <c r="BIF20" s="595"/>
      <c r="BIG20" s="595"/>
      <c r="BIH20" s="595"/>
      <c r="BII20" s="595"/>
      <c r="BIJ20" s="595"/>
      <c r="BIK20" s="595"/>
      <c r="BIL20" s="595"/>
      <c r="BIM20" s="595"/>
      <c r="BIN20" s="595"/>
      <c r="BIO20" s="595"/>
      <c r="BIP20" s="595"/>
      <c r="BIQ20" s="595"/>
      <c r="BIR20" s="595"/>
      <c r="BIS20" s="595"/>
      <c r="BIT20" s="595"/>
      <c r="BIU20" s="595"/>
      <c r="BIV20" s="595"/>
      <c r="BIW20" s="595"/>
      <c r="BIX20" s="595"/>
      <c r="BIY20" s="595"/>
      <c r="BIZ20" s="595"/>
      <c r="BJA20" s="595"/>
      <c r="BJB20" s="595"/>
      <c r="BJC20" s="595"/>
      <c r="BJD20" s="595"/>
      <c r="BJE20" s="595"/>
      <c r="BJF20" s="595"/>
      <c r="BJG20" s="595"/>
      <c r="BJH20" s="595"/>
      <c r="BJI20" s="595"/>
      <c r="BJJ20" s="595"/>
      <c r="BJK20" s="595"/>
      <c r="BJL20" s="595"/>
      <c r="BJM20" s="595"/>
      <c r="BJN20" s="595"/>
      <c r="BJO20" s="595"/>
      <c r="BJP20" s="595"/>
      <c r="BJQ20" s="595"/>
      <c r="BJR20" s="595"/>
      <c r="BJS20" s="595"/>
      <c r="BJT20" s="595"/>
      <c r="BJU20" s="595"/>
      <c r="BJV20" s="595"/>
      <c r="BJW20" s="595"/>
      <c r="BJX20" s="595"/>
      <c r="BJY20" s="595"/>
      <c r="BJZ20" s="595"/>
      <c r="BKA20" s="595"/>
      <c r="BKB20" s="595"/>
      <c r="BKC20" s="595"/>
      <c r="BKD20" s="595"/>
      <c r="BKE20" s="595"/>
      <c r="BKF20" s="595"/>
      <c r="BKG20" s="595"/>
      <c r="BKH20" s="595"/>
      <c r="BKI20" s="595"/>
      <c r="BKJ20" s="595"/>
      <c r="BKK20" s="595"/>
      <c r="BKL20" s="595"/>
      <c r="BKM20" s="595"/>
      <c r="BKN20" s="595"/>
      <c r="BKO20" s="595"/>
      <c r="BKP20" s="595"/>
      <c r="BKQ20" s="595"/>
      <c r="BKR20" s="595"/>
      <c r="BKS20" s="595"/>
      <c r="BKT20" s="595"/>
      <c r="BKU20" s="595"/>
      <c r="BKV20" s="595"/>
      <c r="BKW20" s="595"/>
      <c r="BKX20" s="595"/>
      <c r="BKY20" s="595"/>
      <c r="BKZ20" s="595"/>
      <c r="BLA20" s="595"/>
      <c r="BLB20" s="595"/>
      <c r="BLC20" s="595"/>
      <c r="BLD20" s="595"/>
      <c r="BLE20" s="595"/>
      <c r="BLF20" s="595"/>
      <c r="BLG20" s="595"/>
      <c r="BLH20" s="595"/>
      <c r="BLI20" s="595"/>
      <c r="BLJ20" s="595"/>
      <c r="BLK20" s="595"/>
      <c r="BLL20" s="595"/>
      <c r="BLM20" s="595"/>
      <c r="BLN20" s="595"/>
      <c r="BLO20" s="595"/>
      <c r="BLP20" s="595"/>
      <c r="BLQ20" s="595"/>
      <c r="BLR20" s="595"/>
      <c r="BLS20" s="595"/>
      <c r="BLT20" s="595"/>
      <c r="BLU20" s="595"/>
      <c r="BLV20" s="595"/>
      <c r="BLW20" s="595"/>
      <c r="BLX20" s="595"/>
      <c r="BLY20" s="595"/>
      <c r="BLZ20" s="595"/>
      <c r="BMA20" s="595"/>
      <c r="BMB20" s="595"/>
      <c r="BMC20" s="595"/>
      <c r="BMD20" s="595"/>
      <c r="BME20" s="595"/>
      <c r="BMF20" s="595"/>
      <c r="BMG20" s="595"/>
      <c r="BMH20" s="595"/>
      <c r="BMI20" s="595"/>
      <c r="BMJ20" s="595"/>
      <c r="BMK20" s="595"/>
      <c r="BML20" s="595"/>
      <c r="BMM20" s="595"/>
      <c r="BMN20" s="595"/>
      <c r="BMO20" s="595"/>
      <c r="BMP20" s="595"/>
      <c r="BMQ20" s="595"/>
      <c r="BMR20" s="595"/>
      <c r="BMS20" s="595"/>
      <c r="BMT20" s="595"/>
      <c r="BMU20" s="595"/>
      <c r="BMV20" s="595"/>
      <c r="BMW20" s="595"/>
      <c r="BMX20" s="595"/>
      <c r="BMY20" s="595"/>
      <c r="BMZ20" s="595"/>
      <c r="BNA20" s="595"/>
      <c r="BNB20" s="595"/>
      <c r="BNC20" s="595"/>
      <c r="BND20" s="595"/>
      <c r="BNE20" s="595"/>
      <c r="BNF20" s="595"/>
      <c r="BNG20" s="595"/>
      <c r="BNH20" s="595"/>
      <c r="BNI20" s="595"/>
      <c r="BNJ20" s="595"/>
      <c r="BNK20" s="595"/>
      <c r="BNL20" s="595"/>
      <c r="BNM20" s="595"/>
      <c r="BNN20" s="595"/>
      <c r="BNO20" s="595"/>
      <c r="BNP20" s="595"/>
      <c r="BNQ20" s="595"/>
      <c r="BNR20" s="595"/>
      <c r="BNS20" s="595"/>
      <c r="BNT20" s="595"/>
      <c r="BNU20" s="595"/>
      <c r="BNV20" s="595"/>
      <c r="BNW20" s="595"/>
      <c r="BNX20" s="595"/>
      <c r="BNY20" s="595"/>
      <c r="BNZ20" s="595"/>
      <c r="BOA20" s="595"/>
      <c r="BOB20" s="595"/>
      <c r="BOC20" s="595"/>
      <c r="BOD20" s="595"/>
      <c r="BOE20" s="595"/>
      <c r="BOF20" s="595"/>
      <c r="BOG20" s="595"/>
      <c r="BOH20" s="595"/>
      <c r="BOI20" s="595"/>
      <c r="BOJ20" s="595"/>
      <c r="BOK20" s="595"/>
      <c r="BOL20" s="595"/>
      <c r="BOM20" s="595"/>
      <c r="BON20" s="595"/>
      <c r="BOO20" s="595"/>
      <c r="BOP20" s="595"/>
      <c r="BOQ20" s="595"/>
      <c r="BOR20" s="595"/>
      <c r="BOS20" s="595"/>
      <c r="BOT20" s="595"/>
      <c r="BOU20" s="595"/>
      <c r="BOV20" s="595"/>
      <c r="BOW20" s="595"/>
      <c r="BOX20" s="595"/>
      <c r="BOY20" s="595"/>
      <c r="BOZ20" s="595"/>
      <c r="BPA20" s="595"/>
      <c r="BPB20" s="595"/>
      <c r="BPC20" s="595"/>
      <c r="BPD20" s="595"/>
      <c r="BPE20" s="595"/>
      <c r="BPF20" s="595"/>
      <c r="BPG20" s="595"/>
      <c r="BPH20" s="595"/>
      <c r="BPI20" s="595"/>
      <c r="BPJ20" s="595"/>
      <c r="BPK20" s="595"/>
      <c r="BPL20" s="595"/>
      <c r="BPM20" s="595"/>
      <c r="BPN20" s="595"/>
      <c r="BPO20" s="595"/>
      <c r="BPP20" s="595"/>
      <c r="BPQ20" s="595"/>
      <c r="BPR20" s="595"/>
      <c r="BPS20" s="595"/>
      <c r="BPT20" s="595"/>
      <c r="BPU20" s="595"/>
      <c r="BPV20" s="595"/>
      <c r="BPW20" s="595"/>
      <c r="BPX20" s="595"/>
      <c r="BPY20" s="595"/>
      <c r="BPZ20" s="595"/>
      <c r="BQA20" s="595"/>
      <c r="BQB20" s="595"/>
      <c r="BQC20" s="595"/>
      <c r="BQD20" s="595"/>
      <c r="BQE20" s="595"/>
      <c r="BQF20" s="595"/>
      <c r="BQG20" s="595"/>
      <c r="BQH20" s="595"/>
      <c r="BQI20" s="595"/>
      <c r="BQJ20" s="595"/>
      <c r="BQK20" s="595"/>
      <c r="BQL20" s="595"/>
      <c r="BQM20" s="595"/>
      <c r="BQN20" s="595"/>
      <c r="BQO20" s="595"/>
      <c r="BQP20" s="595"/>
      <c r="BQQ20" s="595"/>
      <c r="BQR20" s="595"/>
      <c r="BQS20" s="595"/>
      <c r="BQT20" s="595"/>
      <c r="BQU20" s="595"/>
      <c r="BQV20" s="595"/>
      <c r="BQW20" s="595"/>
      <c r="BQX20" s="595"/>
      <c r="BQY20" s="595"/>
      <c r="BQZ20" s="595"/>
      <c r="BRA20" s="595"/>
      <c r="BRB20" s="595"/>
      <c r="BRC20" s="595"/>
      <c r="BRD20" s="595"/>
      <c r="BRE20" s="595"/>
      <c r="BRF20" s="595"/>
      <c r="BRG20" s="595"/>
      <c r="BRH20" s="595"/>
      <c r="BRI20" s="595"/>
      <c r="BRJ20" s="595"/>
      <c r="BRK20" s="595"/>
      <c r="BRL20" s="595"/>
      <c r="BRM20" s="595"/>
      <c r="BRN20" s="595"/>
      <c r="BRO20" s="595"/>
      <c r="BRP20" s="595"/>
      <c r="BRQ20" s="595"/>
      <c r="BRR20" s="595"/>
      <c r="BRS20" s="595"/>
      <c r="BRT20" s="595"/>
      <c r="BRU20" s="595"/>
      <c r="BRV20" s="595"/>
      <c r="BRW20" s="595"/>
      <c r="BRX20" s="595"/>
      <c r="BRY20" s="595"/>
      <c r="BRZ20" s="595"/>
      <c r="BSA20" s="595"/>
      <c r="BSB20" s="595"/>
      <c r="BSC20" s="595"/>
      <c r="BSD20" s="595"/>
      <c r="BSE20" s="595"/>
      <c r="BSF20" s="595"/>
      <c r="BSG20" s="595"/>
      <c r="BSH20" s="595"/>
      <c r="BSI20" s="595"/>
      <c r="BSJ20" s="595"/>
      <c r="BSK20" s="595"/>
      <c r="BSL20" s="595"/>
      <c r="BSM20" s="595"/>
      <c r="BSN20" s="595"/>
      <c r="BSO20" s="595"/>
      <c r="BSP20" s="595"/>
      <c r="BSQ20" s="595"/>
      <c r="BSR20" s="595"/>
      <c r="BSS20" s="595"/>
      <c r="BST20" s="595"/>
      <c r="BSU20" s="595"/>
      <c r="BSV20" s="595"/>
      <c r="BSW20" s="595"/>
      <c r="BSX20" s="595"/>
      <c r="BSY20" s="595"/>
      <c r="BSZ20" s="595"/>
      <c r="BTA20" s="595"/>
      <c r="BTB20" s="595"/>
      <c r="BTC20" s="595"/>
      <c r="BTD20" s="595"/>
      <c r="BTE20" s="595"/>
      <c r="BTF20" s="595"/>
      <c r="BTG20" s="595"/>
      <c r="BTH20" s="595"/>
      <c r="BTI20" s="595"/>
      <c r="BTJ20" s="595"/>
      <c r="BTK20" s="595"/>
      <c r="BTL20" s="595"/>
      <c r="BTM20" s="595"/>
      <c r="BTN20" s="595"/>
      <c r="BTO20" s="595"/>
      <c r="BTP20" s="595"/>
      <c r="BTQ20" s="595"/>
      <c r="BTR20" s="595"/>
      <c r="BTS20" s="595"/>
      <c r="BTT20" s="595"/>
      <c r="BTU20" s="595"/>
      <c r="BTV20" s="595"/>
      <c r="BTW20" s="595"/>
      <c r="BTX20" s="595"/>
      <c r="BTY20" s="595"/>
      <c r="BTZ20" s="595"/>
      <c r="BUA20" s="595"/>
      <c r="BUB20" s="595"/>
      <c r="BUC20" s="595"/>
      <c r="BUD20" s="595"/>
      <c r="BUE20" s="595"/>
      <c r="BUF20" s="595"/>
      <c r="BUG20" s="595"/>
      <c r="BUH20" s="595"/>
      <c r="BUI20" s="595"/>
      <c r="BUJ20" s="595"/>
      <c r="BUK20" s="595"/>
      <c r="BUL20" s="595"/>
      <c r="BUM20" s="595"/>
      <c r="BUN20" s="595"/>
      <c r="BUO20" s="595"/>
      <c r="BUP20" s="595"/>
      <c r="BUQ20" s="595"/>
      <c r="BUR20" s="595"/>
      <c r="BUS20" s="595"/>
      <c r="BUT20" s="595"/>
      <c r="BUU20" s="595"/>
      <c r="BUV20" s="595"/>
      <c r="BUW20" s="595"/>
      <c r="BUX20" s="595"/>
      <c r="BUY20" s="595"/>
      <c r="BUZ20" s="595"/>
      <c r="BVA20" s="595"/>
      <c r="BVB20" s="595"/>
      <c r="BVC20" s="595"/>
      <c r="BVD20" s="595"/>
      <c r="BVE20" s="595"/>
      <c r="BVF20" s="595"/>
      <c r="BVG20" s="595"/>
      <c r="BVH20" s="595"/>
      <c r="BVI20" s="595"/>
      <c r="BVJ20" s="595"/>
      <c r="BVK20" s="595"/>
      <c r="BVL20" s="595"/>
      <c r="BVM20" s="595"/>
      <c r="BVN20" s="595"/>
      <c r="BVO20" s="595"/>
      <c r="BVP20" s="595"/>
      <c r="BVQ20" s="595"/>
      <c r="BVR20" s="595"/>
      <c r="BVS20" s="595"/>
      <c r="BVT20" s="595"/>
      <c r="BVU20" s="595"/>
      <c r="BVV20" s="595"/>
      <c r="BVW20" s="595"/>
      <c r="BVX20" s="595"/>
      <c r="BVY20" s="595"/>
      <c r="BVZ20" s="595"/>
      <c r="BWA20" s="595"/>
      <c r="BWB20" s="595"/>
      <c r="BWC20" s="595"/>
      <c r="BWD20" s="595"/>
      <c r="BWE20" s="595"/>
      <c r="BWF20" s="595"/>
      <c r="BWG20" s="595"/>
      <c r="BWH20" s="595"/>
      <c r="BWI20" s="595"/>
      <c r="BWJ20" s="595"/>
      <c r="BWK20" s="595"/>
    </row>
    <row r="21" spans="1:1961" ht="47.25" x14ac:dyDescent="0.25">
      <c r="A21" s="24" t="s">
        <v>132</v>
      </c>
      <c r="B21" s="32" t="s">
        <v>133</v>
      </c>
      <c r="C21" s="599" t="s">
        <v>127</v>
      </c>
      <c r="D21" s="599" t="s">
        <v>127</v>
      </c>
      <c r="E21" s="599" t="s">
        <v>127</v>
      </c>
      <c r="F21" s="599" t="s">
        <v>127</v>
      </c>
      <c r="G21" s="599" t="s">
        <v>127</v>
      </c>
      <c r="H21" s="599" t="s">
        <v>127</v>
      </c>
      <c r="I21" s="599" t="s">
        <v>127</v>
      </c>
      <c r="J21" s="599" t="s">
        <v>127</v>
      </c>
      <c r="K21" s="599" t="s">
        <v>127</v>
      </c>
      <c r="L21" s="599" t="s">
        <v>127</v>
      </c>
      <c r="M21" s="599" t="s">
        <v>127</v>
      </c>
      <c r="N21" s="599" t="s">
        <v>127</v>
      </c>
      <c r="O21" s="599" t="s">
        <v>127</v>
      </c>
      <c r="P21" s="599" t="s">
        <v>127</v>
      </c>
      <c r="Q21" s="599" t="s">
        <v>127</v>
      </c>
      <c r="R21" s="599" t="s">
        <v>127</v>
      </c>
      <c r="S21" s="599" t="s">
        <v>127</v>
      </c>
      <c r="T21" s="599" t="s">
        <v>127</v>
      </c>
      <c r="U21" s="599" t="s">
        <v>127</v>
      </c>
      <c r="V21" s="599" t="s">
        <v>127</v>
      </c>
      <c r="W21" s="599" t="s">
        <v>127</v>
      </c>
      <c r="X21" s="599" t="s">
        <v>127</v>
      </c>
      <c r="Y21" s="599" t="s">
        <v>127</v>
      </c>
      <c r="Z21" s="599" t="s">
        <v>127</v>
      </c>
      <c r="AA21" s="599" t="s">
        <v>127</v>
      </c>
      <c r="AB21" s="599" t="s">
        <v>127</v>
      </c>
      <c r="AC21" s="599" t="s">
        <v>127</v>
      </c>
      <c r="AD21" s="599" t="s">
        <v>127</v>
      </c>
      <c r="AE21" s="599" t="s">
        <v>127</v>
      </c>
      <c r="AF21" s="599" t="s">
        <v>127</v>
      </c>
      <c r="AG21" s="599" t="s">
        <v>127</v>
      </c>
      <c r="AH21" s="599" t="s">
        <v>127</v>
      </c>
      <c r="AI21" s="599" t="s">
        <v>127</v>
      </c>
      <c r="AJ21" s="599" t="s">
        <v>127</v>
      </c>
      <c r="AK21" s="599" t="s">
        <v>127</v>
      </c>
      <c r="AL21" s="599" t="s">
        <v>127</v>
      </c>
    </row>
    <row r="22" spans="1:1961" ht="31.5" x14ac:dyDescent="0.25">
      <c r="A22" s="24" t="s">
        <v>134</v>
      </c>
      <c r="B22" s="25" t="s">
        <v>135</v>
      </c>
      <c r="C22" s="599" t="s">
        <v>127</v>
      </c>
      <c r="D22" s="599" t="s">
        <v>127</v>
      </c>
      <c r="E22" s="599" t="s">
        <v>127</v>
      </c>
      <c r="F22" s="599" t="s">
        <v>127</v>
      </c>
      <c r="G22" s="599" t="s">
        <v>127</v>
      </c>
      <c r="H22" s="599" t="s">
        <v>127</v>
      </c>
      <c r="I22" s="599" t="s">
        <v>127</v>
      </c>
      <c r="J22" s="599" t="s">
        <v>127</v>
      </c>
      <c r="K22" s="599" t="s">
        <v>127</v>
      </c>
      <c r="L22" s="599" t="s">
        <v>127</v>
      </c>
      <c r="M22" s="599" t="s">
        <v>127</v>
      </c>
      <c r="N22" s="599" t="s">
        <v>127</v>
      </c>
      <c r="O22" s="599" t="s">
        <v>127</v>
      </c>
      <c r="P22" s="599" t="s">
        <v>127</v>
      </c>
      <c r="Q22" s="599" t="s">
        <v>127</v>
      </c>
      <c r="R22" s="599" t="s">
        <v>127</v>
      </c>
      <c r="S22" s="599" t="s">
        <v>127</v>
      </c>
      <c r="T22" s="599" t="s">
        <v>127</v>
      </c>
      <c r="U22" s="599" t="s">
        <v>127</v>
      </c>
      <c r="V22" s="599" t="s">
        <v>127</v>
      </c>
      <c r="W22" s="599" t="s">
        <v>127</v>
      </c>
      <c r="X22" s="599" t="s">
        <v>127</v>
      </c>
      <c r="Y22" s="599" t="s">
        <v>127</v>
      </c>
      <c r="Z22" s="599">
        <v>1.4970000000000001</v>
      </c>
      <c r="AA22" s="599" t="s">
        <v>127</v>
      </c>
      <c r="AB22" s="599" t="s">
        <v>127</v>
      </c>
      <c r="AC22" s="599" t="s">
        <v>127</v>
      </c>
      <c r="AD22" s="599">
        <v>0.25</v>
      </c>
      <c r="AE22" s="599" t="s">
        <v>127</v>
      </c>
      <c r="AF22" s="599" t="s">
        <v>127</v>
      </c>
      <c r="AG22" s="576">
        <f>Z22</f>
        <v>1.4970000000000001</v>
      </c>
      <c r="AH22" s="599" t="s">
        <v>127</v>
      </c>
      <c r="AI22" s="599" t="s">
        <v>127</v>
      </c>
      <c r="AJ22" s="599" t="s">
        <v>127</v>
      </c>
      <c r="AK22" s="599">
        <f>AD22</f>
        <v>0.25</v>
      </c>
      <c r="AL22" s="599" t="s">
        <v>127</v>
      </c>
    </row>
    <row r="23" spans="1:1961" ht="31.5" x14ac:dyDescent="0.25">
      <c r="A23" s="24" t="s">
        <v>136</v>
      </c>
      <c r="B23" s="25" t="s">
        <v>137</v>
      </c>
      <c r="C23" s="599" t="s">
        <v>127</v>
      </c>
      <c r="D23" s="599" t="s">
        <v>127</v>
      </c>
      <c r="E23" s="599" t="s">
        <v>127</v>
      </c>
      <c r="F23" s="599" t="s">
        <v>127</v>
      </c>
      <c r="G23" s="599" t="s">
        <v>127</v>
      </c>
      <c r="H23" s="599" t="s">
        <v>127</v>
      </c>
      <c r="I23" s="599" t="s">
        <v>127</v>
      </c>
      <c r="J23" s="599" t="s">
        <v>127</v>
      </c>
      <c r="K23" s="599" t="s">
        <v>127</v>
      </c>
      <c r="L23" s="599" t="s">
        <v>127</v>
      </c>
      <c r="M23" s="599" t="s">
        <v>127</v>
      </c>
      <c r="N23" s="599" t="s">
        <v>127</v>
      </c>
      <c r="O23" s="599" t="s">
        <v>127</v>
      </c>
      <c r="P23" s="599" t="s">
        <v>127</v>
      </c>
      <c r="Q23" s="599" t="s">
        <v>127</v>
      </c>
      <c r="R23" s="599" t="s">
        <v>127</v>
      </c>
      <c r="S23" s="599" t="s">
        <v>127</v>
      </c>
      <c r="T23" s="599" t="s">
        <v>127</v>
      </c>
      <c r="U23" s="599" t="s">
        <v>127</v>
      </c>
      <c r="V23" s="599" t="s">
        <v>127</v>
      </c>
      <c r="W23" s="599" t="s">
        <v>127</v>
      </c>
      <c r="X23" s="599" t="s">
        <v>127</v>
      </c>
      <c r="Y23" s="599" t="s">
        <v>127</v>
      </c>
      <c r="Z23" s="599" t="s">
        <v>127</v>
      </c>
      <c r="AA23" s="599" t="s">
        <v>127</v>
      </c>
      <c r="AB23" s="599" t="s">
        <v>127</v>
      </c>
      <c r="AC23" s="599" t="s">
        <v>127</v>
      </c>
      <c r="AD23" s="599" t="s">
        <v>127</v>
      </c>
      <c r="AE23" s="599" t="s">
        <v>127</v>
      </c>
      <c r="AF23" s="599" t="s">
        <v>127</v>
      </c>
      <c r="AG23" s="599" t="s">
        <v>127</v>
      </c>
      <c r="AH23" s="599" t="s">
        <v>127</v>
      </c>
      <c r="AI23" s="599" t="s">
        <v>127</v>
      </c>
      <c r="AJ23" s="599" t="s">
        <v>127</v>
      </c>
      <c r="AK23" s="599" t="s">
        <v>127</v>
      </c>
      <c r="AL23" s="599" t="s">
        <v>127</v>
      </c>
    </row>
    <row r="24" spans="1:1961" x14ac:dyDescent="0.25">
      <c r="A24" s="24" t="s">
        <v>138</v>
      </c>
      <c r="B24" s="32" t="s">
        <v>139</v>
      </c>
      <c r="C24" s="599" t="s">
        <v>127</v>
      </c>
      <c r="D24" s="599" t="s">
        <v>127</v>
      </c>
      <c r="E24" s="599" t="s">
        <v>127</v>
      </c>
      <c r="F24" s="599" t="s">
        <v>127</v>
      </c>
      <c r="G24" s="599" t="s">
        <v>127</v>
      </c>
      <c r="H24" s="599" t="s">
        <v>127</v>
      </c>
      <c r="I24" s="599" t="s">
        <v>127</v>
      </c>
      <c r="J24" s="599" t="s">
        <v>127</v>
      </c>
      <c r="K24" s="599" t="s">
        <v>127</v>
      </c>
      <c r="L24" s="599" t="s">
        <v>127</v>
      </c>
      <c r="M24" s="599" t="s">
        <v>127</v>
      </c>
      <c r="N24" s="599" t="s">
        <v>127</v>
      </c>
      <c r="O24" s="599" t="s">
        <v>127</v>
      </c>
      <c r="P24" s="599" t="s">
        <v>127</v>
      </c>
      <c r="Q24" s="599" t="s">
        <v>127</v>
      </c>
      <c r="R24" s="599" t="s">
        <v>127</v>
      </c>
      <c r="S24" s="599" t="s">
        <v>127</v>
      </c>
      <c r="T24" s="599" t="s">
        <v>127</v>
      </c>
      <c r="U24" s="599" t="s">
        <v>127</v>
      </c>
      <c r="V24" s="599" t="s">
        <v>127</v>
      </c>
      <c r="W24" s="599" t="s">
        <v>127</v>
      </c>
      <c r="X24" s="599" t="s">
        <v>127</v>
      </c>
      <c r="Y24" s="599" t="s">
        <v>127</v>
      </c>
      <c r="Z24" s="599" t="s">
        <v>127</v>
      </c>
      <c r="AA24" s="599" t="s">
        <v>127</v>
      </c>
      <c r="AB24" s="599" t="s">
        <v>127</v>
      </c>
      <c r="AC24" s="599" t="s">
        <v>127</v>
      </c>
      <c r="AD24" s="599" t="s">
        <v>127</v>
      </c>
      <c r="AE24" s="599" t="s">
        <v>127</v>
      </c>
      <c r="AF24" s="599" t="s">
        <v>127</v>
      </c>
      <c r="AG24" s="599" t="s">
        <v>127</v>
      </c>
      <c r="AH24" s="599" t="s">
        <v>127</v>
      </c>
      <c r="AI24" s="599" t="s">
        <v>127</v>
      </c>
      <c r="AJ24" s="599" t="s">
        <v>127</v>
      </c>
      <c r="AK24" s="599" t="s">
        <v>127</v>
      </c>
      <c r="AL24" s="599" t="s">
        <v>127</v>
      </c>
    </row>
    <row r="25" spans="1:1961" x14ac:dyDescent="0.25">
      <c r="A25" s="33" t="s">
        <v>19</v>
      </c>
      <c r="B25" s="594" t="s">
        <v>140</v>
      </c>
      <c r="C25" s="599" t="s">
        <v>127</v>
      </c>
      <c r="D25" s="599" t="s">
        <v>127</v>
      </c>
      <c r="E25" s="599" t="s">
        <v>127</v>
      </c>
      <c r="F25" s="599" t="s">
        <v>127</v>
      </c>
      <c r="G25" s="599" t="s">
        <v>127</v>
      </c>
      <c r="H25" s="599" t="s">
        <v>127</v>
      </c>
      <c r="I25" s="599" t="s">
        <v>127</v>
      </c>
      <c r="J25" s="599" t="s">
        <v>127</v>
      </c>
      <c r="K25" s="599" t="s">
        <v>127</v>
      </c>
      <c r="L25" s="599" t="s">
        <v>127</v>
      </c>
      <c r="M25" s="599" t="s">
        <v>127</v>
      </c>
      <c r="N25" s="599" t="s">
        <v>127</v>
      </c>
      <c r="O25" s="599" t="s">
        <v>127</v>
      </c>
      <c r="P25" s="599" t="s">
        <v>127</v>
      </c>
      <c r="Q25" s="599" t="s">
        <v>127</v>
      </c>
      <c r="R25" s="599" t="s">
        <v>127</v>
      </c>
      <c r="S25" s="599" t="s">
        <v>127</v>
      </c>
      <c r="T25" s="599" t="s">
        <v>127</v>
      </c>
      <c r="U25" s="599" t="s">
        <v>127</v>
      </c>
      <c r="V25" s="599" t="s">
        <v>127</v>
      </c>
      <c r="W25" s="599" t="s">
        <v>127</v>
      </c>
      <c r="X25" s="599" t="s">
        <v>127</v>
      </c>
      <c r="Y25" s="599" t="s">
        <v>127</v>
      </c>
      <c r="Z25" s="599" t="s">
        <v>127</v>
      </c>
      <c r="AA25" s="599" t="s">
        <v>127</v>
      </c>
      <c r="AB25" s="599" t="s">
        <v>127</v>
      </c>
      <c r="AC25" s="599" t="s">
        <v>127</v>
      </c>
      <c r="AD25" s="599" t="s">
        <v>127</v>
      </c>
      <c r="AE25" s="599" t="s">
        <v>127</v>
      </c>
      <c r="AF25" s="599" t="s">
        <v>127</v>
      </c>
      <c r="AG25" s="599" t="s">
        <v>127</v>
      </c>
      <c r="AH25" s="599" t="s">
        <v>127</v>
      </c>
      <c r="AI25" s="599" t="s">
        <v>127</v>
      </c>
      <c r="AJ25" s="599" t="s">
        <v>127</v>
      </c>
      <c r="AK25" s="599" t="s">
        <v>127</v>
      </c>
      <c r="AL25" s="599" t="s">
        <v>127</v>
      </c>
    </row>
    <row r="26" spans="1:1961" ht="31.5" x14ac:dyDescent="0.25">
      <c r="A26" s="33" t="s">
        <v>146</v>
      </c>
      <c r="B26" s="594" t="s">
        <v>147</v>
      </c>
      <c r="C26" s="599" t="s">
        <v>127</v>
      </c>
      <c r="D26" s="599" t="s">
        <v>127</v>
      </c>
      <c r="E26" s="599" t="s">
        <v>127</v>
      </c>
      <c r="F26" s="599" t="s">
        <v>127</v>
      </c>
      <c r="G26" s="599" t="s">
        <v>127</v>
      </c>
      <c r="H26" s="599" t="s">
        <v>127</v>
      </c>
      <c r="I26" s="599" t="s">
        <v>127</v>
      </c>
      <c r="J26" s="599" t="s">
        <v>127</v>
      </c>
      <c r="K26" s="599" t="s">
        <v>127</v>
      </c>
      <c r="L26" s="599" t="s">
        <v>127</v>
      </c>
      <c r="M26" s="599" t="s">
        <v>127</v>
      </c>
      <c r="N26" s="599" t="s">
        <v>127</v>
      </c>
      <c r="O26" s="599" t="s">
        <v>127</v>
      </c>
      <c r="P26" s="599" t="s">
        <v>127</v>
      </c>
      <c r="Q26" s="599" t="s">
        <v>127</v>
      </c>
      <c r="R26" s="599" t="s">
        <v>127</v>
      </c>
      <c r="S26" s="599" t="s">
        <v>127</v>
      </c>
      <c r="T26" s="599" t="s">
        <v>127</v>
      </c>
      <c r="U26" s="599" t="s">
        <v>127</v>
      </c>
      <c r="V26" s="599" t="s">
        <v>127</v>
      </c>
      <c r="W26" s="599" t="s">
        <v>127</v>
      </c>
      <c r="X26" s="599" t="s">
        <v>127</v>
      </c>
      <c r="Y26" s="599" t="s">
        <v>127</v>
      </c>
      <c r="Z26" s="599" t="s">
        <v>127</v>
      </c>
      <c r="AA26" s="599" t="s">
        <v>127</v>
      </c>
      <c r="AB26" s="599" t="s">
        <v>127</v>
      </c>
      <c r="AC26" s="599" t="s">
        <v>127</v>
      </c>
      <c r="AD26" s="599" t="s">
        <v>127</v>
      </c>
      <c r="AE26" s="599" t="s">
        <v>127</v>
      </c>
      <c r="AF26" s="599" t="s">
        <v>127</v>
      </c>
      <c r="AG26" s="599" t="s">
        <v>127</v>
      </c>
      <c r="AH26" s="599" t="s">
        <v>127</v>
      </c>
      <c r="AI26" s="599" t="s">
        <v>127</v>
      </c>
      <c r="AJ26" s="599" t="s">
        <v>127</v>
      </c>
      <c r="AK26" s="599" t="s">
        <v>127</v>
      </c>
      <c r="AL26" s="599" t="s">
        <v>127</v>
      </c>
    </row>
    <row r="27" spans="1:1961" ht="63" x14ac:dyDescent="0.25">
      <c r="A27" s="33" t="s">
        <v>146</v>
      </c>
      <c r="B27" s="594" t="s">
        <v>148</v>
      </c>
      <c r="C27" s="599" t="s">
        <v>127</v>
      </c>
      <c r="D27" s="599" t="s">
        <v>127</v>
      </c>
      <c r="E27" s="599" t="s">
        <v>127</v>
      </c>
      <c r="F27" s="599" t="s">
        <v>127</v>
      </c>
      <c r="G27" s="599" t="s">
        <v>127</v>
      </c>
      <c r="H27" s="599" t="s">
        <v>127</v>
      </c>
      <c r="I27" s="599" t="s">
        <v>127</v>
      </c>
      <c r="J27" s="599" t="s">
        <v>127</v>
      </c>
      <c r="K27" s="599" t="s">
        <v>127</v>
      </c>
      <c r="L27" s="599" t="s">
        <v>127</v>
      </c>
      <c r="M27" s="599" t="s">
        <v>127</v>
      </c>
      <c r="N27" s="599" t="s">
        <v>127</v>
      </c>
      <c r="O27" s="599" t="s">
        <v>127</v>
      </c>
      <c r="P27" s="599" t="s">
        <v>127</v>
      </c>
      <c r="Q27" s="599" t="s">
        <v>127</v>
      </c>
      <c r="R27" s="599" t="s">
        <v>127</v>
      </c>
      <c r="S27" s="599" t="s">
        <v>127</v>
      </c>
      <c r="T27" s="599" t="s">
        <v>127</v>
      </c>
      <c r="U27" s="599" t="s">
        <v>127</v>
      </c>
      <c r="V27" s="599" t="s">
        <v>127</v>
      </c>
      <c r="W27" s="599" t="s">
        <v>127</v>
      </c>
      <c r="X27" s="599" t="s">
        <v>127</v>
      </c>
      <c r="Y27" s="599" t="s">
        <v>127</v>
      </c>
      <c r="Z27" s="599" t="s">
        <v>127</v>
      </c>
      <c r="AA27" s="599" t="s">
        <v>127</v>
      </c>
      <c r="AB27" s="599" t="s">
        <v>127</v>
      </c>
      <c r="AC27" s="599" t="s">
        <v>127</v>
      </c>
      <c r="AD27" s="599" t="s">
        <v>127</v>
      </c>
      <c r="AE27" s="599" t="s">
        <v>127</v>
      </c>
      <c r="AF27" s="599" t="s">
        <v>127</v>
      </c>
      <c r="AG27" s="599" t="s">
        <v>127</v>
      </c>
      <c r="AH27" s="599" t="s">
        <v>127</v>
      </c>
      <c r="AI27" s="599" t="s">
        <v>127</v>
      </c>
      <c r="AJ27" s="599" t="s">
        <v>127</v>
      </c>
      <c r="AK27" s="599" t="s">
        <v>127</v>
      </c>
      <c r="AL27" s="599" t="s">
        <v>127</v>
      </c>
    </row>
    <row r="28" spans="1:1961" ht="63" x14ac:dyDescent="0.25">
      <c r="A28" s="33" t="s">
        <v>146</v>
      </c>
      <c r="B28" s="594" t="s">
        <v>149</v>
      </c>
      <c r="C28" s="599" t="s">
        <v>127</v>
      </c>
      <c r="D28" s="599" t="s">
        <v>127</v>
      </c>
      <c r="E28" s="599" t="s">
        <v>127</v>
      </c>
      <c r="F28" s="599" t="s">
        <v>127</v>
      </c>
      <c r="G28" s="599" t="s">
        <v>127</v>
      </c>
      <c r="H28" s="599" t="s">
        <v>127</v>
      </c>
      <c r="I28" s="599" t="s">
        <v>127</v>
      </c>
      <c r="J28" s="599" t="s">
        <v>127</v>
      </c>
      <c r="K28" s="599" t="s">
        <v>127</v>
      </c>
      <c r="L28" s="599" t="s">
        <v>127</v>
      </c>
      <c r="M28" s="599" t="s">
        <v>127</v>
      </c>
      <c r="N28" s="599" t="s">
        <v>127</v>
      </c>
      <c r="O28" s="599" t="s">
        <v>127</v>
      </c>
      <c r="P28" s="599" t="s">
        <v>127</v>
      </c>
      <c r="Q28" s="599" t="s">
        <v>127</v>
      </c>
      <c r="R28" s="599" t="s">
        <v>127</v>
      </c>
      <c r="S28" s="599" t="s">
        <v>127</v>
      </c>
      <c r="T28" s="599" t="s">
        <v>127</v>
      </c>
      <c r="U28" s="599" t="s">
        <v>127</v>
      </c>
      <c r="V28" s="599" t="s">
        <v>127</v>
      </c>
      <c r="W28" s="599" t="s">
        <v>127</v>
      </c>
      <c r="X28" s="599" t="s">
        <v>127</v>
      </c>
      <c r="Y28" s="599" t="s">
        <v>127</v>
      </c>
      <c r="Z28" s="599" t="s">
        <v>127</v>
      </c>
      <c r="AA28" s="599" t="s">
        <v>127</v>
      </c>
      <c r="AB28" s="599" t="s">
        <v>127</v>
      </c>
      <c r="AC28" s="599" t="s">
        <v>127</v>
      </c>
      <c r="AD28" s="599" t="s">
        <v>127</v>
      </c>
      <c r="AE28" s="599" t="s">
        <v>127</v>
      </c>
      <c r="AF28" s="599" t="s">
        <v>127</v>
      </c>
      <c r="AG28" s="599" t="s">
        <v>127</v>
      </c>
      <c r="AH28" s="599" t="s">
        <v>127</v>
      </c>
      <c r="AI28" s="599" t="s">
        <v>127</v>
      </c>
      <c r="AJ28" s="599" t="s">
        <v>127</v>
      </c>
      <c r="AK28" s="599" t="s">
        <v>127</v>
      </c>
      <c r="AL28" s="599" t="s">
        <v>127</v>
      </c>
    </row>
    <row r="29" spans="1:1961" ht="63" x14ac:dyDescent="0.25">
      <c r="A29" s="33" t="s">
        <v>146</v>
      </c>
      <c r="B29" s="594" t="s">
        <v>150</v>
      </c>
      <c r="C29" s="599" t="s">
        <v>127</v>
      </c>
      <c r="D29" s="599" t="s">
        <v>127</v>
      </c>
      <c r="E29" s="599" t="s">
        <v>127</v>
      </c>
      <c r="F29" s="599" t="s">
        <v>127</v>
      </c>
      <c r="G29" s="599" t="s">
        <v>127</v>
      </c>
      <c r="H29" s="599" t="s">
        <v>127</v>
      </c>
      <c r="I29" s="599" t="s">
        <v>127</v>
      </c>
      <c r="J29" s="599" t="s">
        <v>127</v>
      </c>
      <c r="K29" s="599" t="s">
        <v>127</v>
      </c>
      <c r="L29" s="599" t="s">
        <v>127</v>
      </c>
      <c r="M29" s="599" t="s">
        <v>127</v>
      </c>
      <c r="N29" s="599" t="s">
        <v>127</v>
      </c>
      <c r="O29" s="599" t="s">
        <v>127</v>
      </c>
      <c r="P29" s="599" t="s">
        <v>127</v>
      </c>
      <c r="Q29" s="599" t="s">
        <v>127</v>
      </c>
      <c r="R29" s="599" t="s">
        <v>127</v>
      </c>
      <c r="S29" s="599" t="s">
        <v>127</v>
      </c>
      <c r="T29" s="599" t="s">
        <v>127</v>
      </c>
      <c r="U29" s="599" t="s">
        <v>127</v>
      </c>
      <c r="V29" s="599" t="s">
        <v>127</v>
      </c>
      <c r="W29" s="599" t="s">
        <v>127</v>
      </c>
      <c r="X29" s="599" t="s">
        <v>127</v>
      </c>
      <c r="Y29" s="599" t="s">
        <v>127</v>
      </c>
      <c r="Z29" s="599" t="s">
        <v>127</v>
      </c>
      <c r="AA29" s="599" t="s">
        <v>127</v>
      </c>
      <c r="AB29" s="599" t="s">
        <v>127</v>
      </c>
      <c r="AC29" s="599" t="s">
        <v>127</v>
      </c>
      <c r="AD29" s="599" t="s">
        <v>127</v>
      </c>
      <c r="AE29" s="599" t="s">
        <v>127</v>
      </c>
      <c r="AF29" s="599" t="s">
        <v>127</v>
      </c>
      <c r="AG29" s="599" t="s">
        <v>127</v>
      </c>
      <c r="AH29" s="599" t="s">
        <v>127</v>
      </c>
      <c r="AI29" s="599" t="s">
        <v>127</v>
      </c>
      <c r="AJ29" s="599" t="s">
        <v>127</v>
      </c>
      <c r="AK29" s="599" t="s">
        <v>127</v>
      </c>
      <c r="AL29" s="599" t="s">
        <v>127</v>
      </c>
    </row>
    <row r="30" spans="1:1961" ht="31.5" x14ac:dyDescent="0.25">
      <c r="A30" s="33" t="s">
        <v>151</v>
      </c>
      <c r="B30" s="594" t="s">
        <v>147</v>
      </c>
      <c r="C30" s="599" t="s">
        <v>127</v>
      </c>
      <c r="D30" s="599" t="s">
        <v>127</v>
      </c>
      <c r="E30" s="599" t="s">
        <v>127</v>
      </c>
      <c r="F30" s="599" t="s">
        <v>127</v>
      </c>
      <c r="G30" s="599" t="s">
        <v>127</v>
      </c>
      <c r="H30" s="599" t="s">
        <v>127</v>
      </c>
      <c r="I30" s="599" t="s">
        <v>127</v>
      </c>
      <c r="J30" s="599" t="s">
        <v>127</v>
      </c>
      <c r="K30" s="599" t="s">
        <v>127</v>
      </c>
      <c r="L30" s="599" t="s">
        <v>127</v>
      </c>
      <c r="M30" s="599" t="s">
        <v>127</v>
      </c>
      <c r="N30" s="599" t="s">
        <v>127</v>
      </c>
      <c r="O30" s="599" t="s">
        <v>127</v>
      </c>
      <c r="P30" s="599" t="s">
        <v>127</v>
      </c>
      <c r="Q30" s="599" t="s">
        <v>127</v>
      </c>
      <c r="R30" s="599" t="s">
        <v>127</v>
      </c>
      <c r="S30" s="599" t="s">
        <v>127</v>
      </c>
      <c r="T30" s="599" t="s">
        <v>127</v>
      </c>
      <c r="U30" s="599" t="s">
        <v>127</v>
      </c>
      <c r="V30" s="599" t="s">
        <v>127</v>
      </c>
      <c r="W30" s="599" t="s">
        <v>127</v>
      </c>
      <c r="X30" s="599" t="s">
        <v>127</v>
      </c>
      <c r="Y30" s="599" t="s">
        <v>127</v>
      </c>
      <c r="Z30" s="599" t="s">
        <v>127</v>
      </c>
      <c r="AA30" s="599" t="s">
        <v>127</v>
      </c>
      <c r="AB30" s="599" t="s">
        <v>127</v>
      </c>
      <c r="AC30" s="599" t="s">
        <v>127</v>
      </c>
      <c r="AD30" s="599" t="s">
        <v>127</v>
      </c>
      <c r="AE30" s="599" t="s">
        <v>127</v>
      </c>
      <c r="AF30" s="599" t="s">
        <v>127</v>
      </c>
      <c r="AG30" s="599" t="s">
        <v>127</v>
      </c>
      <c r="AH30" s="599" t="s">
        <v>127</v>
      </c>
      <c r="AI30" s="599" t="s">
        <v>127</v>
      </c>
      <c r="AJ30" s="599" t="s">
        <v>127</v>
      </c>
      <c r="AK30" s="599" t="s">
        <v>127</v>
      </c>
      <c r="AL30" s="599" t="s">
        <v>127</v>
      </c>
    </row>
    <row r="31" spans="1:1961" ht="63" x14ac:dyDescent="0.25">
      <c r="A31" s="33" t="s">
        <v>151</v>
      </c>
      <c r="B31" s="594" t="s">
        <v>148</v>
      </c>
      <c r="C31" s="599" t="s">
        <v>127</v>
      </c>
      <c r="D31" s="599" t="s">
        <v>127</v>
      </c>
      <c r="E31" s="599" t="s">
        <v>127</v>
      </c>
      <c r="F31" s="599" t="s">
        <v>127</v>
      </c>
      <c r="G31" s="599" t="s">
        <v>127</v>
      </c>
      <c r="H31" s="599" t="s">
        <v>127</v>
      </c>
      <c r="I31" s="599" t="s">
        <v>127</v>
      </c>
      <c r="J31" s="599" t="s">
        <v>127</v>
      </c>
      <c r="K31" s="599" t="s">
        <v>127</v>
      </c>
      <c r="L31" s="599" t="s">
        <v>127</v>
      </c>
      <c r="M31" s="599" t="s">
        <v>127</v>
      </c>
      <c r="N31" s="599" t="s">
        <v>127</v>
      </c>
      <c r="O31" s="599" t="s">
        <v>127</v>
      </c>
      <c r="P31" s="599" t="s">
        <v>127</v>
      </c>
      <c r="Q31" s="599" t="s">
        <v>127</v>
      </c>
      <c r="R31" s="599" t="s">
        <v>127</v>
      </c>
      <c r="S31" s="599" t="s">
        <v>127</v>
      </c>
      <c r="T31" s="599" t="s">
        <v>127</v>
      </c>
      <c r="U31" s="599" t="s">
        <v>127</v>
      </c>
      <c r="V31" s="599" t="s">
        <v>127</v>
      </c>
      <c r="W31" s="599" t="s">
        <v>127</v>
      </c>
      <c r="X31" s="599" t="s">
        <v>127</v>
      </c>
      <c r="Y31" s="599" t="s">
        <v>127</v>
      </c>
      <c r="Z31" s="599" t="s">
        <v>127</v>
      </c>
      <c r="AA31" s="599" t="s">
        <v>127</v>
      </c>
      <c r="AB31" s="599" t="s">
        <v>127</v>
      </c>
      <c r="AC31" s="599" t="s">
        <v>127</v>
      </c>
      <c r="AD31" s="599" t="s">
        <v>127</v>
      </c>
      <c r="AE31" s="599" t="s">
        <v>127</v>
      </c>
      <c r="AF31" s="599" t="s">
        <v>127</v>
      </c>
      <c r="AG31" s="599" t="s">
        <v>127</v>
      </c>
      <c r="AH31" s="599" t="s">
        <v>127</v>
      </c>
      <c r="AI31" s="599" t="s">
        <v>127</v>
      </c>
      <c r="AJ31" s="599" t="s">
        <v>127</v>
      </c>
      <c r="AK31" s="599" t="s">
        <v>127</v>
      </c>
      <c r="AL31" s="599" t="s">
        <v>127</v>
      </c>
    </row>
    <row r="32" spans="1:1961" ht="63" x14ac:dyDescent="0.25">
      <c r="A32" s="33" t="s">
        <v>151</v>
      </c>
      <c r="B32" s="594" t="s">
        <v>149</v>
      </c>
      <c r="C32" s="599" t="s">
        <v>127</v>
      </c>
      <c r="D32" s="599" t="s">
        <v>127</v>
      </c>
      <c r="E32" s="599" t="s">
        <v>127</v>
      </c>
      <c r="F32" s="599" t="s">
        <v>127</v>
      </c>
      <c r="G32" s="599" t="s">
        <v>127</v>
      </c>
      <c r="H32" s="599" t="s">
        <v>127</v>
      </c>
      <c r="I32" s="599" t="s">
        <v>127</v>
      </c>
      <c r="J32" s="599" t="s">
        <v>127</v>
      </c>
      <c r="K32" s="599" t="s">
        <v>127</v>
      </c>
      <c r="L32" s="599" t="s">
        <v>127</v>
      </c>
      <c r="M32" s="599" t="s">
        <v>127</v>
      </c>
      <c r="N32" s="599" t="s">
        <v>127</v>
      </c>
      <c r="O32" s="599" t="s">
        <v>127</v>
      </c>
      <c r="P32" s="599" t="s">
        <v>127</v>
      </c>
      <c r="Q32" s="599" t="s">
        <v>127</v>
      </c>
      <c r="R32" s="599" t="s">
        <v>127</v>
      </c>
      <c r="S32" s="599" t="s">
        <v>127</v>
      </c>
      <c r="T32" s="599" t="s">
        <v>127</v>
      </c>
      <c r="U32" s="599" t="s">
        <v>127</v>
      </c>
      <c r="V32" s="599" t="s">
        <v>127</v>
      </c>
      <c r="W32" s="599" t="s">
        <v>127</v>
      </c>
      <c r="X32" s="599" t="s">
        <v>127</v>
      </c>
      <c r="Y32" s="599" t="s">
        <v>127</v>
      </c>
      <c r="Z32" s="599" t="s">
        <v>127</v>
      </c>
      <c r="AA32" s="599" t="s">
        <v>127</v>
      </c>
      <c r="AB32" s="599" t="s">
        <v>127</v>
      </c>
      <c r="AC32" s="599" t="s">
        <v>127</v>
      </c>
      <c r="AD32" s="599" t="s">
        <v>127</v>
      </c>
      <c r="AE32" s="599" t="s">
        <v>127</v>
      </c>
      <c r="AF32" s="599" t="s">
        <v>127</v>
      </c>
      <c r="AG32" s="599" t="s">
        <v>127</v>
      </c>
      <c r="AH32" s="599" t="s">
        <v>127</v>
      </c>
      <c r="AI32" s="599" t="s">
        <v>127</v>
      </c>
      <c r="AJ32" s="599" t="s">
        <v>127</v>
      </c>
      <c r="AK32" s="599" t="s">
        <v>127</v>
      </c>
      <c r="AL32" s="599" t="s">
        <v>127</v>
      </c>
    </row>
    <row r="33" spans="1:1961" ht="63" x14ac:dyDescent="0.25">
      <c r="A33" s="33" t="s">
        <v>151</v>
      </c>
      <c r="B33" s="594" t="s">
        <v>152</v>
      </c>
      <c r="C33" s="599" t="s">
        <v>127</v>
      </c>
      <c r="D33" s="599" t="s">
        <v>127</v>
      </c>
      <c r="E33" s="599" t="s">
        <v>127</v>
      </c>
      <c r="F33" s="599" t="s">
        <v>127</v>
      </c>
      <c r="G33" s="599" t="s">
        <v>127</v>
      </c>
      <c r="H33" s="599" t="s">
        <v>127</v>
      </c>
      <c r="I33" s="599" t="s">
        <v>127</v>
      </c>
      <c r="J33" s="599" t="s">
        <v>127</v>
      </c>
      <c r="K33" s="599" t="s">
        <v>127</v>
      </c>
      <c r="L33" s="599" t="s">
        <v>127</v>
      </c>
      <c r="M33" s="599" t="s">
        <v>127</v>
      </c>
      <c r="N33" s="599" t="s">
        <v>127</v>
      </c>
      <c r="O33" s="599" t="s">
        <v>127</v>
      </c>
      <c r="P33" s="599" t="s">
        <v>127</v>
      </c>
      <c r="Q33" s="599" t="s">
        <v>127</v>
      </c>
      <c r="R33" s="599" t="s">
        <v>127</v>
      </c>
      <c r="S33" s="599" t="s">
        <v>127</v>
      </c>
      <c r="T33" s="599" t="s">
        <v>127</v>
      </c>
      <c r="U33" s="599" t="s">
        <v>127</v>
      </c>
      <c r="V33" s="599" t="s">
        <v>127</v>
      </c>
      <c r="W33" s="599" t="s">
        <v>127</v>
      </c>
      <c r="X33" s="599" t="s">
        <v>127</v>
      </c>
      <c r="Y33" s="599" t="s">
        <v>127</v>
      </c>
      <c r="Z33" s="599" t="s">
        <v>127</v>
      </c>
      <c r="AA33" s="599" t="s">
        <v>127</v>
      </c>
      <c r="AB33" s="599" t="s">
        <v>127</v>
      </c>
      <c r="AC33" s="599" t="s">
        <v>127</v>
      </c>
      <c r="AD33" s="599" t="s">
        <v>127</v>
      </c>
      <c r="AE33" s="599" t="s">
        <v>127</v>
      </c>
      <c r="AF33" s="599" t="s">
        <v>127</v>
      </c>
      <c r="AG33" s="599" t="s">
        <v>127</v>
      </c>
      <c r="AH33" s="599" t="s">
        <v>127</v>
      </c>
      <c r="AI33" s="599" t="s">
        <v>127</v>
      </c>
      <c r="AJ33" s="599" t="s">
        <v>127</v>
      </c>
      <c r="AK33" s="599" t="s">
        <v>127</v>
      </c>
      <c r="AL33" s="599" t="s">
        <v>127</v>
      </c>
    </row>
    <row r="34" spans="1:1961" ht="63" x14ac:dyDescent="0.25">
      <c r="A34" s="33" t="s">
        <v>153</v>
      </c>
      <c r="B34" s="594" t="s">
        <v>154</v>
      </c>
      <c r="C34" s="599" t="s">
        <v>127</v>
      </c>
      <c r="D34" s="599" t="s">
        <v>127</v>
      </c>
      <c r="E34" s="599" t="s">
        <v>127</v>
      </c>
      <c r="F34" s="599" t="s">
        <v>127</v>
      </c>
      <c r="G34" s="599" t="s">
        <v>127</v>
      </c>
      <c r="H34" s="599" t="s">
        <v>127</v>
      </c>
      <c r="I34" s="599" t="s">
        <v>127</v>
      </c>
      <c r="J34" s="599" t="s">
        <v>127</v>
      </c>
      <c r="K34" s="599" t="s">
        <v>127</v>
      </c>
      <c r="L34" s="599" t="s">
        <v>127</v>
      </c>
      <c r="M34" s="599" t="s">
        <v>127</v>
      </c>
      <c r="N34" s="599" t="s">
        <v>127</v>
      </c>
      <c r="O34" s="599" t="s">
        <v>127</v>
      </c>
      <c r="P34" s="599" t="s">
        <v>127</v>
      </c>
      <c r="Q34" s="599" t="s">
        <v>127</v>
      </c>
      <c r="R34" s="599" t="s">
        <v>127</v>
      </c>
      <c r="S34" s="599" t="s">
        <v>127</v>
      </c>
      <c r="T34" s="599" t="s">
        <v>127</v>
      </c>
      <c r="U34" s="599" t="s">
        <v>127</v>
      </c>
      <c r="V34" s="599" t="s">
        <v>127</v>
      </c>
      <c r="W34" s="599" t="s">
        <v>127</v>
      </c>
      <c r="X34" s="599" t="s">
        <v>127</v>
      </c>
      <c r="Y34" s="599" t="s">
        <v>127</v>
      </c>
      <c r="Z34" s="599" t="s">
        <v>127</v>
      </c>
      <c r="AA34" s="599" t="s">
        <v>127</v>
      </c>
      <c r="AB34" s="599" t="s">
        <v>127</v>
      </c>
      <c r="AC34" s="599" t="s">
        <v>127</v>
      </c>
      <c r="AD34" s="599" t="s">
        <v>127</v>
      </c>
      <c r="AE34" s="599" t="s">
        <v>127</v>
      </c>
      <c r="AF34" s="599" t="s">
        <v>127</v>
      </c>
      <c r="AG34" s="599" t="s">
        <v>127</v>
      </c>
      <c r="AH34" s="599" t="s">
        <v>127</v>
      </c>
      <c r="AI34" s="599" t="s">
        <v>127</v>
      </c>
      <c r="AJ34" s="599" t="s">
        <v>127</v>
      </c>
      <c r="AK34" s="599" t="s">
        <v>127</v>
      </c>
      <c r="AL34" s="599" t="s">
        <v>127</v>
      </c>
    </row>
    <row r="35" spans="1:1961" ht="47.25" x14ac:dyDescent="0.25">
      <c r="A35" s="33" t="s">
        <v>155</v>
      </c>
      <c r="B35" s="594" t="s">
        <v>156</v>
      </c>
      <c r="C35" s="599" t="s">
        <v>127</v>
      </c>
      <c r="D35" s="599" t="s">
        <v>127</v>
      </c>
      <c r="E35" s="599" t="s">
        <v>127</v>
      </c>
      <c r="F35" s="599" t="s">
        <v>127</v>
      </c>
      <c r="G35" s="599" t="s">
        <v>127</v>
      </c>
      <c r="H35" s="599" t="s">
        <v>127</v>
      </c>
      <c r="I35" s="599" t="s">
        <v>127</v>
      </c>
      <c r="J35" s="599" t="s">
        <v>127</v>
      </c>
      <c r="K35" s="599" t="s">
        <v>127</v>
      </c>
      <c r="L35" s="599" t="s">
        <v>127</v>
      </c>
      <c r="M35" s="599" t="s">
        <v>127</v>
      </c>
      <c r="N35" s="599" t="s">
        <v>127</v>
      </c>
      <c r="O35" s="599" t="s">
        <v>127</v>
      </c>
      <c r="P35" s="599" t="s">
        <v>127</v>
      </c>
      <c r="Q35" s="599" t="s">
        <v>127</v>
      </c>
      <c r="R35" s="599" t="s">
        <v>127</v>
      </c>
      <c r="S35" s="599" t="s">
        <v>127</v>
      </c>
      <c r="T35" s="599" t="s">
        <v>127</v>
      </c>
      <c r="U35" s="599" t="s">
        <v>127</v>
      </c>
      <c r="V35" s="599" t="s">
        <v>127</v>
      </c>
      <c r="W35" s="599" t="s">
        <v>127</v>
      </c>
      <c r="X35" s="599" t="s">
        <v>127</v>
      </c>
      <c r="Y35" s="599" t="s">
        <v>127</v>
      </c>
      <c r="Z35" s="599" t="s">
        <v>127</v>
      </c>
      <c r="AA35" s="599" t="s">
        <v>127</v>
      </c>
      <c r="AB35" s="599" t="s">
        <v>127</v>
      </c>
      <c r="AC35" s="599" t="s">
        <v>127</v>
      </c>
      <c r="AD35" s="599" t="s">
        <v>127</v>
      </c>
      <c r="AE35" s="599" t="s">
        <v>127</v>
      </c>
      <c r="AF35" s="599" t="s">
        <v>127</v>
      </c>
      <c r="AG35" s="599" t="s">
        <v>127</v>
      </c>
      <c r="AH35" s="599" t="s">
        <v>127</v>
      </c>
      <c r="AI35" s="599" t="s">
        <v>127</v>
      </c>
      <c r="AJ35" s="599" t="s">
        <v>127</v>
      </c>
      <c r="AK35" s="599" t="s">
        <v>127</v>
      </c>
      <c r="AL35" s="599" t="s">
        <v>127</v>
      </c>
    </row>
    <row r="36" spans="1:1961" ht="63" x14ac:dyDescent="0.25">
      <c r="A36" s="33" t="s">
        <v>157</v>
      </c>
      <c r="B36" s="594" t="s">
        <v>158</v>
      </c>
      <c r="C36" s="599" t="s">
        <v>127</v>
      </c>
      <c r="D36" s="599" t="s">
        <v>127</v>
      </c>
      <c r="E36" s="599" t="s">
        <v>127</v>
      </c>
      <c r="F36" s="599" t="s">
        <v>127</v>
      </c>
      <c r="G36" s="599" t="s">
        <v>127</v>
      </c>
      <c r="H36" s="599" t="s">
        <v>127</v>
      </c>
      <c r="I36" s="599" t="s">
        <v>127</v>
      </c>
      <c r="J36" s="599" t="s">
        <v>127</v>
      </c>
      <c r="K36" s="599" t="s">
        <v>127</v>
      </c>
      <c r="L36" s="599" t="s">
        <v>127</v>
      </c>
      <c r="M36" s="599" t="s">
        <v>127</v>
      </c>
      <c r="N36" s="599" t="s">
        <v>127</v>
      </c>
      <c r="O36" s="599" t="s">
        <v>127</v>
      </c>
      <c r="P36" s="599" t="s">
        <v>127</v>
      </c>
      <c r="Q36" s="599" t="s">
        <v>127</v>
      </c>
      <c r="R36" s="599" t="s">
        <v>127</v>
      </c>
      <c r="S36" s="599" t="s">
        <v>127</v>
      </c>
      <c r="T36" s="599" t="s">
        <v>127</v>
      </c>
      <c r="U36" s="599" t="s">
        <v>127</v>
      </c>
      <c r="V36" s="599" t="s">
        <v>127</v>
      </c>
      <c r="W36" s="599" t="s">
        <v>127</v>
      </c>
      <c r="X36" s="599" t="s">
        <v>127</v>
      </c>
      <c r="Y36" s="599" t="s">
        <v>127</v>
      </c>
      <c r="Z36" s="599" t="s">
        <v>127</v>
      </c>
      <c r="AA36" s="599" t="s">
        <v>127</v>
      </c>
      <c r="AB36" s="599" t="s">
        <v>127</v>
      </c>
      <c r="AC36" s="599" t="s">
        <v>127</v>
      </c>
      <c r="AD36" s="599" t="s">
        <v>127</v>
      </c>
      <c r="AE36" s="599" t="s">
        <v>127</v>
      </c>
      <c r="AF36" s="599" t="s">
        <v>127</v>
      </c>
      <c r="AG36" s="599" t="s">
        <v>127</v>
      </c>
      <c r="AH36" s="599" t="s">
        <v>127</v>
      </c>
      <c r="AI36" s="599" t="s">
        <v>127</v>
      </c>
      <c r="AJ36" s="599" t="s">
        <v>127</v>
      </c>
      <c r="AK36" s="599" t="s">
        <v>127</v>
      </c>
      <c r="AL36" s="599" t="s">
        <v>127</v>
      </c>
    </row>
    <row r="37" spans="1:1961" s="187" customFormat="1" ht="31.5" x14ac:dyDescent="0.25">
      <c r="A37" s="35" t="s">
        <v>159</v>
      </c>
      <c r="B37" s="36" t="s">
        <v>160</v>
      </c>
      <c r="C37" s="119" t="s">
        <v>127</v>
      </c>
      <c r="D37" s="119" t="s">
        <v>127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19">
        <v>0</v>
      </c>
      <c r="L37" s="120">
        <v>2.9862641750000001</v>
      </c>
      <c r="M37" s="133">
        <v>0</v>
      </c>
      <c r="N37" s="133">
        <v>0</v>
      </c>
      <c r="O37" s="120">
        <v>0.77</v>
      </c>
      <c r="P37" s="133">
        <v>0</v>
      </c>
      <c r="Q37" s="133">
        <v>70</v>
      </c>
      <c r="R37" s="119">
        <v>0</v>
      </c>
      <c r="S37" s="119">
        <v>0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119">
        <v>0</v>
      </c>
      <c r="Z37" s="119">
        <f>Z42+Z49</f>
        <v>10.09</v>
      </c>
      <c r="AA37" s="119">
        <v>0</v>
      </c>
      <c r="AB37" s="119">
        <v>0</v>
      </c>
      <c r="AC37" s="119">
        <f>AC41</f>
        <v>3.7800000000000002</v>
      </c>
      <c r="AD37" s="119">
        <v>0</v>
      </c>
      <c r="AE37" s="119">
        <f>AE48</f>
        <v>152</v>
      </c>
      <c r="AF37" s="119">
        <v>0</v>
      </c>
      <c r="AG37" s="620">
        <f>Z37</f>
        <v>10.09</v>
      </c>
      <c r="AH37" s="119">
        <v>0</v>
      </c>
      <c r="AI37" s="119">
        <v>0</v>
      </c>
      <c r="AJ37" s="119">
        <f>AC37</f>
        <v>3.7800000000000002</v>
      </c>
      <c r="AK37" s="119">
        <v>0</v>
      </c>
      <c r="AL37" s="119">
        <f>AE37</f>
        <v>152</v>
      </c>
      <c r="AM37" s="603"/>
      <c r="AN37" s="603"/>
      <c r="AO37" s="603"/>
      <c r="AP37" s="603"/>
      <c r="AQ37" s="603"/>
      <c r="AR37" s="603"/>
      <c r="AS37" s="603"/>
      <c r="AT37" s="603"/>
      <c r="AU37" s="603"/>
      <c r="AV37" s="603"/>
      <c r="AW37" s="603"/>
      <c r="AX37" s="603"/>
      <c r="AY37" s="603"/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3"/>
      <c r="BM37" s="603"/>
      <c r="BN37" s="603"/>
      <c r="BO37" s="603"/>
      <c r="BP37" s="603"/>
      <c r="BQ37" s="603"/>
      <c r="BR37" s="603"/>
      <c r="BS37" s="603"/>
      <c r="BT37" s="603"/>
      <c r="BU37" s="603"/>
      <c r="BV37" s="603"/>
      <c r="BW37" s="603"/>
      <c r="BX37" s="603"/>
      <c r="BY37" s="603"/>
      <c r="BZ37" s="603"/>
      <c r="CA37" s="603"/>
      <c r="CB37" s="603"/>
      <c r="CC37" s="603"/>
      <c r="CD37" s="603"/>
      <c r="CE37" s="603"/>
      <c r="CF37" s="603"/>
      <c r="CG37" s="603"/>
      <c r="CH37" s="603"/>
      <c r="CI37" s="603"/>
      <c r="CJ37" s="603"/>
      <c r="CK37" s="603"/>
      <c r="CL37" s="603"/>
      <c r="CM37" s="603"/>
      <c r="CN37" s="603"/>
      <c r="CO37" s="603"/>
      <c r="CP37" s="603"/>
      <c r="CQ37" s="603"/>
      <c r="CR37" s="603"/>
      <c r="CS37" s="603"/>
      <c r="CT37" s="603"/>
      <c r="CU37" s="603"/>
      <c r="CV37" s="603"/>
      <c r="CW37" s="603"/>
      <c r="CX37" s="603"/>
      <c r="CY37" s="603"/>
      <c r="CZ37" s="603"/>
      <c r="DA37" s="603"/>
      <c r="DB37" s="603"/>
      <c r="DC37" s="603"/>
      <c r="DD37" s="603"/>
      <c r="DE37" s="603"/>
      <c r="DF37" s="603"/>
      <c r="DG37" s="603"/>
      <c r="DH37" s="603"/>
      <c r="DI37" s="603"/>
      <c r="DJ37" s="603"/>
      <c r="DK37" s="603"/>
      <c r="DL37" s="603"/>
      <c r="DM37" s="603"/>
      <c r="DN37" s="603"/>
      <c r="DO37" s="603"/>
      <c r="DP37" s="603"/>
      <c r="DQ37" s="603"/>
      <c r="DR37" s="603"/>
      <c r="DS37" s="603"/>
      <c r="DT37" s="603"/>
      <c r="DU37" s="603"/>
      <c r="DV37" s="603"/>
      <c r="DW37" s="603"/>
      <c r="DX37" s="603"/>
      <c r="DY37" s="603"/>
      <c r="DZ37" s="603"/>
      <c r="EA37" s="603"/>
      <c r="EB37" s="603"/>
      <c r="EC37" s="603"/>
      <c r="ED37" s="603"/>
      <c r="EE37" s="603"/>
      <c r="EF37" s="603"/>
      <c r="EG37" s="603"/>
      <c r="EH37" s="603"/>
      <c r="EI37" s="603"/>
      <c r="EJ37" s="603"/>
      <c r="EK37" s="603"/>
      <c r="EL37" s="603"/>
      <c r="EM37" s="603"/>
      <c r="EN37" s="603"/>
      <c r="EO37" s="603"/>
      <c r="EP37" s="603"/>
      <c r="EQ37" s="603"/>
      <c r="ER37" s="603"/>
      <c r="ES37" s="603"/>
      <c r="ET37" s="603"/>
      <c r="EU37" s="603"/>
      <c r="EV37" s="603"/>
      <c r="EW37" s="603"/>
      <c r="EX37" s="603"/>
      <c r="EY37" s="603"/>
      <c r="EZ37" s="603"/>
      <c r="FA37" s="603"/>
      <c r="FB37" s="603"/>
      <c r="FC37" s="603"/>
      <c r="FD37" s="603"/>
      <c r="FE37" s="603"/>
      <c r="FF37" s="603"/>
      <c r="FG37" s="603"/>
      <c r="FH37" s="603"/>
      <c r="FI37" s="603"/>
      <c r="FJ37" s="603"/>
      <c r="FK37" s="603"/>
      <c r="FL37" s="603"/>
      <c r="FM37" s="603"/>
      <c r="FN37" s="603"/>
      <c r="FO37" s="603"/>
      <c r="FP37" s="603"/>
      <c r="FQ37" s="603"/>
      <c r="FR37" s="603"/>
      <c r="FS37" s="603"/>
      <c r="FT37" s="603"/>
      <c r="FU37" s="603"/>
      <c r="FV37" s="603"/>
      <c r="FW37" s="603"/>
      <c r="FX37" s="603"/>
      <c r="FY37" s="603"/>
      <c r="FZ37" s="603"/>
      <c r="GA37" s="603"/>
      <c r="GB37" s="603"/>
      <c r="GC37" s="603"/>
      <c r="GD37" s="603"/>
      <c r="GE37" s="603"/>
      <c r="GF37" s="603"/>
      <c r="GG37" s="603"/>
      <c r="GH37" s="603"/>
      <c r="GI37" s="603"/>
      <c r="GJ37" s="603"/>
      <c r="GK37" s="603"/>
      <c r="GL37" s="603"/>
      <c r="GM37" s="603"/>
      <c r="GN37" s="603"/>
      <c r="GO37" s="603"/>
      <c r="GP37" s="603"/>
      <c r="GQ37" s="603"/>
      <c r="GR37" s="603"/>
      <c r="GS37" s="603"/>
      <c r="GT37" s="603"/>
      <c r="GU37" s="603"/>
      <c r="GV37" s="603"/>
      <c r="GW37" s="603"/>
      <c r="GX37" s="603"/>
      <c r="GY37" s="603"/>
      <c r="GZ37" s="603"/>
      <c r="HA37" s="603"/>
      <c r="HB37" s="603"/>
      <c r="HC37" s="603"/>
      <c r="HD37" s="603"/>
      <c r="HE37" s="603"/>
      <c r="HF37" s="603"/>
      <c r="HG37" s="603"/>
      <c r="HH37" s="603"/>
      <c r="HI37" s="603"/>
      <c r="HJ37" s="603"/>
      <c r="HK37" s="603"/>
      <c r="HL37" s="603"/>
      <c r="HM37" s="603"/>
      <c r="HN37" s="603"/>
      <c r="HO37" s="603"/>
      <c r="HP37" s="603"/>
      <c r="HQ37" s="603"/>
      <c r="HR37" s="603"/>
      <c r="HS37" s="603"/>
      <c r="HT37" s="603"/>
      <c r="HU37" s="603"/>
      <c r="HV37" s="603"/>
      <c r="HW37" s="603"/>
      <c r="HX37" s="603"/>
      <c r="HY37" s="603"/>
      <c r="HZ37" s="603"/>
      <c r="IA37" s="603"/>
      <c r="IB37" s="603"/>
      <c r="IC37" s="603"/>
      <c r="ID37" s="603"/>
      <c r="IE37" s="603"/>
      <c r="IF37" s="603"/>
      <c r="IG37" s="603"/>
      <c r="IH37" s="603"/>
      <c r="II37" s="603"/>
      <c r="IJ37" s="603"/>
      <c r="IK37" s="603"/>
      <c r="IL37" s="603"/>
      <c r="IM37" s="603"/>
      <c r="IN37" s="603"/>
      <c r="IO37" s="603"/>
      <c r="IP37" s="603"/>
      <c r="IQ37" s="603"/>
      <c r="IR37" s="603"/>
      <c r="IS37" s="603"/>
      <c r="IT37" s="603"/>
      <c r="IU37" s="603"/>
      <c r="IV37" s="603"/>
      <c r="IW37" s="603"/>
      <c r="IX37" s="603"/>
      <c r="IY37" s="603"/>
      <c r="IZ37" s="603"/>
      <c r="JA37" s="603"/>
      <c r="JB37" s="603"/>
      <c r="JC37" s="603"/>
      <c r="JD37" s="603"/>
      <c r="JE37" s="603"/>
      <c r="JF37" s="603"/>
      <c r="JG37" s="603"/>
      <c r="JH37" s="603"/>
      <c r="JI37" s="603"/>
      <c r="JJ37" s="603"/>
      <c r="JK37" s="603"/>
      <c r="JL37" s="603"/>
      <c r="JM37" s="603"/>
      <c r="JN37" s="603"/>
      <c r="JO37" s="603"/>
      <c r="JP37" s="603"/>
      <c r="JQ37" s="603"/>
      <c r="JR37" s="603"/>
      <c r="JS37" s="603"/>
      <c r="JT37" s="603"/>
      <c r="JU37" s="603"/>
      <c r="JV37" s="603"/>
      <c r="JW37" s="603"/>
      <c r="JX37" s="603"/>
      <c r="JY37" s="603"/>
      <c r="JZ37" s="603"/>
      <c r="KA37" s="603"/>
      <c r="KB37" s="603"/>
      <c r="KC37" s="603"/>
      <c r="KD37" s="603"/>
      <c r="KE37" s="603"/>
      <c r="KF37" s="603"/>
      <c r="KG37" s="603"/>
      <c r="KH37" s="603"/>
      <c r="KI37" s="603"/>
      <c r="KJ37" s="603"/>
      <c r="KK37" s="603"/>
      <c r="KL37" s="603"/>
      <c r="KM37" s="603"/>
      <c r="KN37" s="603"/>
      <c r="KO37" s="603"/>
      <c r="KP37" s="603"/>
      <c r="KQ37" s="603"/>
      <c r="KR37" s="603"/>
      <c r="KS37" s="603"/>
      <c r="KT37" s="603"/>
      <c r="KU37" s="603"/>
      <c r="KV37" s="603"/>
      <c r="KW37" s="603"/>
      <c r="KX37" s="603"/>
      <c r="KY37" s="603"/>
      <c r="KZ37" s="603"/>
      <c r="LA37" s="603"/>
      <c r="LB37" s="603"/>
      <c r="LC37" s="603"/>
      <c r="LD37" s="603"/>
      <c r="LE37" s="603"/>
      <c r="LF37" s="603"/>
      <c r="LG37" s="603"/>
      <c r="LH37" s="603"/>
      <c r="LI37" s="603"/>
      <c r="LJ37" s="603"/>
      <c r="LK37" s="603"/>
      <c r="LL37" s="603"/>
      <c r="LM37" s="603"/>
      <c r="LN37" s="603"/>
      <c r="LO37" s="603"/>
      <c r="LP37" s="603"/>
      <c r="LQ37" s="603"/>
      <c r="LR37" s="603"/>
      <c r="LS37" s="603"/>
      <c r="LT37" s="603"/>
      <c r="LU37" s="603"/>
      <c r="LV37" s="603"/>
      <c r="LW37" s="603"/>
      <c r="LX37" s="603"/>
      <c r="LY37" s="603"/>
      <c r="LZ37" s="603"/>
      <c r="MA37" s="603"/>
      <c r="MB37" s="603"/>
      <c r="MC37" s="603"/>
      <c r="MD37" s="603"/>
      <c r="ME37" s="603"/>
      <c r="MF37" s="603"/>
      <c r="MG37" s="603"/>
      <c r="MH37" s="603"/>
      <c r="MI37" s="603"/>
      <c r="MJ37" s="603"/>
      <c r="MK37" s="603"/>
      <c r="ML37" s="603"/>
      <c r="MM37" s="603"/>
      <c r="MN37" s="603"/>
      <c r="MO37" s="603"/>
      <c r="MP37" s="603"/>
      <c r="MQ37" s="603"/>
      <c r="MR37" s="603"/>
      <c r="MS37" s="603"/>
      <c r="MT37" s="603"/>
      <c r="MU37" s="603"/>
      <c r="MV37" s="603"/>
      <c r="MW37" s="603"/>
      <c r="MX37" s="603"/>
      <c r="MY37" s="603"/>
      <c r="MZ37" s="603"/>
      <c r="NA37" s="603"/>
      <c r="NB37" s="603"/>
      <c r="NC37" s="603"/>
      <c r="ND37" s="603"/>
      <c r="NE37" s="603"/>
      <c r="NF37" s="603"/>
      <c r="NG37" s="603"/>
      <c r="NH37" s="603"/>
      <c r="NI37" s="603"/>
      <c r="NJ37" s="603"/>
      <c r="NK37" s="603"/>
      <c r="NL37" s="603"/>
      <c r="NM37" s="603"/>
      <c r="NN37" s="603"/>
      <c r="NO37" s="603"/>
      <c r="NP37" s="603"/>
      <c r="NQ37" s="603"/>
      <c r="NR37" s="603"/>
      <c r="NS37" s="603"/>
      <c r="NT37" s="603"/>
      <c r="NU37" s="603"/>
      <c r="NV37" s="603"/>
      <c r="NW37" s="603"/>
      <c r="NX37" s="603"/>
      <c r="NY37" s="603"/>
      <c r="NZ37" s="603"/>
      <c r="OA37" s="603"/>
      <c r="OB37" s="603"/>
      <c r="OC37" s="603"/>
      <c r="OD37" s="603"/>
      <c r="OE37" s="603"/>
      <c r="OF37" s="603"/>
      <c r="OG37" s="603"/>
      <c r="OH37" s="603"/>
      <c r="OI37" s="603"/>
      <c r="OJ37" s="603"/>
      <c r="OK37" s="603"/>
      <c r="OL37" s="603"/>
      <c r="OM37" s="603"/>
      <c r="ON37" s="603"/>
      <c r="OO37" s="603"/>
      <c r="OP37" s="603"/>
      <c r="OQ37" s="603"/>
      <c r="OR37" s="603"/>
      <c r="OS37" s="603"/>
      <c r="OT37" s="603"/>
      <c r="OU37" s="603"/>
      <c r="OV37" s="603"/>
      <c r="OW37" s="603"/>
      <c r="OX37" s="603"/>
      <c r="OY37" s="603"/>
      <c r="OZ37" s="603"/>
      <c r="PA37" s="603"/>
      <c r="PB37" s="603"/>
      <c r="PC37" s="603"/>
      <c r="PD37" s="603"/>
      <c r="PE37" s="603"/>
      <c r="PF37" s="603"/>
      <c r="PG37" s="603"/>
      <c r="PH37" s="603"/>
      <c r="PI37" s="603"/>
      <c r="PJ37" s="603"/>
      <c r="PK37" s="603"/>
      <c r="PL37" s="603"/>
      <c r="PM37" s="603"/>
      <c r="PN37" s="603"/>
      <c r="PO37" s="603"/>
      <c r="PP37" s="603"/>
      <c r="PQ37" s="603"/>
      <c r="PR37" s="603"/>
      <c r="PS37" s="603"/>
      <c r="PT37" s="603"/>
      <c r="PU37" s="603"/>
      <c r="PV37" s="603"/>
      <c r="PW37" s="603"/>
      <c r="PX37" s="603"/>
      <c r="PY37" s="603"/>
      <c r="PZ37" s="603"/>
      <c r="QA37" s="603"/>
      <c r="QB37" s="603"/>
      <c r="QC37" s="603"/>
      <c r="QD37" s="603"/>
      <c r="QE37" s="603"/>
      <c r="QF37" s="603"/>
      <c r="QG37" s="603"/>
      <c r="QH37" s="603"/>
      <c r="QI37" s="603"/>
      <c r="QJ37" s="603"/>
      <c r="QK37" s="603"/>
      <c r="QL37" s="603"/>
      <c r="QM37" s="603"/>
      <c r="QN37" s="603"/>
      <c r="QO37" s="603"/>
      <c r="QP37" s="603"/>
      <c r="QQ37" s="603"/>
      <c r="QR37" s="603"/>
      <c r="QS37" s="603"/>
      <c r="QT37" s="603"/>
      <c r="QU37" s="603"/>
      <c r="QV37" s="603"/>
      <c r="QW37" s="603"/>
      <c r="QX37" s="603"/>
      <c r="QY37" s="603"/>
      <c r="QZ37" s="603"/>
      <c r="RA37" s="603"/>
      <c r="RB37" s="603"/>
      <c r="RC37" s="603"/>
      <c r="RD37" s="603"/>
      <c r="RE37" s="603"/>
      <c r="RF37" s="603"/>
      <c r="RG37" s="603"/>
      <c r="RH37" s="603"/>
      <c r="RI37" s="603"/>
      <c r="RJ37" s="603"/>
      <c r="RK37" s="603"/>
      <c r="RL37" s="603"/>
      <c r="RM37" s="603"/>
      <c r="RN37" s="603"/>
      <c r="RO37" s="603"/>
      <c r="RP37" s="603"/>
      <c r="RQ37" s="603"/>
      <c r="RR37" s="603"/>
      <c r="RS37" s="603"/>
      <c r="RT37" s="603"/>
      <c r="RU37" s="603"/>
      <c r="RV37" s="603"/>
      <c r="RW37" s="603"/>
      <c r="RX37" s="603"/>
      <c r="RY37" s="603"/>
      <c r="RZ37" s="603"/>
      <c r="SA37" s="603"/>
      <c r="SB37" s="603"/>
      <c r="SC37" s="603"/>
      <c r="SD37" s="603"/>
      <c r="SE37" s="603"/>
      <c r="SF37" s="603"/>
      <c r="SG37" s="603"/>
      <c r="SH37" s="603"/>
      <c r="SI37" s="603"/>
      <c r="SJ37" s="603"/>
      <c r="SK37" s="603"/>
      <c r="SL37" s="603"/>
      <c r="SM37" s="603"/>
      <c r="SN37" s="603"/>
      <c r="SO37" s="603"/>
      <c r="SP37" s="603"/>
      <c r="SQ37" s="603"/>
      <c r="SR37" s="603"/>
      <c r="SS37" s="603"/>
      <c r="ST37" s="603"/>
      <c r="SU37" s="603"/>
      <c r="SV37" s="603"/>
      <c r="SW37" s="603"/>
      <c r="SX37" s="603"/>
      <c r="SY37" s="603"/>
      <c r="SZ37" s="603"/>
      <c r="TA37" s="603"/>
      <c r="TB37" s="603"/>
      <c r="TC37" s="603"/>
      <c r="TD37" s="603"/>
      <c r="TE37" s="603"/>
      <c r="TF37" s="603"/>
      <c r="TG37" s="603"/>
      <c r="TH37" s="603"/>
      <c r="TI37" s="603"/>
      <c r="TJ37" s="603"/>
      <c r="TK37" s="603"/>
      <c r="TL37" s="603"/>
      <c r="TM37" s="603"/>
      <c r="TN37" s="603"/>
      <c r="TO37" s="603"/>
      <c r="TP37" s="603"/>
      <c r="TQ37" s="603"/>
      <c r="TR37" s="603"/>
      <c r="TS37" s="603"/>
      <c r="TT37" s="603"/>
      <c r="TU37" s="603"/>
      <c r="TV37" s="603"/>
      <c r="TW37" s="603"/>
      <c r="TX37" s="603"/>
      <c r="TY37" s="603"/>
      <c r="TZ37" s="603"/>
      <c r="UA37" s="603"/>
      <c r="UB37" s="603"/>
      <c r="UC37" s="603"/>
      <c r="UD37" s="603"/>
      <c r="UE37" s="603"/>
      <c r="UF37" s="603"/>
      <c r="UG37" s="603"/>
      <c r="UH37" s="603"/>
      <c r="UI37" s="603"/>
      <c r="UJ37" s="603"/>
      <c r="UK37" s="603"/>
      <c r="UL37" s="603"/>
      <c r="UM37" s="603"/>
      <c r="UN37" s="603"/>
      <c r="UO37" s="603"/>
      <c r="UP37" s="603"/>
      <c r="UQ37" s="603"/>
      <c r="UR37" s="603"/>
      <c r="US37" s="603"/>
      <c r="UT37" s="603"/>
      <c r="UU37" s="603"/>
      <c r="UV37" s="603"/>
      <c r="UW37" s="603"/>
      <c r="UX37" s="603"/>
      <c r="UY37" s="603"/>
      <c r="UZ37" s="603"/>
      <c r="VA37" s="603"/>
      <c r="VB37" s="603"/>
      <c r="VC37" s="603"/>
      <c r="VD37" s="603"/>
      <c r="VE37" s="603"/>
      <c r="VF37" s="603"/>
      <c r="VG37" s="603"/>
      <c r="VH37" s="603"/>
      <c r="VI37" s="603"/>
      <c r="VJ37" s="603"/>
      <c r="VK37" s="603"/>
      <c r="VL37" s="603"/>
      <c r="VM37" s="603"/>
      <c r="VN37" s="603"/>
      <c r="VO37" s="603"/>
      <c r="VP37" s="603"/>
      <c r="VQ37" s="603"/>
      <c r="VR37" s="603"/>
      <c r="VS37" s="603"/>
      <c r="VT37" s="603"/>
      <c r="VU37" s="603"/>
      <c r="VV37" s="603"/>
      <c r="VW37" s="603"/>
      <c r="VX37" s="603"/>
      <c r="VY37" s="603"/>
      <c r="VZ37" s="603"/>
      <c r="WA37" s="603"/>
      <c r="WB37" s="603"/>
      <c r="WC37" s="603"/>
      <c r="WD37" s="603"/>
      <c r="WE37" s="603"/>
      <c r="WF37" s="603"/>
      <c r="WG37" s="603"/>
      <c r="WH37" s="603"/>
      <c r="WI37" s="603"/>
      <c r="WJ37" s="603"/>
      <c r="WK37" s="603"/>
      <c r="WL37" s="603"/>
      <c r="WM37" s="603"/>
      <c r="WN37" s="603"/>
      <c r="WO37" s="603"/>
      <c r="WP37" s="603"/>
      <c r="WQ37" s="603"/>
      <c r="WR37" s="603"/>
      <c r="WS37" s="603"/>
      <c r="WT37" s="603"/>
      <c r="WU37" s="603"/>
      <c r="WV37" s="603"/>
      <c r="WW37" s="603"/>
      <c r="WX37" s="603"/>
      <c r="WY37" s="603"/>
      <c r="WZ37" s="603"/>
      <c r="XA37" s="603"/>
      <c r="XB37" s="603"/>
      <c r="XC37" s="603"/>
      <c r="XD37" s="603"/>
      <c r="XE37" s="603"/>
      <c r="XF37" s="603"/>
      <c r="XG37" s="603"/>
      <c r="XH37" s="603"/>
      <c r="XI37" s="603"/>
      <c r="XJ37" s="603"/>
      <c r="XK37" s="603"/>
      <c r="XL37" s="603"/>
      <c r="XM37" s="603"/>
      <c r="XN37" s="603"/>
      <c r="XO37" s="603"/>
      <c r="XP37" s="603"/>
      <c r="XQ37" s="603"/>
      <c r="XR37" s="603"/>
      <c r="XS37" s="603"/>
      <c r="XT37" s="603"/>
      <c r="XU37" s="603"/>
      <c r="XV37" s="603"/>
      <c r="XW37" s="603"/>
      <c r="XX37" s="603"/>
      <c r="XY37" s="603"/>
      <c r="XZ37" s="603"/>
      <c r="YA37" s="603"/>
      <c r="YB37" s="603"/>
      <c r="YC37" s="603"/>
      <c r="YD37" s="603"/>
      <c r="YE37" s="603"/>
      <c r="YF37" s="603"/>
      <c r="YG37" s="603"/>
      <c r="YH37" s="603"/>
      <c r="YI37" s="603"/>
      <c r="YJ37" s="603"/>
      <c r="YK37" s="603"/>
      <c r="YL37" s="603"/>
      <c r="YM37" s="603"/>
      <c r="YN37" s="603"/>
      <c r="YO37" s="603"/>
      <c r="YP37" s="603"/>
      <c r="YQ37" s="603"/>
      <c r="YR37" s="603"/>
      <c r="YS37" s="603"/>
      <c r="YT37" s="603"/>
      <c r="YU37" s="603"/>
      <c r="YV37" s="603"/>
      <c r="YW37" s="603"/>
      <c r="YX37" s="603"/>
      <c r="YY37" s="603"/>
      <c r="YZ37" s="603"/>
      <c r="ZA37" s="603"/>
      <c r="ZB37" s="603"/>
      <c r="ZC37" s="603"/>
      <c r="ZD37" s="603"/>
      <c r="ZE37" s="603"/>
      <c r="ZF37" s="603"/>
      <c r="ZG37" s="603"/>
      <c r="ZH37" s="603"/>
      <c r="ZI37" s="603"/>
      <c r="ZJ37" s="603"/>
      <c r="ZK37" s="603"/>
      <c r="ZL37" s="603"/>
      <c r="ZM37" s="603"/>
      <c r="ZN37" s="603"/>
      <c r="ZO37" s="603"/>
      <c r="ZP37" s="603"/>
      <c r="ZQ37" s="603"/>
      <c r="ZR37" s="603"/>
      <c r="ZS37" s="603"/>
      <c r="ZT37" s="603"/>
      <c r="ZU37" s="603"/>
      <c r="ZV37" s="603"/>
      <c r="ZW37" s="603"/>
      <c r="ZX37" s="603"/>
      <c r="ZY37" s="603"/>
      <c r="ZZ37" s="603"/>
      <c r="AAA37" s="603"/>
      <c r="AAB37" s="603"/>
      <c r="AAC37" s="603"/>
      <c r="AAD37" s="603"/>
      <c r="AAE37" s="603"/>
      <c r="AAF37" s="603"/>
      <c r="AAG37" s="603"/>
      <c r="AAH37" s="603"/>
      <c r="AAI37" s="603"/>
      <c r="AAJ37" s="603"/>
      <c r="AAK37" s="603"/>
      <c r="AAL37" s="603"/>
      <c r="AAM37" s="603"/>
      <c r="AAN37" s="603"/>
      <c r="AAO37" s="603"/>
      <c r="AAP37" s="603"/>
      <c r="AAQ37" s="603"/>
      <c r="AAR37" s="603"/>
      <c r="AAS37" s="603"/>
      <c r="AAT37" s="603"/>
      <c r="AAU37" s="603"/>
      <c r="AAV37" s="603"/>
      <c r="AAW37" s="603"/>
      <c r="AAX37" s="603"/>
      <c r="AAY37" s="603"/>
      <c r="AAZ37" s="603"/>
      <c r="ABA37" s="603"/>
      <c r="ABB37" s="603"/>
      <c r="ABC37" s="603"/>
      <c r="ABD37" s="603"/>
      <c r="ABE37" s="603"/>
      <c r="ABF37" s="603"/>
      <c r="ABG37" s="603"/>
      <c r="ABH37" s="603"/>
      <c r="ABI37" s="603"/>
      <c r="ABJ37" s="603"/>
      <c r="ABK37" s="603"/>
      <c r="ABL37" s="603"/>
      <c r="ABM37" s="603"/>
      <c r="ABN37" s="603"/>
      <c r="ABO37" s="603"/>
      <c r="ABP37" s="603"/>
      <c r="ABQ37" s="603"/>
      <c r="ABR37" s="603"/>
      <c r="ABS37" s="603"/>
      <c r="ABT37" s="603"/>
      <c r="ABU37" s="603"/>
      <c r="ABV37" s="603"/>
      <c r="ABW37" s="603"/>
      <c r="ABX37" s="603"/>
      <c r="ABY37" s="603"/>
      <c r="ABZ37" s="603"/>
      <c r="ACA37" s="603"/>
      <c r="ACB37" s="603"/>
      <c r="ACC37" s="603"/>
      <c r="ACD37" s="603"/>
      <c r="ACE37" s="603"/>
      <c r="ACF37" s="603"/>
      <c r="ACG37" s="603"/>
      <c r="ACH37" s="603"/>
      <c r="ACI37" s="603"/>
      <c r="ACJ37" s="603"/>
      <c r="ACK37" s="603"/>
      <c r="ACL37" s="603"/>
      <c r="ACM37" s="603"/>
      <c r="ACN37" s="603"/>
      <c r="ACO37" s="603"/>
      <c r="ACP37" s="603"/>
      <c r="ACQ37" s="603"/>
      <c r="ACR37" s="603"/>
      <c r="ACS37" s="603"/>
      <c r="ACT37" s="603"/>
      <c r="ACU37" s="603"/>
      <c r="ACV37" s="603"/>
      <c r="ACW37" s="603"/>
      <c r="ACX37" s="603"/>
      <c r="ACY37" s="603"/>
      <c r="ACZ37" s="603"/>
      <c r="ADA37" s="603"/>
      <c r="ADB37" s="603"/>
      <c r="ADC37" s="603"/>
      <c r="ADD37" s="603"/>
      <c r="ADE37" s="603"/>
      <c r="ADF37" s="603"/>
      <c r="ADG37" s="603"/>
      <c r="ADH37" s="603"/>
      <c r="ADI37" s="603"/>
      <c r="ADJ37" s="603"/>
      <c r="ADK37" s="603"/>
      <c r="ADL37" s="603"/>
      <c r="ADM37" s="603"/>
      <c r="ADN37" s="603"/>
      <c r="ADO37" s="603"/>
      <c r="ADP37" s="603"/>
      <c r="ADQ37" s="603"/>
      <c r="ADR37" s="603"/>
      <c r="ADS37" s="603"/>
      <c r="ADT37" s="603"/>
      <c r="ADU37" s="603"/>
      <c r="ADV37" s="603"/>
      <c r="ADW37" s="603"/>
      <c r="ADX37" s="603"/>
      <c r="ADY37" s="603"/>
      <c r="ADZ37" s="603"/>
      <c r="AEA37" s="603"/>
      <c r="AEB37" s="603"/>
      <c r="AEC37" s="603"/>
      <c r="AED37" s="603"/>
      <c r="AEE37" s="603"/>
      <c r="AEF37" s="603"/>
      <c r="AEG37" s="603"/>
      <c r="AEH37" s="603"/>
      <c r="AEI37" s="603"/>
      <c r="AEJ37" s="603"/>
      <c r="AEK37" s="603"/>
      <c r="AEL37" s="603"/>
      <c r="AEM37" s="603"/>
      <c r="AEN37" s="603"/>
      <c r="AEO37" s="603"/>
      <c r="AEP37" s="603"/>
      <c r="AEQ37" s="603"/>
      <c r="AER37" s="603"/>
      <c r="AES37" s="603"/>
      <c r="AET37" s="603"/>
      <c r="AEU37" s="603"/>
      <c r="AEV37" s="603"/>
      <c r="AEW37" s="603"/>
      <c r="AEX37" s="603"/>
      <c r="AEY37" s="603"/>
      <c r="AEZ37" s="603"/>
      <c r="AFA37" s="603"/>
      <c r="AFB37" s="603"/>
      <c r="AFC37" s="603"/>
      <c r="AFD37" s="603"/>
      <c r="AFE37" s="603"/>
      <c r="AFF37" s="603"/>
      <c r="AFG37" s="603"/>
      <c r="AFH37" s="603"/>
      <c r="AFI37" s="603"/>
      <c r="AFJ37" s="603"/>
      <c r="AFK37" s="603"/>
      <c r="AFL37" s="603"/>
      <c r="AFM37" s="603"/>
      <c r="AFN37" s="603"/>
      <c r="AFO37" s="603"/>
      <c r="AFP37" s="603"/>
      <c r="AFQ37" s="603"/>
      <c r="AFR37" s="603"/>
      <c r="AFS37" s="603"/>
      <c r="AFT37" s="603"/>
      <c r="AFU37" s="603"/>
      <c r="AFV37" s="603"/>
      <c r="AFW37" s="603"/>
      <c r="AFX37" s="603"/>
      <c r="AFY37" s="603"/>
      <c r="AFZ37" s="603"/>
      <c r="AGA37" s="603"/>
      <c r="AGB37" s="603"/>
      <c r="AGC37" s="603"/>
      <c r="AGD37" s="603"/>
      <c r="AGE37" s="603"/>
      <c r="AGF37" s="603"/>
      <c r="AGG37" s="603"/>
      <c r="AGH37" s="603"/>
      <c r="AGI37" s="603"/>
      <c r="AGJ37" s="603"/>
      <c r="AGK37" s="603"/>
      <c r="AGL37" s="603"/>
      <c r="AGM37" s="603"/>
      <c r="AGN37" s="603"/>
      <c r="AGO37" s="603"/>
      <c r="AGP37" s="603"/>
      <c r="AGQ37" s="603"/>
      <c r="AGR37" s="603"/>
      <c r="AGS37" s="603"/>
      <c r="AGT37" s="603"/>
      <c r="AGU37" s="603"/>
      <c r="AGV37" s="603"/>
      <c r="AGW37" s="603"/>
      <c r="AGX37" s="603"/>
      <c r="AGY37" s="603"/>
      <c r="AGZ37" s="603"/>
      <c r="AHA37" s="603"/>
      <c r="AHB37" s="603"/>
      <c r="AHC37" s="603"/>
      <c r="AHD37" s="603"/>
      <c r="AHE37" s="603"/>
      <c r="AHF37" s="603"/>
      <c r="AHG37" s="603"/>
      <c r="AHH37" s="603"/>
      <c r="AHI37" s="603"/>
      <c r="AHJ37" s="603"/>
      <c r="AHK37" s="603"/>
      <c r="AHL37" s="603"/>
      <c r="AHM37" s="603"/>
      <c r="AHN37" s="603"/>
      <c r="AHO37" s="603"/>
      <c r="AHP37" s="603"/>
      <c r="AHQ37" s="603"/>
      <c r="AHR37" s="603"/>
      <c r="AHS37" s="603"/>
      <c r="AHT37" s="603"/>
      <c r="AHU37" s="603"/>
      <c r="AHV37" s="603"/>
      <c r="AHW37" s="603"/>
      <c r="AHX37" s="603"/>
      <c r="AHY37" s="603"/>
      <c r="AHZ37" s="603"/>
      <c r="AIA37" s="603"/>
      <c r="AIB37" s="603"/>
      <c r="AIC37" s="603"/>
      <c r="AID37" s="603"/>
      <c r="AIE37" s="603"/>
      <c r="AIF37" s="603"/>
      <c r="AIG37" s="603"/>
      <c r="AIH37" s="603"/>
      <c r="AII37" s="603"/>
      <c r="AIJ37" s="603"/>
      <c r="AIK37" s="603"/>
      <c r="AIL37" s="603"/>
      <c r="AIM37" s="603"/>
      <c r="AIN37" s="603"/>
      <c r="AIO37" s="603"/>
      <c r="AIP37" s="603"/>
      <c r="AIQ37" s="603"/>
      <c r="AIR37" s="603"/>
      <c r="AIS37" s="603"/>
      <c r="AIT37" s="603"/>
      <c r="AIU37" s="603"/>
      <c r="AIV37" s="603"/>
      <c r="AIW37" s="603"/>
      <c r="AIX37" s="603"/>
      <c r="AIY37" s="603"/>
      <c r="AIZ37" s="603"/>
      <c r="AJA37" s="603"/>
      <c r="AJB37" s="603"/>
      <c r="AJC37" s="603"/>
      <c r="AJD37" s="603"/>
      <c r="AJE37" s="603"/>
      <c r="AJF37" s="603"/>
      <c r="AJG37" s="603"/>
      <c r="AJH37" s="603"/>
      <c r="AJI37" s="603"/>
      <c r="AJJ37" s="603"/>
      <c r="AJK37" s="603"/>
      <c r="AJL37" s="603"/>
      <c r="AJM37" s="603"/>
      <c r="AJN37" s="603"/>
      <c r="AJO37" s="603"/>
      <c r="AJP37" s="603"/>
      <c r="AJQ37" s="603"/>
      <c r="AJR37" s="603"/>
      <c r="AJS37" s="603"/>
      <c r="AJT37" s="603"/>
      <c r="AJU37" s="603"/>
      <c r="AJV37" s="603"/>
      <c r="AJW37" s="603"/>
      <c r="AJX37" s="603"/>
      <c r="AJY37" s="603"/>
      <c r="AJZ37" s="603"/>
      <c r="AKA37" s="603"/>
      <c r="AKB37" s="603"/>
      <c r="AKC37" s="603"/>
      <c r="AKD37" s="603"/>
      <c r="AKE37" s="603"/>
      <c r="AKF37" s="603"/>
      <c r="AKG37" s="603"/>
      <c r="AKH37" s="603"/>
      <c r="AKI37" s="603"/>
      <c r="AKJ37" s="603"/>
      <c r="AKK37" s="603"/>
      <c r="AKL37" s="603"/>
      <c r="AKM37" s="603"/>
      <c r="AKN37" s="603"/>
      <c r="AKO37" s="603"/>
      <c r="AKP37" s="603"/>
      <c r="AKQ37" s="603"/>
      <c r="AKR37" s="603"/>
      <c r="AKS37" s="603"/>
      <c r="AKT37" s="603"/>
      <c r="AKU37" s="603"/>
      <c r="AKV37" s="603"/>
      <c r="AKW37" s="603"/>
      <c r="AKX37" s="603"/>
      <c r="AKY37" s="603"/>
      <c r="AKZ37" s="603"/>
      <c r="ALA37" s="603"/>
      <c r="ALB37" s="603"/>
      <c r="ALC37" s="603"/>
      <c r="ALD37" s="603"/>
      <c r="ALE37" s="603"/>
      <c r="ALF37" s="603"/>
      <c r="ALG37" s="603"/>
      <c r="ALH37" s="603"/>
      <c r="ALI37" s="603"/>
      <c r="ALJ37" s="603"/>
      <c r="ALK37" s="603"/>
      <c r="ALL37" s="603"/>
      <c r="ALM37" s="603"/>
      <c r="ALN37" s="603"/>
      <c r="ALO37" s="603"/>
      <c r="ALP37" s="603"/>
      <c r="ALQ37" s="603"/>
      <c r="ALR37" s="603"/>
      <c r="ALS37" s="603"/>
      <c r="ALT37" s="603"/>
      <c r="ALU37" s="603"/>
      <c r="ALV37" s="603"/>
      <c r="ALW37" s="603"/>
      <c r="ALX37" s="603"/>
      <c r="ALY37" s="603"/>
      <c r="ALZ37" s="603"/>
      <c r="AMA37" s="603"/>
      <c r="AMB37" s="603"/>
      <c r="AMC37" s="603"/>
      <c r="AMD37" s="603"/>
      <c r="AME37" s="603"/>
      <c r="AMF37" s="603"/>
      <c r="AMG37" s="603"/>
      <c r="AMH37" s="603"/>
      <c r="AMI37" s="603"/>
      <c r="AMJ37" s="603"/>
      <c r="AMK37" s="603"/>
      <c r="AML37" s="603"/>
      <c r="AMM37" s="603"/>
      <c r="AMN37" s="603"/>
      <c r="AMO37" s="603"/>
      <c r="AMP37" s="603"/>
      <c r="AMQ37" s="603"/>
      <c r="AMR37" s="603"/>
      <c r="AMS37" s="603"/>
      <c r="AMT37" s="603"/>
      <c r="AMU37" s="603"/>
      <c r="AMV37" s="603"/>
      <c r="AMW37" s="603"/>
      <c r="AMX37" s="603"/>
      <c r="AMY37" s="603"/>
      <c r="AMZ37" s="603"/>
      <c r="ANA37" s="603"/>
      <c r="ANB37" s="603"/>
      <c r="ANC37" s="603"/>
      <c r="AND37" s="603"/>
      <c r="ANE37" s="603"/>
      <c r="ANF37" s="603"/>
      <c r="ANG37" s="603"/>
      <c r="ANH37" s="603"/>
      <c r="ANI37" s="603"/>
      <c r="ANJ37" s="603"/>
      <c r="ANK37" s="603"/>
      <c r="ANL37" s="603"/>
      <c r="ANM37" s="603"/>
      <c r="ANN37" s="603"/>
      <c r="ANO37" s="603"/>
      <c r="ANP37" s="603"/>
      <c r="ANQ37" s="603"/>
      <c r="ANR37" s="603"/>
      <c r="ANS37" s="603"/>
      <c r="ANT37" s="603"/>
      <c r="ANU37" s="603"/>
      <c r="ANV37" s="603"/>
      <c r="ANW37" s="603"/>
      <c r="ANX37" s="603"/>
      <c r="ANY37" s="603"/>
      <c r="ANZ37" s="603"/>
      <c r="AOA37" s="603"/>
      <c r="AOB37" s="603"/>
      <c r="AOC37" s="603"/>
      <c r="AOD37" s="603"/>
      <c r="AOE37" s="603"/>
      <c r="AOF37" s="603"/>
      <c r="AOG37" s="603"/>
      <c r="AOH37" s="603"/>
      <c r="AOI37" s="603"/>
      <c r="AOJ37" s="603"/>
      <c r="AOK37" s="603"/>
      <c r="AOL37" s="603"/>
      <c r="AOM37" s="603"/>
      <c r="AON37" s="603"/>
      <c r="AOO37" s="603"/>
      <c r="AOP37" s="603"/>
      <c r="AOQ37" s="603"/>
      <c r="AOR37" s="603"/>
      <c r="AOS37" s="603"/>
      <c r="AOT37" s="603"/>
      <c r="AOU37" s="603"/>
      <c r="AOV37" s="603"/>
      <c r="AOW37" s="603"/>
      <c r="AOX37" s="603"/>
      <c r="AOY37" s="603"/>
      <c r="AOZ37" s="603"/>
      <c r="APA37" s="603"/>
      <c r="APB37" s="603"/>
      <c r="APC37" s="603"/>
      <c r="APD37" s="603"/>
      <c r="APE37" s="603"/>
      <c r="APF37" s="603"/>
      <c r="APG37" s="603"/>
      <c r="APH37" s="603"/>
      <c r="API37" s="603"/>
      <c r="APJ37" s="603"/>
      <c r="APK37" s="603"/>
      <c r="APL37" s="603"/>
      <c r="APM37" s="603"/>
      <c r="APN37" s="603"/>
      <c r="APO37" s="603"/>
      <c r="APP37" s="603"/>
      <c r="APQ37" s="603"/>
      <c r="APR37" s="603"/>
      <c r="APS37" s="603"/>
      <c r="APT37" s="603"/>
      <c r="APU37" s="603"/>
      <c r="APV37" s="603"/>
      <c r="APW37" s="603"/>
      <c r="APX37" s="603"/>
      <c r="APY37" s="603"/>
      <c r="APZ37" s="603"/>
      <c r="AQA37" s="603"/>
      <c r="AQB37" s="603"/>
      <c r="AQC37" s="603"/>
      <c r="AQD37" s="603"/>
      <c r="AQE37" s="603"/>
      <c r="AQF37" s="603"/>
      <c r="AQG37" s="603"/>
      <c r="AQH37" s="603"/>
      <c r="AQI37" s="603"/>
      <c r="AQJ37" s="603"/>
      <c r="AQK37" s="603"/>
      <c r="AQL37" s="603"/>
      <c r="AQM37" s="603"/>
      <c r="AQN37" s="603"/>
      <c r="AQO37" s="603"/>
      <c r="AQP37" s="603"/>
      <c r="AQQ37" s="603"/>
      <c r="AQR37" s="603"/>
      <c r="AQS37" s="603"/>
      <c r="AQT37" s="603"/>
      <c r="AQU37" s="603"/>
      <c r="AQV37" s="603"/>
      <c r="AQW37" s="603"/>
      <c r="AQX37" s="603"/>
      <c r="AQY37" s="603"/>
      <c r="AQZ37" s="603"/>
      <c r="ARA37" s="603"/>
      <c r="ARB37" s="603"/>
      <c r="ARC37" s="603"/>
      <c r="ARD37" s="603"/>
      <c r="ARE37" s="603"/>
      <c r="ARF37" s="603"/>
      <c r="ARG37" s="603"/>
      <c r="ARH37" s="603"/>
      <c r="ARI37" s="603"/>
      <c r="ARJ37" s="603"/>
      <c r="ARK37" s="603"/>
      <c r="ARL37" s="603"/>
      <c r="ARM37" s="603"/>
      <c r="ARN37" s="603"/>
      <c r="ARO37" s="603"/>
      <c r="ARP37" s="603"/>
      <c r="ARQ37" s="603"/>
      <c r="ARR37" s="603"/>
      <c r="ARS37" s="603"/>
      <c r="ART37" s="603"/>
      <c r="ARU37" s="603"/>
      <c r="ARV37" s="603"/>
      <c r="ARW37" s="603"/>
      <c r="ARX37" s="603"/>
      <c r="ARY37" s="603"/>
      <c r="ARZ37" s="603"/>
      <c r="ASA37" s="603"/>
      <c r="ASB37" s="603"/>
      <c r="ASC37" s="603"/>
      <c r="ASD37" s="603"/>
      <c r="ASE37" s="603"/>
      <c r="ASF37" s="603"/>
      <c r="ASG37" s="603"/>
      <c r="ASH37" s="603"/>
      <c r="ASI37" s="603"/>
      <c r="ASJ37" s="603"/>
      <c r="ASK37" s="603"/>
      <c r="ASL37" s="603"/>
      <c r="ASM37" s="603"/>
      <c r="ASN37" s="603"/>
      <c r="ASO37" s="603"/>
      <c r="ASP37" s="603"/>
      <c r="ASQ37" s="603"/>
      <c r="ASR37" s="603"/>
      <c r="ASS37" s="603"/>
      <c r="AST37" s="603"/>
      <c r="ASU37" s="603"/>
      <c r="ASV37" s="603"/>
      <c r="ASW37" s="603"/>
      <c r="ASX37" s="603"/>
      <c r="ASY37" s="603"/>
      <c r="ASZ37" s="603"/>
      <c r="ATA37" s="603"/>
      <c r="ATB37" s="603"/>
      <c r="ATC37" s="603"/>
      <c r="ATD37" s="603"/>
      <c r="ATE37" s="603"/>
      <c r="ATF37" s="603"/>
      <c r="ATG37" s="603"/>
      <c r="ATH37" s="603"/>
      <c r="ATI37" s="603"/>
      <c r="ATJ37" s="603"/>
      <c r="ATK37" s="603"/>
      <c r="ATL37" s="603"/>
      <c r="ATM37" s="603"/>
      <c r="ATN37" s="603"/>
      <c r="ATO37" s="603"/>
      <c r="ATP37" s="603"/>
      <c r="ATQ37" s="603"/>
      <c r="ATR37" s="603"/>
      <c r="ATS37" s="603"/>
      <c r="ATT37" s="603"/>
      <c r="ATU37" s="603"/>
      <c r="ATV37" s="603"/>
      <c r="ATW37" s="603"/>
      <c r="ATX37" s="603"/>
      <c r="ATY37" s="603"/>
      <c r="ATZ37" s="603"/>
      <c r="AUA37" s="603"/>
      <c r="AUB37" s="603"/>
      <c r="AUC37" s="603"/>
      <c r="AUD37" s="603"/>
      <c r="AUE37" s="603"/>
      <c r="AUF37" s="603"/>
      <c r="AUG37" s="603"/>
      <c r="AUH37" s="603"/>
      <c r="AUI37" s="603"/>
      <c r="AUJ37" s="603"/>
      <c r="AUK37" s="603"/>
      <c r="AUL37" s="603"/>
      <c r="AUM37" s="603"/>
      <c r="AUN37" s="603"/>
      <c r="AUO37" s="603"/>
      <c r="AUP37" s="603"/>
      <c r="AUQ37" s="603"/>
      <c r="AUR37" s="603"/>
      <c r="AUS37" s="603"/>
      <c r="AUT37" s="603"/>
      <c r="AUU37" s="603"/>
      <c r="AUV37" s="603"/>
      <c r="AUW37" s="603"/>
      <c r="AUX37" s="603"/>
      <c r="AUY37" s="603"/>
      <c r="AUZ37" s="603"/>
      <c r="AVA37" s="603"/>
      <c r="AVB37" s="603"/>
      <c r="AVC37" s="603"/>
      <c r="AVD37" s="603"/>
      <c r="AVE37" s="603"/>
      <c r="AVF37" s="603"/>
      <c r="AVG37" s="603"/>
      <c r="AVH37" s="603"/>
      <c r="AVI37" s="603"/>
      <c r="AVJ37" s="603"/>
      <c r="AVK37" s="603"/>
      <c r="AVL37" s="603"/>
      <c r="AVM37" s="603"/>
      <c r="AVN37" s="603"/>
      <c r="AVO37" s="603"/>
      <c r="AVP37" s="603"/>
      <c r="AVQ37" s="603"/>
      <c r="AVR37" s="603"/>
      <c r="AVS37" s="603"/>
      <c r="AVT37" s="603"/>
      <c r="AVU37" s="603"/>
      <c r="AVV37" s="603"/>
      <c r="AVW37" s="603"/>
      <c r="AVX37" s="603"/>
      <c r="AVY37" s="603"/>
      <c r="AVZ37" s="603"/>
      <c r="AWA37" s="603"/>
      <c r="AWB37" s="603"/>
      <c r="AWC37" s="603"/>
      <c r="AWD37" s="603"/>
      <c r="AWE37" s="603"/>
      <c r="AWF37" s="603"/>
      <c r="AWG37" s="603"/>
      <c r="AWH37" s="603"/>
      <c r="AWI37" s="603"/>
      <c r="AWJ37" s="603"/>
      <c r="AWK37" s="603"/>
      <c r="AWL37" s="603"/>
      <c r="AWM37" s="603"/>
      <c r="AWN37" s="603"/>
      <c r="AWO37" s="603"/>
      <c r="AWP37" s="603"/>
      <c r="AWQ37" s="603"/>
      <c r="AWR37" s="603"/>
      <c r="AWS37" s="603"/>
      <c r="AWT37" s="603"/>
      <c r="AWU37" s="603"/>
      <c r="AWV37" s="603"/>
      <c r="AWW37" s="603"/>
      <c r="AWX37" s="603"/>
      <c r="AWY37" s="603"/>
      <c r="AWZ37" s="603"/>
      <c r="AXA37" s="603"/>
      <c r="AXB37" s="603"/>
      <c r="AXC37" s="603"/>
      <c r="AXD37" s="603"/>
      <c r="AXE37" s="603"/>
      <c r="AXF37" s="603"/>
      <c r="AXG37" s="603"/>
      <c r="AXH37" s="603"/>
      <c r="AXI37" s="603"/>
      <c r="AXJ37" s="603"/>
      <c r="AXK37" s="603"/>
      <c r="AXL37" s="603"/>
      <c r="AXM37" s="603"/>
      <c r="AXN37" s="603"/>
      <c r="AXO37" s="603"/>
      <c r="AXP37" s="603"/>
      <c r="AXQ37" s="603"/>
      <c r="AXR37" s="603"/>
      <c r="AXS37" s="603"/>
      <c r="AXT37" s="603"/>
      <c r="AXU37" s="603"/>
      <c r="AXV37" s="603"/>
      <c r="AXW37" s="603"/>
      <c r="AXX37" s="603"/>
      <c r="AXY37" s="603"/>
      <c r="AXZ37" s="603"/>
      <c r="AYA37" s="603"/>
      <c r="AYB37" s="603"/>
      <c r="AYC37" s="603"/>
      <c r="AYD37" s="603"/>
      <c r="AYE37" s="603"/>
      <c r="AYF37" s="603"/>
      <c r="AYG37" s="603"/>
      <c r="AYH37" s="603"/>
      <c r="AYI37" s="603"/>
      <c r="AYJ37" s="603"/>
      <c r="AYK37" s="603"/>
      <c r="AYL37" s="603"/>
      <c r="AYM37" s="603"/>
      <c r="AYN37" s="603"/>
      <c r="AYO37" s="603"/>
      <c r="AYP37" s="603"/>
      <c r="AYQ37" s="603"/>
      <c r="AYR37" s="603"/>
      <c r="AYS37" s="603"/>
      <c r="AYT37" s="603"/>
      <c r="AYU37" s="603"/>
      <c r="AYV37" s="603"/>
      <c r="AYW37" s="603"/>
      <c r="AYX37" s="603"/>
      <c r="AYY37" s="603"/>
      <c r="AYZ37" s="603"/>
      <c r="AZA37" s="603"/>
      <c r="AZB37" s="603"/>
      <c r="AZC37" s="603"/>
      <c r="AZD37" s="603"/>
      <c r="AZE37" s="603"/>
      <c r="AZF37" s="603"/>
      <c r="AZG37" s="603"/>
      <c r="AZH37" s="603"/>
      <c r="AZI37" s="603"/>
      <c r="AZJ37" s="603"/>
      <c r="AZK37" s="603"/>
      <c r="AZL37" s="603"/>
      <c r="AZM37" s="603"/>
      <c r="AZN37" s="603"/>
      <c r="AZO37" s="603"/>
      <c r="AZP37" s="603"/>
      <c r="AZQ37" s="603"/>
      <c r="AZR37" s="603"/>
      <c r="AZS37" s="603"/>
      <c r="AZT37" s="603"/>
      <c r="AZU37" s="603"/>
      <c r="AZV37" s="603"/>
      <c r="AZW37" s="603"/>
      <c r="AZX37" s="603"/>
      <c r="AZY37" s="603"/>
      <c r="AZZ37" s="603"/>
      <c r="BAA37" s="603"/>
      <c r="BAB37" s="603"/>
      <c r="BAC37" s="603"/>
      <c r="BAD37" s="603"/>
      <c r="BAE37" s="603"/>
      <c r="BAF37" s="603"/>
      <c r="BAG37" s="603"/>
      <c r="BAH37" s="603"/>
      <c r="BAI37" s="603"/>
      <c r="BAJ37" s="603"/>
      <c r="BAK37" s="603"/>
      <c r="BAL37" s="603"/>
      <c r="BAM37" s="603"/>
      <c r="BAN37" s="603"/>
      <c r="BAO37" s="603"/>
      <c r="BAP37" s="603"/>
      <c r="BAQ37" s="603"/>
      <c r="BAR37" s="603"/>
      <c r="BAS37" s="603"/>
      <c r="BAT37" s="603"/>
      <c r="BAU37" s="603"/>
      <c r="BAV37" s="603"/>
      <c r="BAW37" s="603"/>
      <c r="BAX37" s="603"/>
      <c r="BAY37" s="603"/>
      <c r="BAZ37" s="603"/>
      <c r="BBA37" s="603"/>
      <c r="BBB37" s="603"/>
      <c r="BBC37" s="603"/>
      <c r="BBD37" s="603"/>
      <c r="BBE37" s="603"/>
      <c r="BBF37" s="603"/>
      <c r="BBG37" s="603"/>
      <c r="BBH37" s="603"/>
      <c r="BBI37" s="603"/>
      <c r="BBJ37" s="603"/>
      <c r="BBK37" s="603"/>
      <c r="BBL37" s="603"/>
      <c r="BBM37" s="603"/>
      <c r="BBN37" s="603"/>
      <c r="BBO37" s="603"/>
      <c r="BBP37" s="603"/>
      <c r="BBQ37" s="603"/>
      <c r="BBR37" s="603"/>
      <c r="BBS37" s="603"/>
      <c r="BBT37" s="603"/>
      <c r="BBU37" s="603"/>
      <c r="BBV37" s="603"/>
      <c r="BBW37" s="603"/>
      <c r="BBX37" s="603"/>
      <c r="BBY37" s="603"/>
      <c r="BBZ37" s="603"/>
      <c r="BCA37" s="603"/>
      <c r="BCB37" s="603"/>
      <c r="BCC37" s="603"/>
      <c r="BCD37" s="603"/>
      <c r="BCE37" s="603"/>
      <c r="BCF37" s="603"/>
      <c r="BCG37" s="603"/>
      <c r="BCH37" s="603"/>
      <c r="BCI37" s="603"/>
      <c r="BCJ37" s="603"/>
      <c r="BCK37" s="603"/>
      <c r="BCL37" s="603"/>
      <c r="BCM37" s="603"/>
      <c r="BCN37" s="603"/>
      <c r="BCO37" s="603"/>
      <c r="BCP37" s="603"/>
      <c r="BCQ37" s="603"/>
      <c r="BCR37" s="603"/>
      <c r="BCS37" s="603"/>
      <c r="BCT37" s="603"/>
      <c r="BCU37" s="603"/>
      <c r="BCV37" s="603"/>
      <c r="BCW37" s="603"/>
      <c r="BCX37" s="603"/>
      <c r="BCY37" s="603"/>
      <c r="BCZ37" s="603"/>
      <c r="BDA37" s="603"/>
      <c r="BDB37" s="603"/>
      <c r="BDC37" s="603"/>
      <c r="BDD37" s="603"/>
      <c r="BDE37" s="603"/>
      <c r="BDF37" s="603"/>
      <c r="BDG37" s="603"/>
      <c r="BDH37" s="603"/>
      <c r="BDI37" s="603"/>
      <c r="BDJ37" s="603"/>
      <c r="BDK37" s="603"/>
      <c r="BDL37" s="603"/>
      <c r="BDM37" s="603"/>
      <c r="BDN37" s="603"/>
      <c r="BDO37" s="603"/>
      <c r="BDP37" s="603"/>
      <c r="BDQ37" s="603"/>
      <c r="BDR37" s="603"/>
      <c r="BDS37" s="603"/>
      <c r="BDT37" s="603"/>
      <c r="BDU37" s="603"/>
      <c r="BDV37" s="603"/>
      <c r="BDW37" s="603"/>
      <c r="BDX37" s="603"/>
      <c r="BDY37" s="603"/>
      <c r="BDZ37" s="603"/>
      <c r="BEA37" s="603"/>
      <c r="BEB37" s="603"/>
      <c r="BEC37" s="603"/>
      <c r="BED37" s="603"/>
      <c r="BEE37" s="603"/>
      <c r="BEF37" s="603"/>
      <c r="BEG37" s="603"/>
      <c r="BEH37" s="603"/>
      <c r="BEI37" s="603"/>
      <c r="BEJ37" s="603"/>
      <c r="BEK37" s="603"/>
      <c r="BEL37" s="603"/>
      <c r="BEM37" s="603"/>
      <c r="BEN37" s="603"/>
      <c r="BEO37" s="603"/>
      <c r="BEP37" s="603"/>
      <c r="BEQ37" s="603"/>
      <c r="BER37" s="603"/>
      <c r="BES37" s="603"/>
      <c r="BET37" s="603"/>
      <c r="BEU37" s="603"/>
      <c r="BEV37" s="603"/>
      <c r="BEW37" s="603"/>
      <c r="BEX37" s="603"/>
      <c r="BEY37" s="603"/>
      <c r="BEZ37" s="603"/>
      <c r="BFA37" s="603"/>
      <c r="BFB37" s="603"/>
      <c r="BFC37" s="603"/>
      <c r="BFD37" s="603"/>
      <c r="BFE37" s="603"/>
      <c r="BFF37" s="603"/>
      <c r="BFG37" s="603"/>
      <c r="BFH37" s="603"/>
      <c r="BFI37" s="603"/>
      <c r="BFJ37" s="603"/>
      <c r="BFK37" s="603"/>
      <c r="BFL37" s="603"/>
      <c r="BFM37" s="603"/>
      <c r="BFN37" s="603"/>
      <c r="BFO37" s="603"/>
      <c r="BFP37" s="603"/>
      <c r="BFQ37" s="603"/>
      <c r="BFR37" s="603"/>
      <c r="BFS37" s="603"/>
      <c r="BFT37" s="603"/>
      <c r="BFU37" s="603"/>
      <c r="BFV37" s="603"/>
      <c r="BFW37" s="603"/>
      <c r="BFX37" s="603"/>
      <c r="BFY37" s="603"/>
      <c r="BFZ37" s="603"/>
      <c r="BGA37" s="603"/>
      <c r="BGB37" s="603"/>
      <c r="BGC37" s="603"/>
      <c r="BGD37" s="603"/>
      <c r="BGE37" s="603"/>
      <c r="BGF37" s="603"/>
      <c r="BGG37" s="603"/>
      <c r="BGH37" s="603"/>
      <c r="BGI37" s="603"/>
      <c r="BGJ37" s="603"/>
      <c r="BGK37" s="603"/>
      <c r="BGL37" s="603"/>
      <c r="BGM37" s="603"/>
      <c r="BGN37" s="603"/>
      <c r="BGO37" s="603"/>
      <c r="BGP37" s="603"/>
      <c r="BGQ37" s="603"/>
      <c r="BGR37" s="603"/>
      <c r="BGS37" s="603"/>
      <c r="BGT37" s="603"/>
      <c r="BGU37" s="603"/>
      <c r="BGV37" s="603"/>
      <c r="BGW37" s="603"/>
      <c r="BGX37" s="603"/>
      <c r="BGY37" s="603"/>
      <c r="BGZ37" s="603"/>
      <c r="BHA37" s="603"/>
      <c r="BHB37" s="603"/>
      <c r="BHC37" s="603"/>
      <c r="BHD37" s="603"/>
      <c r="BHE37" s="603"/>
      <c r="BHF37" s="603"/>
      <c r="BHG37" s="603"/>
      <c r="BHH37" s="603"/>
      <c r="BHI37" s="603"/>
      <c r="BHJ37" s="603"/>
      <c r="BHK37" s="603"/>
      <c r="BHL37" s="603"/>
      <c r="BHM37" s="603"/>
      <c r="BHN37" s="603"/>
      <c r="BHO37" s="603"/>
      <c r="BHP37" s="603"/>
      <c r="BHQ37" s="603"/>
      <c r="BHR37" s="603"/>
      <c r="BHS37" s="603"/>
      <c r="BHT37" s="603"/>
      <c r="BHU37" s="603"/>
      <c r="BHV37" s="603"/>
      <c r="BHW37" s="603"/>
      <c r="BHX37" s="603"/>
      <c r="BHY37" s="603"/>
      <c r="BHZ37" s="603"/>
      <c r="BIA37" s="603"/>
      <c r="BIB37" s="603"/>
      <c r="BIC37" s="603"/>
      <c r="BID37" s="603"/>
      <c r="BIE37" s="603"/>
      <c r="BIF37" s="603"/>
      <c r="BIG37" s="603"/>
      <c r="BIH37" s="603"/>
      <c r="BII37" s="603"/>
      <c r="BIJ37" s="603"/>
      <c r="BIK37" s="603"/>
      <c r="BIL37" s="603"/>
      <c r="BIM37" s="603"/>
      <c r="BIN37" s="603"/>
      <c r="BIO37" s="603"/>
      <c r="BIP37" s="603"/>
      <c r="BIQ37" s="603"/>
      <c r="BIR37" s="603"/>
      <c r="BIS37" s="603"/>
      <c r="BIT37" s="603"/>
      <c r="BIU37" s="603"/>
      <c r="BIV37" s="603"/>
      <c r="BIW37" s="603"/>
      <c r="BIX37" s="603"/>
      <c r="BIY37" s="603"/>
      <c r="BIZ37" s="603"/>
      <c r="BJA37" s="603"/>
      <c r="BJB37" s="603"/>
      <c r="BJC37" s="603"/>
      <c r="BJD37" s="603"/>
      <c r="BJE37" s="603"/>
      <c r="BJF37" s="603"/>
      <c r="BJG37" s="603"/>
      <c r="BJH37" s="603"/>
      <c r="BJI37" s="603"/>
      <c r="BJJ37" s="603"/>
      <c r="BJK37" s="603"/>
      <c r="BJL37" s="603"/>
      <c r="BJM37" s="603"/>
      <c r="BJN37" s="603"/>
      <c r="BJO37" s="603"/>
      <c r="BJP37" s="603"/>
      <c r="BJQ37" s="603"/>
      <c r="BJR37" s="603"/>
      <c r="BJS37" s="603"/>
      <c r="BJT37" s="603"/>
      <c r="BJU37" s="603"/>
      <c r="BJV37" s="603"/>
      <c r="BJW37" s="603"/>
      <c r="BJX37" s="603"/>
      <c r="BJY37" s="603"/>
      <c r="BJZ37" s="603"/>
      <c r="BKA37" s="603"/>
      <c r="BKB37" s="603"/>
      <c r="BKC37" s="603"/>
      <c r="BKD37" s="603"/>
      <c r="BKE37" s="603"/>
      <c r="BKF37" s="603"/>
      <c r="BKG37" s="603"/>
      <c r="BKH37" s="603"/>
      <c r="BKI37" s="603"/>
      <c r="BKJ37" s="603"/>
      <c r="BKK37" s="603"/>
      <c r="BKL37" s="603"/>
      <c r="BKM37" s="603"/>
      <c r="BKN37" s="603"/>
      <c r="BKO37" s="603"/>
      <c r="BKP37" s="603"/>
      <c r="BKQ37" s="603"/>
      <c r="BKR37" s="603"/>
      <c r="BKS37" s="603"/>
      <c r="BKT37" s="603"/>
      <c r="BKU37" s="603"/>
      <c r="BKV37" s="603"/>
      <c r="BKW37" s="603"/>
      <c r="BKX37" s="603"/>
      <c r="BKY37" s="603"/>
      <c r="BKZ37" s="603"/>
      <c r="BLA37" s="603"/>
      <c r="BLB37" s="603"/>
      <c r="BLC37" s="603"/>
      <c r="BLD37" s="603"/>
      <c r="BLE37" s="603"/>
      <c r="BLF37" s="603"/>
      <c r="BLG37" s="603"/>
      <c r="BLH37" s="603"/>
      <c r="BLI37" s="603"/>
      <c r="BLJ37" s="603"/>
      <c r="BLK37" s="603"/>
      <c r="BLL37" s="603"/>
      <c r="BLM37" s="603"/>
      <c r="BLN37" s="603"/>
      <c r="BLO37" s="603"/>
      <c r="BLP37" s="603"/>
      <c r="BLQ37" s="603"/>
      <c r="BLR37" s="603"/>
      <c r="BLS37" s="603"/>
      <c r="BLT37" s="603"/>
      <c r="BLU37" s="603"/>
      <c r="BLV37" s="603"/>
      <c r="BLW37" s="603"/>
      <c r="BLX37" s="603"/>
      <c r="BLY37" s="603"/>
      <c r="BLZ37" s="603"/>
      <c r="BMA37" s="603"/>
      <c r="BMB37" s="603"/>
      <c r="BMC37" s="603"/>
      <c r="BMD37" s="603"/>
      <c r="BME37" s="603"/>
      <c r="BMF37" s="603"/>
      <c r="BMG37" s="603"/>
      <c r="BMH37" s="603"/>
      <c r="BMI37" s="603"/>
      <c r="BMJ37" s="603"/>
      <c r="BMK37" s="603"/>
      <c r="BML37" s="603"/>
      <c r="BMM37" s="603"/>
      <c r="BMN37" s="603"/>
      <c r="BMO37" s="603"/>
      <c r="BMP37" s="603"/>
      <c r="BMQ37" s="603"/>
      <c r="BMR37" s="603"/>
      <c r="BMS37" s="603"/>
      <c r="BMT37" s="603"/>
      <c r="BMU37" s="603"/>
      <c r="BMV37" s="603"/>
      <c r="BMW37" s="603"/>
      <c r="BMX37" s="603"/>
      <c r="BMY37" s="603"/>
      <c r="BMZ37" s="603"/>
      <c r="BNA37" s="603"/>
      <c r="BNB37" s="603"/>
      <c r="BNC37" s="603"/>
      <c r="BND37" s="603"/>
      <c r="BNE37" s="603"/>
      <c r="BNF37" s="603"/>
      <c r="BNG37" s="603"/>
      <c r="BNH37" s="603"/>
      <c r="BNI37" s="603"/>
      <c r="BNJ37" s="603"/>
      <c r="BNK37" s="603"/>
      <c r="BNL37" s="603"/>
      <c r="BNM37" s="603"/>
      <c r="BNN37" s="603"/>
      <c r="BNO37" s="603"/>
      <c r="BNP37" s="603"/>
      <c r="BNQ37" s="603"/>
      <c r="BNR37" s="603"/>
      <c r="BNS37" s="603"/>
      <c r="BNT37" s="603"/>
      <c r="BNU37" s="603"/>
      <c r="BNV37" s="603"/>
      <c r="BNW37" s="603"/>
      <c r="BNX37" s="603"/>
      <c r="BNY37" s="603"/>
      <c r="BNZ37" s="603"/>
      <c r="BOA37" s="603"/>
      <c r="BOB37" s="603"/>
      <c r="BOC37" s="603"/>
      <c r="BOD37" s="603"/>
      <c r="BOE37" s="603"/>
      <c r="BOF37" s="603"/>
      <c r="BOG37" s="603"/>
      <c r="BOH37" s="603"/>
      <c r="BOI37" s="603"/>
      <c r="BOJ37" s="603"/>
      <c r="BOK37" s="603"/>
      <c r="BOL37" s="603"/>
      <c r="BOM37" s="603"/>
      <c r="BON37" s="603"/>
      <c r="BOO37" s="603"/>
      <c r="BOP37" s="603"/>
      <c r="BOQ37" s="603"/>
      <c r="BOR37" s="603"/>
      <c r="BOS37" s="603"/>
      <c r="BOT37" s="603"/>
      <c r="BOU37" s="603"/>
      <c r="BOV37" s="603"/>
      <c r="BOW37" s="603"/>
      <c r="BOX37" s="603"/>
      <c r="BOY37" s="603"/>
      <c r="BOZ37" s="603"/>
      <c r="BPA37" s="603"/>
      <c r="BPB37" s="603"/>
      <c r="BPC37" s="603"/>
      <c r="BPD37" s="603"/>
      <c r="BPE37" s="603"/>
      <c r="BPF37" s="603"/>
      <c r="BPG37" s="603"/>
      <c r="BPH37" s="603"/>
      <c r="BPI37" s="603"/>
      <c r="BPJ37" s="603"/>
      <c r="BPK37" s="603"/>
      <c r="BPL37" s="603"/>
      <c r="BPM37" s="603"/>
      <c r="BPN37" s="603"/>
      <c r="BPO37" s="603"/>
      <c r="BPP37" s="603"/>
      <c r="BPQ37" s="603"/>
      <c r="BPR37" s="603"/>
      <c r="BPS37" s="603"/>
      <c r="BPT37" s="603"/>
      <c r="BPU37" s="603"/>
      <c r="BPV37" s="603"/>
      <c r="BPW37" s="603"/>
      <c r="BPX37" s="603"/>
      <c r="BPY37" s="603"/>
      <c r="BPZ37" s="603"/>
      <c r="BQA37" s="603"/>
      <c r="BQB37" s="603"/>
      <c r="BQC37" s="603"/>
      <c r="BQD37" s="603"/>
      <c r="BQE37" s="603"/>
      <c r="BQF37" s="603"/>
      <c r="BQG37" s="603"/>
      <c r="BQH37" s="603"/>
      <c r="BQI37" s="603"/>
      <c r="BQJ37" s="603"/>
      <c r="BQK37" s="603"/>
      <c r="BQL37" s="603"/>
      <c r="BQM37" s="603"/>
      <c r="BQN37" s="603"/>
      <c r="BQO37" s="603"/>
      <c r="BQP37" s="603"/>
      <c r="BQQ37" s="603"/>
      <c r="BQR37" s="603"/>
      <c r="BQS37" s="603"/>
      <c r="BQT37" s="603"/>
      <c r="BQU37" s="603"/>
      <c r="BQV37" s="603"/>
      <c r="BQW37" s="603"/>
      <c r="BQX37" s="603"/>
      <c r="BQY37" s="603"/>
      <c r="BQZ37" s="603"/>
      <c r="BRA37" s="603"/>
      <c r="BRB37" s="603"/>
      <c r="BRC37" s="603"/>
      <c r="BRD37" s="603"/>
      <c r="BRE37" s="603"/>
      <c r="BRF37" s="603"/>
      <c r="BRG37" s="603"/>
      <c r="BRH37" s="603"/>
      <c r="BRI37" s="603"/>
      <c r="BRJ37" s="603"/>
      <c r="BRK37" s="603"/>
      <c r="BRL37" s="603"/>
      <c r="BRM37" s="603"/>
      <c r="BRN37" s="603"/>
      <c r="BRO37" s="603"/>
      <c r="BRP37" s="603"/>
      <c r="BRQ37" s="603"/>
      <c r="BRR37" s="603"/>
      <c r="BRS37" s="603"/>
      <c r="BRT37" s="603"/>
      <c r="BRU37" s="603"/>
      <c r="BRV37" s="603"/>
      <c r="BRW37" s="603"/>
      <c r="BRX37" s="603"/>
      <c r="BRY37" s="603"/>
      <c r="BRZ37" s="603"/>
      <c r="BSA37" s="603"/>
      <c r="BSB37" s="603"/>
      <c r="BSC37" s="603"/>
      <c r="BSD37" s="603"/>
      <c r="BSE37" s="603"/>
      <c r="BSF37" s="603"/>
      <c r="BSG37" s="603"/>
      <c r="BSH37" s="603"/>
      <c r="BSI37" s="603"/>
      <c r="BSJ37" s="603"/>
      <c r="BSK37" s="603"/>
      <c r="BSL37" s="603"/>
      <c r="BSM37" s="603"/>
      <c r="BSN37" s="603"/>
      <c r="BSO37" s="603"/>
      <c r="BSP37" s="603"/>
      <c r="BSQ37" s="603"/>
      <c r="BSR37" s="603"/>
      <c r="BSS37" s="603"/>
      <c r="BST37" s="603"/>
      <c r="BSU37" s="603"/>
      <c r="BSV37" s="603"/>
      <c r="BSW37" s="603"/>
      <c r="BSX37" s="603"/>
      <c r="BSY37" s="603"/>
      <c r="BSZ37" s="603"/>
      <c r="BTA37" s="603"/>
      <c r="BTB37" s="603"/>
      <c r="BTC37" s="603"/>
      <c r="BTD37" s="603"/>
      <c r="BTE37" s="603"/>
      <c r="BTF37" s="603"/>
      <c r="BTG37" s="603"/>
      <c r="BTH37" s="603"/>
      <c r="BTI37" s="603"/>
      <c r="BTJ37" s="603"/>
      <c r="BTK37" s="603"/>
      <c r="BTL37" s="603"/>
      <c r="BTM37" s="603"/>
      <c r="BTN37" s="603"/>
      <c r="BTO37" s="603"/>
      <c r="BTP37" s="603"/>
      <c r="BTQ37" s="603"/>
      <c r="BTR37" s="603"/>
      <c r="BTS37" s="603"/>
      <c r="BTT37" s="603"/>
      <c r="BTU37" s="603"/>
      <c r="BTV37" s="603"/>
      <c r="BTW37" s="603"/>
      <c r="BTX37" s="603"/>
      <c r="BTY37" s="603"/>
      <c r="BTZ37" s="603"/>
      <c r="BUA37" s="603"/>
      <c r="BUB37" s="603"/>
      <c r="BUC37" s="603"/>
      <c r="BUD37" s="603"/>
      <c r="BUE37" s="603"/>
      <c r="BUF37" s="603"/>
      <c r="BUG37" s="603"/>
      <c r="BUH37" s="603"/>
      <c r="BUI37" s="603"/>
      <c r="BUJ37" s="603"/>
      <c r="BUK37" s="603"/>
      <c r="BUL37" s="603"/>
      <c r="BUM37" s="603"/>
      <c r="BUN37" s="603"/>
      <c r="BUO37" s="603"/>
      <c r="BUP37" s="603"/>
      <c r="BUQ37" s="603"/>
      <c r="BUR37" s="603"/>
      <c r="BUS37" s="603"/>
      <c r="BUT37" s="603"/>
      <c r="BUU37" s="603"/>
      <c r="BUV37" s="603"/>
      <c r="BUW37" s="603"/>
      <c r="BUX37" s="603"/>
      <c r="BUY37" s="603"/>
      <c r="BUZ37" s="603"/>
      <c r="BVA37" s="603"/>
      <c r="BVB37" s="603"/>
      <c r="BVC37" s="603"/>
      <c r="BVD37" s="603"/>
      <c r="BVE37" s="603"/>
      <c r="BVF37" s="603"/>
      <c r="BVG37" s="603"/>
      <c r="BVH37" s="603"/>
      <c r="BVI37" s="603"/>
      <c r="BVJ37" s="603"/>
      <c r="BVK37" s="603"/>
      <c r="BVL37" s="603"/>
      <c r="BVM37" s="603"/>
      <c r="BVN37" s="603"/>
      <c r="BVO37" s="603"/>
      <c r="BVP37" s="603"/>
      <c r="BVQ37" s="603"/>
      <c r="BVR37" s="603"/>
      <c r="BVS37" s="603"/>
      <c r="BVT37" s="603"/>
      <c r="BVU37" s="603"/>
      <c r="BVV37" s="603"/>
      <c r="BVW37" s="603"/>
      <c r="BVX37" s="603"/>
      <c r="BVY37" s="603"/>
      <c r="BVZ37" s="603"/>
      <c r="BWA37" s="603"/>
      <c r="BWB37" s="603"/>
      <c r="BWC37" s="603"/>
      <c r="BWD37" s="603"/>
      <c r="BWE37" s="603"/>
      <c r="BWF37" s="603"/>
      <c r="BWG37" s="603"/>
      <c r="BWH37" s="603"/>
      <c r="BWI37" s="603"/>
      <c r="BWJ37" s="603"/>
      <c r="BWK37" s="603"/>
    </row>
    <row r="38" spans="1:1961" s="124" customFormat="1" ht="47.25" x14ac:dyDescent="0.25">
      <c r="A38" s="40" t="s">
        <v>162</v>
      </c>
      <c r="B38" s="41" t="s">
        <v>163</v>
      </c>
      <c r="C38" s="122" t="s">
        <v>127</v>
      </c>
      <c r="D38" s="122" t="s">
        <v>127</v>
      </c>
      <c r="E38" s="134" t="s">
        <v>127</v>
      </c>
      <c r="F38" s="134" t="s">
        <v>127</v>
      </c>
      <c r="G38" s="134" t="s">
        <v>127</v>
      </c>
      <c r="H38" s="134" t="s">
        <v>127</v>
      </c>
      <c r="I38" s="134" t="s">
        <v>127</v>
      </c>
      <c r="J38" s="134" t="s">
        <v>127</v>
      </c>
      <c r="K38" s="122" t="s">
        <v>127</v>
      </c>
      <c r="L38" s="134" t="s">
        <v>127</v>
      </c>
      <c r="M38" s="134" t="s">
        <v>127</v>
      </c>
      <c r="N38" s="134" t="s">
        <v>127</v>
      </c>
      <c r="O38" s="134" t="s">
        <v>127</v>
      </c>
      <c r="P38" s="134" t="s">
        <v>127</v>
      </c>
      <c r="Q38" s="134" t="s">
        <v>127</v>
      </c>
      <c r="R38" s="122" t="s">
        <v>127</v>
      </c>
      <c r="S38" s="134" t="s">
        <v>127</v>
      </c>
      <c r="T38" s="134" t="s">
        <v>127</v>
      </c>
      <c r="U38" s="134" t="s">
        <v>127</v>
      </c>
      <c r="V38" s="134" t="s">
        <v>127</v>
      </c>
      <c r="W38" s="134" t="s">
        <v>127</v>
      </c>
      <c r="X38" s="134" t="s">
        <v>127</v>
      </c>
      <c r="Y38" s="122" t="s">
        <v>127</v>
      </c>
      <c r="Z38" s="134" t="s">
        <v>127</v>
      </c>
      <c r="AA38" s="134" t="s">
        <v>127</v>
      </c>
      <c r="AB38" s="134" t="s">
        <v>127</v>
      </c>
      <c r="AC38" s="134" t="s">
        <v>127</v>
      </c>
      <c r="AD38" s="134" t="s">
        <v>127</v>
      </c>
      <c r="AE38" s="134" t="s">
        <v>127</v>
      </c>
      <c r="AF38" s="122" t="s">
        <v>127</v>
      </c>
      <c r="AG38" s="134" t="s">
        <v>127</v>
      </c>
      <c r="AH38" s="134" t="s">
        <v>127</v>
      </c>
      <c r="AI38" s="134" t="s">
        <v>127</v>
      </c>
      <c r="AJ38" s="134" t="s">
        <v>127</v>
      </c>
      <c r="AK38" s="134" t="s">
        <v>127</v>
      </c>
      <c r="AL38" s="134" t="s">
        <v>127</v>
      </c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  <c r="IW38" s="104"/>
      <c r="IX38" s="104"/>
      <c r="IY38" s="104"/>
      <c r="IZ38" s="104"/>
      <c r="JA38" s="104"/>
      <c r="JB38" s="104"/>
      <c r="JC38" s="104"/>
      <c r="JD38" s="104"/>
      <c r="JE38" s="104"/>
      <c r="JF38" s="104"/>
      <c r="JG38" s="104"/>
      <c r="JH38" s="104"/>
      <c r="JI38" s="104"/>
      <c r="JJ38" s="104"/>
      <c r="JK38" s="104"/>
      <c r="JL38" s="104"/>
      <c r="JM38" s="104"/>
      <c r="JN38" s="104"/>
      <c r="JO38" s="104"/>
      <c r="JP38" s="104"/>
      <c r="JQ38" s="104"/>
      <c r="JR38" s="104"/>
      <c r="JS38" s="104"/>
      <c r="JT38" s="104"/>
      <c r="JU38" s="104"/>
      <c r="JV38" s="104"/>
      <c r="JW38" s="104"/>
      <c r="JX38" s="104"/>
      <c r="JY38" s="104"/>
      <c r="JZ38" s="104"/>
      <c r="KA38" s="104"/>
      <c r="KB38" s="104"/>
      <c r="KC38" s="104"/>
      <c r="KD38" s="104"/>
      <c r="KE38" s="104"/>
      <c r="KF38" s="104"/>
      <c r="KG38" s="104"/>
      <c r="KH38" s="104"/>
      <c r="KI38" s="104"/>
      <c r="KJ38" s="104"/>
      <c r="KK38" s="104"/>
      <c r="KL38" s="104"/>
      <c r="KM38" s="104"/>
      <c r="KN38" s="104"/>
      <c r="KO38" s="104"/>
      <c r="KP38" s="104"/>
      <c r="KQ38" s="104"/>
      <c r="KR38" s="104"/>
      <c r="KS38" s="104"/>
      <c r="KT38" s="104"/>
      <c r="KU38" s="104"/>
      <c r="KV38" s="104"/>
      <c r="KW38" s="104"/>
      <c r="KX38" s="104"/>
      <c r="KY38" s="104"/>
      <c r="KZ38" s="104"/>
      <c r="LA38" s="104"/>
      <c r="LB38" s="104"/>
      <c r="LC38" s="104"/>
      <c r="LD38" s="104"/>
      <c r="LE38" s="104"/>
      <c r="LF38" s="104"/>
      <c r="LG38" s="104"/>
      <c r="LH38" s="104"/>
      <c r="LI38" s="104"/>
      <c r="LJ38" s="104"/>
      <c r="LK38" s="104"/>
      <c r="LL38" s="104"/>
      <c r="LM38" s="104"/>
      <c r="LN38" s="104"/>
      <c r="LO38" s="104"/>
      <c r="LP38" s="104"/>
      <c r="LQ38" s="104"/>
      <c r="LR38" s="104"/>
      <c r="LS38" s="104"/>
      <c r="LT38" s="104"/>
      <c r="LU38" s="104"/>
      <c r="LV38" s="104"/>
      <c r="LW38" s="104"/>
      <c r="LX38" s="104"/>
      <c r="LY38" s="104"/>
      <c r="LZ38" s="104"/>
      <c r="MA38" s="104"/>
      <c r="MB38" s="104"/>
      <c r="MC38" s="104"/>
      <c r="MD38" s="104"/>
      <c r="ME38" s="104"/>
      <c r="MF38" s="104"/>
      <c r="MG38" s="104"/>
      <c r="MH38" s="104"/>
      <c r="MI38" s="104"/>
      <c r="MJ38" s="104"/>
      <c r="MK38" s="104"/>
      <c r="ML38" s="104"/>
      <c r="MM38" s="104"/>
      <c r="MN38" s="104"/>
      <c r="MO38" s="104"/>
      <c r="MP38" s="104"/>
      <c r="MQ38" s="104"/>
      <c r="MR38" s="104"/>
      <c r="MS38" s="104"/>
      <c r="MT38" s="104"/>
      <c r="MU38" s="104"/>
      <c r="MV38" s="104"/>
      <c r="MW38" s="104"/>
      <c r="MX38" s="104"/>
      <c r="MY38" s="104"/>
      <c r="MZ38" s="104"/>
      <c r="NA38" s="104"/>
      <c r="NB38" s="104"/>
      <c r="NC38" s="104"/>
      <c r="ND38" s="104"/>
      <c r="NE38" s="104"/>
      <c r="NF38" s="104"/>
      <c r="NG38" s="104"/>
      <c r="NH38" s="104"/>
      <c r="NI38" s="104"/>
      <c r="NJ38" s="104"/>
      <c r="NK38" s="104"/>
      <c r="NL38" s="104"/>
      <c r="NM38" s="104"/>
      <c r="NN38" s="104"/>
      <c r="NO38" s="104"/>
      <c r="NP38" s="104"/>
      <c r="NQ38" s="104"/>
      <c r="NR38" s="104"/>
      <c r="NS38" s="104"/>
      <c r="NT38" s="104"/>
      <c r="NU38" s="104"/>
      <c r="NV38" s="104"/>
      <c r="NW38" s="104"/>
      <c r="NX38" s="104"/>
      <c r="NY38" s="104"/>
      <c r="NZ38" s="104"/>
      <c r="OA38" s="104"/>
      <c r="OB38" s="104"/>
      <c r="OC38" s="104"/>
      <c r="OD38" s="104"/>
      <c r="OE38" s="104"/>
      <c r="OF38" s="104"/>
      <c r="OG38" s="104"/>
      <c r="OH38" s="104"/>
      <c r="OI38" s="104"/>
      <c r="OJ38" s="104"/>
      <c r="OK38" s="104"/>
      <c r="OL38" s="104"/>
      <c r="OM38" s="104"/>
      <c r="ON38" s="104"/>
      <c r="OO38" s="104"/>
      <c r="OP38" s="104"/>
      <c r="OQ38" s="104"/>
      <c r="OR38" s="104"/>
      <c r="OS38" s="104"/>
      <c r="OT38" s="104"/>
      <c r="OU38" s="104"/>
      <c r="OV38" s="104"/>
      <c r="OW38" s="104"/>
      <c r="OX38" s="104"/>
      <c r="OY38" s="104"/>
      <c r="OZ38" s="104"/>
      <c r="PA38" s="104"/>
      <c r="PB38" s="104"/>
      <c r="PC38" s="104"/>
      <c r="PD38" s="104"/>
      <c r="PE38" s="104"/>
      <c r="PF38" s="104"/>
      <c r="PG38" s="104"/>
      <c r="PH38" s="104"/>
      <c r="PI38" s="104"/>
      <c r="PJ38" s="104"/>
      <c r="PK38" s="104"/>
      <c r="PL38" s="104"/>
      <c r="PM38" s="104"/>
      <c r="PN38" s="104"/>
      <c r="PO38" s="104"/>
      <c r="PP38" s="104"/>
      <c r="PQ38" s="104"/>
      <c r="PR38" s="104"/>
      <c r="PS38" s="104"/>
      <c r="PT38" s="104"/>
      <c r="PU38" s="104"/>
      <c r="PV38" s="104"/>
      <c r="PW38" s="104"/>
      <c r="PX38" s="104"/>
      <c r="PY38" s="104"/>
      <c r="PZ38" s="104"/>
      <c r="QA38" s="104"/>
      <c r="QB38" s="104"/>
      <c r="QC38" s="104"/>
      <c r="QD38" s="104"/>
      <c r="QE38" s="104"/>
      <c r="QF38" s="104"/>
      <c r="QG38" s="104"/>
      <c r="QH38" s="104"/>
      <c r="QI38" s="104"/>
      <c r="QJ38" s="104"/>
      <c r="QK38" s="104"/>
      <c r="QL38" s="104"/>
      <c r="QM38" s="104"/>
      <c r="QN38" s="104"/>
      <c r="QO38" s="104"/>
      <c r="QP38" s="104"/>
      <c r="QQ38" s="104"/>
      <c r="QR38" s="104"/>
      <c r="QS38" s="104"/>
      <c r="QT38" s="104"/>
      <c r="QU38" s="104"/>
      <c r="QV38" s="104"/>
      <c r="QW38" s="104"/>
      <c r="QX38" s="104"/>
      <c r="QY38" s="104"/>
      <c r="QZ38" s="104"/>
      <c r="RA38" s="104"/>
      <c r="RB38" s="104"/>
      <c r="RC38" s="104"/>
      <c r="RD38" s="104"/>
      <c r="RE38" s="104"/>
      <c r="RF38" s="104"/>
      <c r="RG38" s="104"/>
      <c r="RH38" s="104"/>
      <c r="RI38" s="104"/>
      <c r="RJ38" s="104"/>
      <c r="RK38" s="104"/>
      <c r="RL38" s="104"/>
      <c r="RM38" s="104"/>
      <c r="RN38" s="104"/>
      <c r="RO38" s="104"/>
      <c r="RP38" s="104"/>
      <c r="RQ38" s="104"/>
      <c r="RR38" s="104"/>
      <c r="RS38" s="104"/>
      <c r="RT38" s="104"/>
      <c r="RU38" s="104"/>
      <c r="RV38" s="104"/>
      <c r="RW38" s="104"/>
      <c r="RX38" s="104"/>
      <c r="RY38" s="104"/>
      <c r="RZ38" s="104"/>
      <c r="SA38" s="104"/>
      <c r="SB38" s="104"/>
      <c r="SC38" s="104"/>
      <c r="SD38" s="104"/>
      <c r="SE38" s="104"/>
      <c r="SF38" s="104"/>
      <c r="SG38" s="104"/>
      <c r="SH38" s="104"/>
      <c r="SI38" s="104"/>
      <c r="SJ38" s="104"/>
      <c r="SK38" s="104"/>
      <c r="SL38" s="104"/>
      <c r="SM38" s="104"/>
      <c r="SN38" s="104"/>
      <c r="SO38" s="104"/>
      <c r="SP38" s="104"/>
      <c r="SQ38" s="104"/>
      <c r="SR38" s="104"/>
      <c r="SS38" s="104"/>
      <c r="ST38" s="104"/>
      <c r="SU38" s="104"/>
      <c r="SV38" s="104"/>
      <c r="SW38" s="104"/>
      <c r="SX38" s="104"/>
      <c r="SY38" s="104"/>
      <c r="SZ38" s="104"/>
      <c r="TA38" s="104"/>
      <c r="TB38" s="104"/>
      <c r="TC38" s="104"/>
      <c r="TD38" s="104"/>
      <c r="TE38" s="104"/>
      <c r="TF38" s="104"/>
      <c r="TG38" s="104"/>
      <c r="TH38" s="104"/>
      <c r="TI38" s="104"/>
      <c r="TJ38" s="104"/>
      <c r="TK38" s="104"/>
      <c r="TL38" s="104"/>
      <c r="TM38" s="104"/>
      <c r="TN38" s="104"/>
      <c r="TO38" s="104"/>
      <c r="TP38" s="104"/>
      <c r="TQ38" s="104"/>
      <c r="TR38" s="104"/>
      <c r="TS38" s="104"/>
      <c r="TT38" s="104"/>
      <c r="TU38" s="104"/>
      <c r="TV38" s="104"/>
      <c r="TW38" s="104"/>
      <c r="TX38" s="104"/>
      <c r="TY38" s="104"/>
      <c r="TZ38" s="104"/>
      <c r="UA38" s="104"/>
      <c r="UB38" s="104"/>
      <c r="UC38" s="104"/>
      <c r="UD38" s="104"/>
      <c r="UE38" s="104"/>
      <c r="UF38" s="104"/>
      <c r="UG38" s="104"/>
      <c r="UH38" s="104"/>
      <c r="UI38" s="104"/>
      <c r="UJ38" s="104"/>
      <c r="UK38" s="104"/>
      <c r="UL38" s="104"/>
      <c r="UM38" s="104"/>
      <c r="UN38" s="104"/>
      <c r="UO38" s="104"/>
      <c r="UP38" s="104"/>
      <c r="UQ38" s="104"/>
      <c r="UR38" s="104"/>
      <c r="US38" s="104"/>
      <c r="UT38" s="104"/>
      <c r="UU38" s="104"/>
      <c r="UV38" s="104"/>
      <c r="UW38" s="104"/>
      <c r="UX38" s="104"/>
      <c r="UY38" s="104"/>
      <c r="UZ38" s="104"/>
      <c r="VA38" s="104"/>
      <c r="VB38" s="104"/>
      <c r="VC38" s="104"/>
      <c r="VD38" s="104"/>
      <c r="VE38" s="104"/>
      <c r="VF38" s="104"/>
      <c r="VG38" s="104"/>
      <c r="VH38" s="104"/>
      <c r="VI38" s="104"/>
      <c r="VJ38" s="104"/>
      <c r="VK38" s="104"/>
      <c r="VL38" s="104"/>
      <c r="VM38" s="104"/>
      <c r="VN38" s="104"/>
      <c r="VO38" s="104"/>
      <c r="VP38" s="104"/>
      <c r="VQ38" s="104"/>
      <c r="VR38" s="104"/>
      <c r="VS38" s="104"/>
      <c r="VT38" s="104"/>
      <c r="VU38" s="104"/>
      <c r="VV38" s="104"/>
      <c r="VW38" s="104"/>
      <c r="VX38" s="104"/>
      <c r="VY38" s="104"/>
      <c r="VZ38" s="104"/>
      <c r="WA38" s="104"/>
      <c r="WB38" s="104"/>
      <c r="WC38" s="104"/>
      <c r="WD38" s="104"/>
      <c r="WE38" s="104"/>
      <c r="WF38" s="104"/>
      <c r="WG38" s="104"/>
      <c r="WH38" s="104"/>
      <c r="WI38" s="104"/>
      <c r="WJ38" s="104"/>
      <c r="WK38" s="104"/>
      <c r="WL38" s="104"/>
      <c r="WM38" s="104"/>
      <c r="WN38" s="104"/>
      <c r="WO38" s="104"/>
      <c r="WP38" s="104"/>
      <c r="WQ38" s="104"/>
      <c r="WR38" s="104"/>
      <c r="WS38" s="104"/>
      <c r="WT38" s="104"/>
      <c r="WU38" s="104"/>
      <c r="WV38" s="104"/>
      <c r="WW38" s="104"/>
      <c r="WX38" s="104"/>
      <c r="WY38" s="104"/>
      <c r="WZ38" s="104"/>
      <c r="XA38" s="104"/>
      <c r="XB38" s="104"/>
      <c r="XC38" s="104"/>
      <c r="XD38" s="104"/>
      <c r="XE38" s="104"/>
      <c r="XF38" s="104"/>
      <c r="XG38" s="104"/>
      <c r="XH38" s="104"/>
      <c r="XI38" s="104"/>
      <c r="XJ38" s="104"/>
      <c r="XK38" s="104"/>
      <c r="XL38" s="104"/>
      <c r="XM38" s="104"/>
      <c r="XN38" s="104"/>
      <c r="XO38" s="104"/>
      <c r="XP38" s="104"/>
      <c r="XQ38" s="104"/>
      <c r="XR38" s="104"/>
      <c r="XS38" s="104"/>
      <c r="XT38" s="104"/>
      <c r="XU38" s="104"/>
      <c r="XV38" s="104"/>
      <c r="XW38" s="104"/>
      <c r="XX38" s="104"/>
      <c r="XY38" s="104"/>
      <c r="XZ38" s="104"/>
      <c r="YA38" s="104"/>
      <c r="YB38" s="104"/>
      <c r="YC38" s="104"/>
      <c r="YD38" s="104"/>
      <c r="YE38" s="104"/>
      <c r="YF38" s="104"/>
      <c r="YG38" s="104"/>
      <c r="YH38" s="104"/>
      <c r="YI38" s="104"/>
      <c r="YJ38" s="104"/>
      <c r="YK38" s="104"/>
      <c r="YL38" s="104"/>
      <c r="YM38" s="104"/>
      <c r="YN38" s="104"/>
      <c r="YO38" s="104"/>
      <c r="YP38" s="104"/>
      <c r="YQ38" s="104"/>
      <c r="YR38" s="104"/>
      <c r="YS38" s="104"/>
      <c r="YT38" s="104"/>
      <c r="YU38" s="104"/>
      <c r="YV38" s="104"/>
      <c r="YW38" s="104"/>
      <c r="YX38" s="104"/>
      <c r="YY38" s="104"/>
      <c r="YZ38" s="104"/>
      <c r="ZA38" s="104"/>
      <c r="ZB38" s="104"/>
      <c r="ZC38" s="104"/>
      <c r="ZD38" s="104"/>
      <c r="ZE38" s="104"/>
      <c r="ZF38" s="104"/>
      <c r="ZG38" s="104"/>
      <c r="ZH38" s="104"/>
      <c r="ZI38" s="104"/>
      <c r="ZJ38" s="104"/>
      <c r="ZK38" s="104"/>
      <c r="ZL38" s="104"/>
      <c r="ZM38" s="104"/>
      <c r="ZN38" s="104"/>
      <c r="ZO38" s="104"/>
      <c r="ZP38" s="104"/>
      <c r="ZQ38" s="104"/>
      <c r="ZR38" s="104"/>
      <c r="ZS38" s="104"/>
      <c r="ZT38" s="104"/>
      <c r="ZU38" s="104"/>
      <c r="ZV38" s="104"/>
      <c r="ZW38" s="104"/>
      <c r="ZX38" s="104"/>
      <c r="ZY38" s="104"/>
      <c r="ZZ38" s="104"/>
      <c r="AAA38" s="104"/>
      <c r="AAB38" s="104"/>
      <c r="AAC38" s="104"/>
      <c r="AAD38" s="104"/>
      <c r="AAE38" s="104"/>
      <c r="AAF38" s="104"/>
      <c r="AAG38" s="104"/>
      <c r="AAH38" s="104"/>
      <c r="AAI38" s="104"/>
      <c r="AAJ38" s="104"/>
      <c r="AAK38" s="104"/>
      <c r="AAL38" s="104"/>
      <c r="AAM38" s="104"/>
      <c r="AAN38" s="104"/>
      <c r="AAO38" s="104"/>
      <c r="AAP38" s="104"/>
      <c r="AAQ38" s="104"/>
      <c r="AAR38" s="104"/>
      <c r="AAS38" s="104"/>
      <c r="AAT38" s="104"/>
      <c r="AAU38" s="104"/>
      <c r="AAV38" s="104"/>
      <c r="AAW38" s="104"/>
      <c r="AAX38" s="104"/>
      <c r="AAY38" s="104"/>
      <c r="AAZ38" s="104"/>
      <c r="ABA38" s="104"/>
      <c r="ABB38" s="104"/>
      <c r="ABC38" s="104"/>
      <c r="ABD38" s="104"/>
      <c r="ABE38" s="104"/>
      <c r="ABF38" s="104"/>
      <c r="ABG38" s="104"/>
      <c r="ABH38" s="104"/>
      <c r="ABI38" s="104"/>
      <c r="ABJ38" s="104"/>
      <c r="ABK38" s="104"/>
      <c r="ABL38" s="104"/>
      <c r="ABM38" s="104"/>
      <c r="ABN38" s="104"/>
      <c r="ABO38" s="104"/>
      <c r="ABP38" s="104"/>
      <c r="ABQ38" s="104"/>
      <c r="ABR38" s="104"/>
      <c r="ABS38" s="104"/>
      <c r="ABT38" s="104"/>
      <c r="ABU38" s="104"/>
      <c r="ABV38" s="104"/>
      <c r="ABW38" s="104"/>
      <c r="ABX38" s="104"/>
      <c r="ABY38" s="104"/>
      <c r="ABZ38" s="104"/>
      <c r="ACA38" s="104"/>
      <c r="ACB38" s="104"/>
      <c r="ACC38" s="104"/>
      <c r="ACD38" s="104"/>
      <c r="ACE38" s="104"/>
      <c r="ACF38" s="104"/>
      <c r="ACG38" s="104"/>
      <c r="ACH38" s="104"/>
      <c r="ACI38" s="104"/>
      <c r="ACJ38" s="104"/>
      <c r="ACK38" s="104"/>
      <c r="ACL38" s="104"/>
      <c r="ACM38" s="104"/>
      <c r="ACN38" s="104"/>
      <c r="ACO38" s="104"/>
      <c r="ACP38" s="104"/>
      <c r="ACQ38" s="104"/>
      <c r="ACR38" s="104"/>
      <c r="ACS38" s="104"/>
      <c r="ACT38" s="104"/>
      <c r="ACU38" s="104"/>
      <c r="ACV38" s="104"/>
      <c r="ACW38" s="104"/>
      <c r="ACX38" s="104"/>
      <c r="ACY38" s="104"/>
      <c r="ACZ38" s="104"/>
      <c r="ADA38" s="104"/>
      <c r="ADB38" s="104"/>
      <c r="ADC38" s="104"/>
      <c r="ADD38" s="104"/>
      <c r="ADE38" s="104"/>
      <c r="ADF38" s="104"/>
      <c r="ADG38" s="104"/>
      <c r="ADH38" s="104"/>
      <c r="ADI38" s="104"/>
      <c r="ADJ38" s="104"/>
      <c r="ADK38" s="104"/>
      <c r="ADL38" s="104"/>
      <c r="ADM38" s="104"/>
      <c r="ADN38" s="104"/>
      <c r="ADO38" s="104"/>
      <c r="ADP38" s="104"/>
      <c r="ADQ38" s="104"/>
      <c r="ADR38" s="104"/>
      <c r="ADS38" s="104"/>
      <c r="ADT38" s="104"/>
      <c r="ADU38" s="104"/>
      <c r="ADV38" s="104"/>
      <c r="ADW38" s="104"/>
      <c r="ADX38" s="104"/>
      <c r="ADY38" s="104"/>
      <c r="ADZ38" s="104"/>
      <c r="AEA38" s="104"/>
      <c r="AEB38" s="104"/>
      <c r="AEC38" s="104"/>
      <c r="AED38" s="104"/>
      <c r="AEE38" s="104"/>
      <c r="AEF38" s="104"/>
      <c r="AEG38" s="104"/>
      <c r="AEH38" s="104"/>
      <c r="AEI38" s="104"/>
      <c r="AEJ38" s="104"/>
      <c r="AEK38" s="104"/>
      <c r="AEL38" s="104"/>
      <c r="AEM38" s="104"/>
      <c r="AEN38" s="104"/>
      <c r="AEO38" s="104"/>
      <c r="AEP38" s="104"/>
      <c r="AEQ38" s="104"/>
      <c r="AER38" s="104"/>
      <c r="AES38" s="104"/>
      <c r="AET38" s="104"/>
      <c r="AEU38" s="104"/>
      <c r="AEV38" s="104"/>
      <c r="AEW38" s="104"/>
      <c r="AEX38" s="104"/>
      <c r="AEY38" s="104"/>
      <c r="AEZ38" s="104"/>
      <c r="AFA38" s="104"/>
      <c r="AFB38" s="104"/>
      <c r="AFC38" s="104"/>
      <c r="AFD38" s="104"/>
      <c r="AFE38" s="104"/>
      <c r="AFF38" s="104"/>
      <c r="AFG38" s="104"/>
      <c r="AFH38" s="104"/>
      <c r="AFI38" s="104"/>
      <c r="AFJ38" s="104"/>
      <c r="AFK38" s="104"/>
      <c r="AFL38" s="104"/>
      <c r="AFM38" s="104"/>
      <c r="AFN38" s="104"/>
      <c r="AFO38" s="104"/>
      <c r="AFP38" s="104"/>
      <c r="AFQ38" s="104"/>
      <c r="AFR38" s="104"/>
      <c r="AFS38" s="104"/>
      <c r="AFT38" s="104"/>
      <c r="AFU38" s="104"/>
      <c r="AFV38" s="104"/>
      <c r="AFW38" s="104"/>
      <c r="AFX38" s="104"/>
      <c r="AFY38" s="104"/>
      <c r="AFZ38" s="104"/>
      <c r="AGA38" s="104"/>
      <c r="AGB38" s="104"/>
      <c r="AGC38" s="104"/>
      <c r="AGD38" s="104"/>
      <c r="AGE38" s="104"/>
      <c r="AGF38" s="104"/>
      <c r="AGG38" s="104"/>
      <c r="AGH38" s="104"/>
      <c r="AGI38" s="104"/>
      <c r="AGJ38" s="104"/>
      <c r="AGK38" s="104"/>
      <c r="AGL38" s="104"/>
      <c r="AGM38" s="104"/>
      <c r="AGN38" s="104"/>
      <c r="AGO38" s="104"/>
      <c r="AGP38" s="104"/>
      <c r="AGQ38" s="104"/>
      <c r="AGR38" s="104"/>
      <c r="AGS38" s="104"/>
      <c r="AGT38" s="104"/>
      <c r="AGU38" s="104"/>
      <c r="AGV38" s="104"/>
      <c r="AGW38" s="104"/>
      <c r="AGX38" s="104"/>
      <c r="AGY38" s="104"/>
      <c r="AGZ38" s="104"/>
      <c r="AHA38" s="104"/>
      <c r="AHB38" s="104"/>
      <c r="AHC38" s="104"/>
      <c r="AHD38" s="104"/>
      <c r="AHE38" s="104"/>
      <c r="AHF38" s="104"/>
      <c r="AHG38" s="104"/>
      <c r="AHH38" s="104"/>
      <c r="AHI38" s="104"/>
      <c r="AHJ38" s="104"/>
      <c r="AHK38" s="104"/>
      <c r="AHL38" s="104"/>
      <c r="AHM38" s="104"/>
      <c r="AHN38" s="104"/>
      <c r="AHO38" s="104"/>
      <c r="AHP38" s="104"/>
      <c r="AHQ38" s="104"/>
      <c r="AHR38" s="104"/>
      <c r="AHS38" s="104"/>
      <c r="AHT38" s="104"/>
      <c r="AHU38" s="104"/>
      <c r="AHV38" s="104"/>
      <c r="AHW38" s="104"/>
      <c r="AHX38" s="104"/>
      <c r="AHY38" s="104"/>
      <c r="AHZ38" s="104"/>
      <c r="AIA38" s="104"/>
      <c r="AIB38" s="104"/>
      <c r="AIC38" s="104"/>
      <c r="AID38" s="104"/>
      <c r="AIE38" s="104"/>
      <c r="AIF38" s="104"/>
      <c r="AIG38" s="104"/>
      <c r="AIH38" s="104"/>
      <c r="AII38" s="104"/>
      <c r="AIJ38" s="104"/>
      <c r="AIK38" s="104"/>
      <c r="AIL38" s="104"/>
      <c r="AIM38" s="104"/>
      <c r="AIN38" s="104"/>
      <c r="AIO38" s="104"/>
      <c r="AIP38" s="104"/>
      <c r="AIQ38" s="104"/>
      <c r="AIR38" s="104"/>
      <c r="AIS38" s="104"/>
      <c r="AIT38" s="104"/>
      <c r="AIU38" s="104"/>
      <c r="AIV38" s="104"/>
      <c r="AIW38" s="104"/>
      <c r="AIX38" s="104"/>
      <c r="AIY38" s="104"/>
      <c r="AIZ38" s="104"/>
      <c r="AJA38" s="104"/>
      <c r="AJB38" s="104"/>
      <c r="AJC38" s="104"/>
      <c r="AJD38" s="104"/>
      <c r="AJE38" s="104"/>
      <c r="AJF38" s="104"/>
      <c r="AJG38" s="104"/>
      <c r="AJH38" s="104"/>
      <c r="AJI38" s="104"/>
      <c r="AJJ38" s="104"/>
      <c r="AJK38" s="104"/>
      <c r="AJL38" s="104"/>
      <c r="AJM38" s="104"/>
      <c r="AJN38" s="104"/>
      <c r="AJO38" s="104"/>
      <c r="AJP38" s="104"/>
      <c r="AJQ38" s="104"/>
      <c r="AJR38" s="104"/>
      <c r="AJS38" s="104"/>
      <c r="AJT38" s="104"/>
      <c r="AJU38" s="104"/>
      <c r="AJV38" s="104"/>
      <c r="AJW38" s="104"/>
      <c r="AJX38" s="104"/>
      <c r="AJY38" s="104"/>
      <c r="AJZ38" s="104"/>
      <c r="AKA38" s="104"/>
      <c r="AKB38" s="104"/>
      <c r="AKC38" s="104"/>
      <c r="AKD38" s="104"/>
      <c r="AKE38" s="104"/>
      <c r="AKF38" s="104"/>
      <c r="AKG38" s="104"/>
      <c r="AKH38" s="104"/>
      <c r="AKI38" s="104"/>
      <c r="AKJ38" s="104"/>
      <c r="AKK38" s="104"/>
      <c r="AKL38" s="104"/>
      <c r="AKM38" s="104"/>
      <c r="AKN38" s="104"/>
      <c r="AKO38" s="104"/>
      <c r="AKP38" s="104"/>
      <c r="AKQ38" s="104"/>
      <c r="AKR38" s="104"/>
      <c r="AKS38" s="104"/>
      <c r="AKT38" s="104"/>
      <c r="AKU38" s="104"/>
      <c r="AKV38" s="104"/>
      <c r="AKW38" s="104"/>
      <c r="AKX38" s="104"/>
      <c r="AKY38" s="104"/>
      <c r="AKZ38" s="104"/>
      <c r="ALA38" s="104"/>
      <c r="ALB38" s="104"/>
      <c r="ALC38" s="104"/>
      <c r="ALD38" s="104"/>
      <c r="ALE38" s="104"/>
      <c r="ALF38" s="104"/>
      <c r="ALG38" s="104"/>
      <c r="ALH38" s="104"/>
      <c r="ALI38" s="104"/>
      <c r="ALJ38" s="104"/>
      <c r="ALK38" s="104"/>
      <c r="ALL38" s="104"/>
      <c r="ALM38" s="104"/>
      <c r="ALN38" s="104"/>
      <c r="ALO38" s="104"/>
      <c r="ALP38" s="104"/>
      <c r="ALQ38" s="104"/>
      <c r="ALR38" s="104"/>
      <c r="ALS38" s="104"/>
      <c r="ALT38" s="104"/>
      <c r="ALU38" s="104"/>
      <c r="ALV38" s="104"/>
      <c r="ALW38" s="104"/>
      <c r="ALX38" s="104"/>
      <c r="ALY38" s="104"/>
      <c r="ALZ38" s="104"/>
      <c r="AMA38" s="104"/>
      <c r="AMB38" s="104"/>
      <c r="AMC38" s="104"/>
      <c r="AMD38" s="104"/>
      <c r="AME38" s="104"/>
      <c r="AMF38" s="104"/>
      <c r="AMG38" s="104"/>
      <c r="AMH38" s="104"/>
      <c r="AMI38" s="104"/>
      <c r="AMJ38" s="104"/>
      <c r="AMK38" s="104"/>
      <c r="AML38" s="104"/>
      <c r="AMM38" s="104"/>
      <c r="AMN38" s="104"/>
      <c r="AMO38" s="104"/>
      <c r="AMP38" s="104"/>
      <c r="AMQ38" s="104"/>
      <c r="AMR38" s="104"/>
      <c r="AMS38" s="104"/>
      <c r="AMT38" s="104"/>
      <c r="AMU38" s="104"/>
      <c r="AMV38" s="104"/>
      <c r="AMW38" s="104"/>
      <c r="AMX38" s="104"/>
      <c r="AMY38" s="104"/>
      <c r="AMZ38" s="104"/>
      <c r="ANA38" s="104"/>
      <c r="ANB38" s="104"/>
      <c r="ANC38" s="104"/>
      <c r="AND38" s="104"/>
      <c r="ANE38" s="104"/>
      <c r="ANF38" s="104"/>
      <c r="ANG38" s="104"/>
      <c r="ANH38" s="104"/>
      <c r="ANI38" s="104"/>
      <c r="ANJ38" s="104"/>
      <c r="ANK38" s="104"/>
      <c r="ANL38" s="104"/>
      <c r="ANM38" s="104"/>
      <c r="ANN38" s="104"/>
      <c r="ANO38" s="104"/>
      <c r="ANP38" s="104"/>
      <c r="ANQ38" s="104"/>
      <c r="ANR38" s="104"/>
      <c r="ANS38" s="104"/>
      <c r="ANT38" s="104"/>
      <c r="ANU38" s="104"/>
      <c r="ANV38" s="104"/>
      <c r="ANW38" s="104"/>
      <c r="ANX38" s="104"/>
      <c r="ANY38" s="104"/>
      <c r="ANZ38" s="104"/>
      <c r="AOA38" s="104"/>
      <c r="AOB38" s="104"/>
      <c r="AOC38" s="104"/>
      <c r="AOD38" s="104"/>
      <c r="AOE38" s="104"/>
      <c r="AOF38" s="104"/>
      <c r="AOG38" s="104"/>
      <c r="AOH38" s="104"/>
      <c r="AOI38" s="104"/>
      <c r="AOJ38" s="104"/>
      <c r="AOK38" s="104"/>
      <c r="AOL38" s="104"/>
      <c r="AOM38" s="104"/>
      <c r="AON38" s="104"/>
      <c r="AOO38" s="104"/>
      <c r="AOP38" s="104"/>
      <c r="AOQ38" s="104"/>
      <c r="AOR38" s="104"/>
      <c r="AOS38" s="104"/>
      <c r="AOT38" s="104"/>
      <c r="AOU38" s="104"/>
      <c r="AOV38" s="104"/>
      <c r="AOW38" s="104"/>
      <c r="AOX38" s="104"/>
      <c r="AOY38" s="104"/>
      <c r="AOZ38" s="104"/>
      <c r="APA38" s="104"/>
      <c r="APB38" s="104"/>
      <c r="APC38" s="104"/>
      <c r="APD38" s="104"/>
      <c r="APE38" s="104"/>
      <c r="APF38" s="104"/>
      <c r="APG38" s="104"/>
      <c r="APH38" s="104"/>
      <c r="API38" s="104"/>
      <c r="APJ38" s="104"/>
      <c r="APK38" s="104"/>
      <c r="APL38" s="104"/>
      <c r="APM38" s="104"/>
      <c r="APN38" s="104"/>
      <c r="APO38" s="104"/>
      <c r="APP38" s="104"/>
      <c r="APQ38" s="104"/>
      <c r="APR38" s="104"/>
      <c r="APS38" s="104"/>
      <c r="APT38" s="104"/>
      <c r="APU38" s="104"/>
      <c r="APV38" s="104"/>
      <c r="APW38" s="104"/>
      <c r="APX38" s="104"/>
      <c r="APY38" s="104"/>
      <c r="APZ38" s="104"/>
      <c r="AQA38" s="104"/>
      <c r="AQB38" s="104"/>
      <c r="AQC38" s="104"/>
      <c r="AQD38" s="104"/>
      <c r="AQE38" s="104"/>
      <c r="AQF38" s="104"/>
      <c r="AQG38" s="104"/>
      <c r="AQH38" s="104"/>
      <c r="AQI38" s="104"/>
      <c r="AQJ38" s="104"/>
      <c r="AQK38" s="104"/>
      <c r="AQL38" s="104"/>
      <c r="AQM38" s="104"/>
      <c r="AQN38" s="104"/>
      <c r="AQO38" s="104"/>
      <c r="AQP38" s="104"/>
      <c r="AQQ38" s="104"/>
      <c r="AQR38" s="104"/>
      <c r="AQS38" s="104"/>
      <c r="AQT38" s="104"/>
      <c r="AQU38" s="104"/>
      <c r="AQV38" s="104"/>
      <c r="AQW38" s="104"/>
      <c r="AQX38" s="104"/>
      <c r="AQY38" s="104"/>
      <c r="AQZ38" s="104"/>
      <c r="ARA38" s="104"/>
      <c r="ARB38" s="104"/>
      <c r="ARC38" s="104"/>
      <c r="ARD38" s="104"/>
      <c r="ARE38" s="104"/>
      <c r="ARF38" s="104"/>
      <c r="ARG38" s="104"/>
      <c r="ARH38" s="104"/>
      <c r="ARI38" s="104"/>
      <c r="ARJ38" s="104"/>
      <c r="ARK38" s="104"/>
      <c r="ARL38" s="104"/>
      <c r="ARM38" s="104"/>
      <c r="ARN38" s="104"/>
      <c r="ARO38" s="104"/>
      <c r="ARP38" s="104"/>
      <c r="ARQ38" s="104"/>
      <c r="ARR38" s="104"/>
      <c r="ARS38" s="104"/>
      <c r="ART38" s="104"/>
      <c r="ARU38" s="104"/>
      <c r="ARV38" s="104"/>
      <c r="ARW38" s="104"/>
      <c r="ARX38" s="104"/>
      <c r="ARY38" s="104"/>
      <c r="ARZ38" s="104"/>
      <c r="ASA38" s="104"/>
      <c r="ASB38" s="104"/>
      <c r="ASC38" s="104"/>
      <c r="ASD38" s="104"/>
      <c r="ASE38" s="104"/>
      <c r="ASF38" s="104"/>
      <c r="ASG38" s="104"/>
      <c r="ASH38" s="104"/>
      <c r="ASI38" s="104"/>
      <c r="ASJ38" s="104"/>
      <c r="ASK38" s="104"/>
      <c r="ASL38" s="104"/>
      <c r="ASM38" s="104"/>
      <c r="ASN38" s="104"/>
      <c r="ASO38" s="104"/>
      <c r="ASP38" s="104"/>
      <c r="ASQ38" s="104"/>
      <c r="ASR38" s="104"/>
      <c r="ASS38" s="104"/>
      <c r="AST38" s="104"/>
      <c r="ASU38" s="104"/>
      <c r="ASV38" s="104"/>
      <c r="ASW38" s="104"/>
      <c r="ASX38" s="104"/>
      <c r="ASY38" s="104"/>
      <c r="ASZ38" s="104"/>
      <c r="ATA38" s="104"/>
      <c r="ATB38" s="104"/>
      <c r="ATC38" s="104"/>
      <c r="ATD38" s="104"/>
      <c r="ATE38" s="104"/>
      <c r="ATF38" s="104"/>
      <c r="ATG38" s="104"/>
      <c r="ATH38" s="104"/>
      <c r="ATI38" s="104"/>
      <c r="ATJ38" s="104"/>
      <c r="ATK38" s="104"/>
      <c r="ATL38" s="104"/>
      <c r="ATM38" s="104"/>
      <c r="ATN38" s="104"/>
      <c r="ATO38" s="104"/>
      <c r="ATP38" s="104"/>
      <c r="ATQ38" s="104"/>
      <c r="ATR38" s="104"/>
      <c r="ATS38" s="104"/>
      <c r="ATT38" s="104"/>
      <c r="ATU38" s="104"/>
      <c r="ATV38" s="104"/>
      <c r="ATW38" s="104"/>
      <c r="ATX38" s="104"/>
      <c r="ATY38" s="104"/>
      <c r="ATZ38" s="104"/>
      <c r="AUA38" s="104"/>
      <c r="AUB38" s="104"/>
      <c r="AUC38" s="104"/>
      <c r="AUD38" s="104"/>
      <c r="AUE38" s="104"/>
      <c r="AUF38" s="104"/>
      <c r="AUG38" s="104"/>
      <c r="AUH38" s="104"/>
      <c r="AUI38" s="104"/>
      <c r="AUJ38" s="104"/>
      <c r="AUK38" s="104"/>
      <c r="AUL38" s="104"/>
      <c r="AUM38" s="104"/>
      <c r="AUN38" s="104"/>
      <c r="AUO38" s="104"/>
      <c r="AUP38" s="104"/>
      <c r="AUQ38" s="104"/>
      <c r="AUR38" s="104"/>
      <c r="AUS38" s="104"/>
      <c r="AUT38" s="104"/>
      <c r="AUU38" s="104"/>
      <c r="AUV38" s="104"/>
      <c r="AUW38" s="104"/>
      <c r="AUX38" s="104"/>
      <c r="AUY38" s="104"/>
      <c r="AUZ38" s="104"/>
      <c r="AVA38" s="104"/>
      <c r="AVB38" s="104"/>
      <c r="AVC38" s="104"/>
      <c r="AVD38" s="104"/>
      <c r="AVE38" s="104"/>
      <c r="AVF38" s="104"/>
      <c r="AVG38" s="104"/>
      <c r="AVH38" s="104"/>
      <c r="AVI38" s="104"/>
      <c r="AVJ38" s="104"/>
      <c r="AVK38" s="104"/>
      <c r="AVL38" s="104"/>
      <c r="AVM38" s="104"/>
      <c r="AVN38" s="104"/>
      <c r="AVO38" s="104"/>
      <c r="AVP38" s="104"/>
      <c r="AVQ38" s="104"/>
      <c r="AVR38" s="104"/>
      <c r="AVS38" s="104"/>
      <c r="AVT38" s="104"/>
      <c r="AVU38" s="104"/>
      <c r="AVV38" s="104"/>
      <c r="AVW38" s="104"/>
      <c r="AVX38" s="104"/>
      <c r="AVY38" s="104"/>
      <c r="AVZ38" s="104"/>
      <c r="AWA38" s="104"/>
      <c r="AWB38" s="104"/>
      <c r="AWC38" s="104"/>
      <c r="AWD38" s="104"/>
      <c r="AWE38" s="104"/>
      <c r="AWF38" s="104"/>
      <c r="AWG38" s="104"/>
      <c r="AWH38" s="104"/>
      <c r="AWI38" s="104"/>
      <c r="AWJ38" s="104"/>
      <c r="AWK38" s="104"/>
      <c r="AWL38" s="104"/>
      <c r="AWM38" s="104"/>
      <c r="AWN38" s="104"/>
      <c r="AWO38" s="104"/>
      <c r="AWP38" s="104"/>
      <c r="AWQ38" s="104"/>
      <c r="AWR38" s="104"/>
      <c r="AWS38" s="104"/>
      <c r="AWT38" s="104"/>
      <c r="AWU38" s="104"/>
      <c r="AWV38" s="104"/>
      <c r="AWW38" s="104"/>
      <c r="AWX38" s="104"/>
      <c r="AWY38" s="104"/>
      <c r="AWZ38" s="104"/>
      <c r="AXA38" s="104"/>
      <c r="AXB38" s="104"/>
      <c r="AXC38" s="104"/>
      <c r="AXD38" s="104"/>
      <c r="AXE38" s="104"/>
      <c r="AXF38" s="104"/>
      <c r="AXG38" s="104"/>
      <c r="AXH38" s="104"/>
      <c r="AXI38" s="104"/>
      <c r="AXJ38" s="104"/>
      <c r="AXK38" s="104"/>
      <c r="AXL38" s="104"/>
      <c r="AXM38" s="104"/>
      <c r="AXN38" s="104"/>
      <c r="AXO38" s="104"/>
      <c r="AXP38" s="104"/>
      <c r="AXQ38" s="104"/>
      <c r="AXR38" s="104"/>
      <c r="AXS38" s="104"/>
      <c r="AXT38" s="104"/>
      <c r="AXU38" s="104"/>
      <c r="AXV38" s="104"/>
      <c r="AXW38" s="104"/>
      <c r="AXX38" s="104"/>
      <c r="AXY38" s="104"/>
      <c r="AXZ38" s="104"/>
      <c r="AYA38" s="104"/>
      <c r="AYB38" s="104"/>
      <c r="AYC38" s="104"/>
      <c r="AYD38" s="104"/>
      <c r="AYE38" s="104"/>
      <c r="AYF38" s="104"/>
      <c r="AYG38" s="104"/>
      <c r="AYH38" s="104"/>
      <c r="AYI38" s="104"/>
      <c r="AYJ38" s="104"/>
      <c r="AYK38" s="104"/>
      <c r="AYL38" s="104"/>
      <c r="AYM38" s="104"/>
      <c r="AYN38" s="104"/>
      <c r="AYO38" s="104"/>
      <c r="AYP38" s="104"/>
      <c r="AYQ38" s="104"/>
      <c r="AYR38" s="104"/>
      <c r="AYS38" s="104"/>
      <c r="AYT38" s="104"/>
      <c r="AYU38" s="104"/>
      <c r="AYV38" s="104"/>
      <c r="AYW38" s="104"/>
      <c r="AYX38" s="104"/>
      <c r="AYY38" s="104"/>
      <c r="AYZ38" s="104"/>
      <c r="AZA38" s="104"/>
      <c r="AZB38" s="104"/>
      <c r="AZC38" s="104"/>
      <c r="AZD38" s="104"/>
      <c r="AZE38" s="104"/>
      <c r="AZF38" s="104"/>
      <c r="AZG38" s="104"/>
      <c r="AZH38" s="104"/>
      <c r="AZI38" s="104"/>
      <c r="AZJ38" s="104"/>
      <c r="AZK38" s="104"/>
      <c r="AZL38" s="104"/>
      <c r="AZM38" s="104"/>
      <c r="AZN38" s="104"/>
      <c r="AZO38" s="104"/>
      <c r="AZP38" s="104"/>
      <c r="AZQ38" s="104"/>
      <c r="AZR38" s="104"/>
      <c r="AZS38" s="104"/>
      <c r="AZT38" s="104"/>
      <c r="AZU38" s="104"/>
      <c r="AZV38" s="104"/>
      <c r="AZW38" s="104"/>
      <c r="AZX38" s="104"/>
      <c r="AZY38" s="104"/>
      <c r="AZZ38" s="104"/>
      <c r="BAA38" s="104"/>
      <c r="BAB38" s="104"/>
      <c r="BAC38" s="104"/>
      <c r="BAD38" s="104"/>
      <c r="BAE38" s="104"/>
      <c r="BAF38" s="104"/>
      <c r="BAG38" s="104"/>
      <c r="BAH38" s="104"/>
      <c r="BAI38" s="104"/>
      <c r="BAJ38" s="104"/>
      <c r="BAK38" s="104"/>
      <c r="BAL38" s="104"/>
      <c r="BAM38" s="104"/>
      <c r="BAN38" s="104"/>
      <c r="BAO38" s="104"/>
      <c r="BAP38" s="104"/>
      <c r="BAQ38" s="104"/>
      <c r="BAR38" s="104"/>
      <c r="BAS38" s="104"/>
      <c r="BAT38" s="104"/>
      <c r="BAU38" s="104"/>
      <c r="BAV38" s="104"/>
      <c r="BAW38" s="104"/>
      <c r="BAX38" s="104"/>
      <c r="BAY38" s="104"/>
      <c r="BAZ38" s="104"/>
      <c r="BBA38" s="104"/>
      <c r="BBB38" s="104"/>
      <c r="BBC38" s="104"/>
      <c r="BBD38" s="104"/>
      <c r="BBE38" s="104"/>
      <c r="BBF38" s="104"/>
      <c r="BBG38" s="104"/>
      <c r="BBH38" s="104"/>
      <c r="BBI38" s="104"/>
      <c r="BBJ38" s="104"/>
      <c r="BBK38" s="104"/>
      <c r="BBL38" s="104"/>
      <c r="BBM38" s="104"/>
      <c r="BBN38" s="104"/>
      <c r="BBO38" s="104"/>
      <c r="BBP38" s="104"/>
      <c r="BBQ38" s="104"/>
      <c r="BBR38" s="104"/>
      <c r="BBS38" s="104"/>
      <c r="BBT38" s="104"/>
      <c r="BBU38" s="104"/>
      <c r="BBV38" s="104"/>
      <c r="BBW38" s="104"/>
      <c r="BBX38" s="104"/>
      <c r="BBY38" s="104"/>
      <c r="BBZ38" s="104"/>
      <c r="BCA38" s="104"/>
      <c r="BCB38" s="104"/>
      <c r="BCC38" s="104"/>
      <c r="BCD38" s="104"/>
      <c r="BCE38" s="104"/>
      <c r="BCF38" s="104"/>
      <c r="BCG38" s="104"/>
      <c r="BCH38" s="104"/>
      <c r="BCI38" s="104"/>
      <c r="BCJ38" s="104"/>
      <c r="BCK38" s="104"/>
      <c r="BCL38" s="104"/>
      <c r="BCM38" s="104"/>
      <c r="BCN38" s="104"/>
      <c r="BCO38" s="104"/>
      <c r="BCP38" s="104"/>
      <c r="BCQ38" s="104"/>
      <c r="BCR38" s="104"/>
      <c r="BCS38" s="104"/>
      <c r="BCT38" s="104"/>
      <c r="BCU38" s="104"/>
      <c r="BCV38" s="104"/>
      <c r="BCW38" s="104"/>
      <c r="BCX38" s="104"/>
      <c r="BCY38" s="104"/>
      <c r="BCZ38" s="104"/>
      <c r="BDA38" s="104"/>
      <c r="BDB38" s="104"/>
      <c r="BDC38" s="104"/>
      <c r="BDD38" s="104"/>
      <c r="BDE38" s="104"/>
      <c r="BDF38" s="104"/>
      <c r="BDG38" s="104"/>
      <c r="BDH38" s="104"/>
      <c r="BDI38" s="104"/>
      <c r="BDJ38" s="104"/>
      <c r="BDK38" s="104"/>
      <c r="BDL38" s="104"/>
      <c r="BDM38" s="104"/>
      <c r="BDN38" s="104"/>
      <c r="BDO38" s="104"/>
      <c r="BDP38" s="104"/>
      <c r="BDQ38" s="104"/>
      <c r="BDR38" s="104"/>
      <c r="BDS38" s="104"/>
      <c r="BDT38" s="104"/>
      <c r="BDU38" s="104"/>
      <c r="BDV38" s="104"/>
      <c r="BDW38" s="104"/>
      <c r="BDX38" s="104"/>
      <c r="BDY38" s="104"/>
      <c r="BDZ38" s="104"/>
      <c r="BEA38" s="104"/>
      <c r="BEB38" s="104"/>
      <c r="BEC38" s="104"/>
      <c r="BED38" s="104"/>
      <c r="BEE38" s="104"/>
      <c r="BEF38" s="104"/>
      <c r="BEG38" s="104"/>
      <c r="BEH38" s="104"/>
      <c r="BEI38" s="104"/>
      <c r="BEJ38" s="104"/>
      <c r="BEK38" s="104"/>
      <c r="BEL38" s="104"/>
      <c r="BEM38" s="104"/>
      <c r="BEN38" s="104"/>
      <c r="BEO38" s="104"/>
      <c r="BEP38" s="104"/>
      <c r="BEQ38" s="104"/>
      <c r="BER38" s="104"/>
      <c r="BES38" s="104"/>
      <c r="BET38" s="104"/>
      <c r="BEU38" s="104"/>
      <c r="BEV38" s="104"/>
      <c r="BEW38" s="104"/>
      <c r="BEX38" s="104"/>
      <c r="BEY38" s="104"/>
      <c r="BEZ38" s="104"/>
      <c r="BFA38" s="104"/>
      <c r="BFB38" s="104"/>
      <c r="BFC38" s="104"/>
      <c r="BFD38" s="104"/>
      <c r="BFE38" s="104"/>
      <c r="BFF38" s="104"/>
      <c r="BFG38" s="104"/>
      <c r="BFH38" s="104"/>
      <c r="BFI38" s="104"/>
      <c r="BFJ38" s="104"/>
      <c r="BFK38" s="104"/>
      <c r="BFL38" s="104"/>
      <c r="BFM38" s="104"/>
      <c r="BFN38" s="104"/>
      <c r="BFO38" s="104"/>
      <c r="BFP38" s="104"/>
      <c r="BFQ38" s="104"/>
      <c r="BFR38" s="104"/>
      <c r="BFS38" s="104"/>
      <c r="BFT38" s="104"/>
      <c r="BFU38" s="104"/>
      <c r="BFV38" s="104"/>
      <c r="BFW38" s="104"/>
      <c r="BFX38" s="104"/>
      <c r="BFY38" s="104"/>
      <c r="BFZ38" s="104"/>
      <c r="BGA38" s="104"/>
      <c r="BGB38" s="104"/>
      <c r="BGC38" s="104"/>
      <c r="BGD38" s="104"/>
      <c r="BGE38" s="104"/>
      <c r="BGF38" s="104"/>
      <c r="BGG38" s="104"/>
      <c r="BGH38" s="104"/>
      <c r="BGI38" s="104"/>
      <c r="BGJ38" s="104"/>
      <c r="BGK38" s="104"/>
      <c r="BGL38" s="104"/>
      <c r="BGM38" s="104"/>
      <c r="BGN38" s="104"/>
      <c r="BGO38" s="104"/>
      <c r="BGP38" s="104"/>
      <c r="BGQ38" s="104"/>
      <c r="BGR38" s="104"/>
      <c r="BGS38" s="104"/>
      <c r="BGT38" s="104"/>
      <c r="BGU38" s="104"/>
      <c r="BGV38" s="104"/>
      <c r="BGW38" s="104"/>
      <c r="BGX38" s="104"/>
      <c r="BGY38" s="104"/>
      <c r="BGZ38" s="104"/>
      <c r="BHA38" s="104"/>
      <c r="BHB38" s="104"/>
      <c r="BHC38" s="104"/>
      <c r="BHD38" s="104"/>
      <c r="BHE38" s="104"/>
      <c r="BHF38" s="104"/>
      <c r="BHG38" s="104"/>
      <c r="BHH38" s="104"/>
      <c r="BHI38" s="104"/>
      <c r="BHJ38" s="104"/>
      <c r="BHK38" s="104"/>
      <c r="BHL38" s="104"/>
      <c r="BHM38" s="104"/>
      <c r="BHN38" s="104"/>
      <c r="BHO38" s="104"/>
      <c r="BHP38" s="104"/>
      <c r="BHQ38" s="104"/>
      <c r="BHR38" s="104"/>
      <c r="BHS38" s="104"/>
      <c r="BHT38" s="104"/>
      <c r="BHU38" s="104"/>
      <c r="BHV38" s="104"/>
      <c r="BHW38" s="104"/>
      <c r="BHX38" s="104"/>
      <c r="BHY38" s="104"/>
      <c r="BHZ38" s="104"/>
      <c r="BIA38" s="104"/>
      <c r="BIB38" s="104"/>
      <c r="BIC38" s="104"/>
      <c r="BID38" s="104"/>
      <c r="BIE38" s="104"/>
      <c r="BIF38" s="104"/>
      <c r="BIG38" s="104"/>
      <c r="BIH38" s="104"/>
      <c r="BII38" s="104"/>
      <c r="BIJ38" s="104"/>
      <c r="BIK38" s="104"/>
      <c r="BIL38" s="104"/>
      <c r="BIM38" s="104"/>
      <c r="BIN38" s="104"/>
      <c r="BIO38" s="104"/>
      <c r="BIP38" s="104"/>
      <c r="BIQ38" s="104"/>
      <c r="BIR38" s="104"/>
      <c r="BIS38" s="104"/>
      <c r="BIT38" s="104"/>
      <c r="BIU38" s="104"/>
      <c r="BIV38" s="104"/>
      <c r="BIW38" s="104"/>
      <c r="BIX38" s="104"/>
      <c r="BIY38" s="104"/>
      <c r="BIZ38" s="104"/>
      <c r="BJA38" s="104"/>
      <c r="BJB38" s="104"/>
      <c r="BJC38" s="104"/>
      <c r="BJD38" s="104"/>
      <c r="BJE38" s="104"/>
      <c r="BJF38" s="104"/>
      <c r="BJG38" s="104"/>
      <c r="BJH38" s="104"/>
      <c r="BJI38" s="104"/>
      <c r="BJJ38" s="104"/>
      <c r="BJK38" s="104"/>
      <c r="BJL38" s="104"/>
      <c r="BJM38" s="104"/>
      <c r="BJN38" s="104"/>
      <c r="BJO38" s="104"/>
      <c r="BJP38" s="104"/>
      <c r="BJQ38" s="104"/>
      <c r="BJR38" s="104"/>
      <c r="BJS38" s="104"/>
      <c r="BJT38" s="104"/>
      <c r="BJU38" s="104"/>
      <c r="BJV38" s="104"/>
      <c r="BJW38" s="104"/>
      <c r="BJX38" s="104"/>
      <c r="BJY38" s="104"/>
      <c r="BJZ38" s="104"/>
      <c r="BKA38" s="104"/>
      <c r="BKB38" s="104"/>
      <c r="BKC38" s="104"/>
      <c r="BKD38" s="104"/>
      <c r="BKE38" s="104"/>
      <c r="BKF38" s="104"/>
      <c r="BKG38" s="104"/>
      <c r="BKH38" s="104"/>
      <c r="BKI38" s="104"/>
      <c r="BKJ38" s="104"/>
      <c r="BKK38" s="104"/>
      <c r="BKL38" s="104"/>
      <c r="BKM38" s="104"/>
      <c r="BKN38" s="104"/>
      <c r="BKO38" s="104"/>
      <c r="BKP38" s="104"/>
      <c r="BKQ38" s="104"/>
      <c r="BKR38" s="104"/>
      <c r="BKS38" s="104"/>
      <c r="BKT38" s="104"/>
      <c r="BKU38" s="104"/>
      <c r="BKV38" s="104"/>
      <c r="BKW38" s="104"/>
      <c r="BKX38" s="104"/>
      <c r="BKY38" s="104"/>
      <c r="BKZ38" s="104"/>
      <c r="BLA38" s="104"/>
      <c r="BLB38" s="104"/>
      <c r="BLC38" s="104"/>
      <c r="BLD38" s="104"/>
      <c r="BLE38" s="104"/>
      <c r="BLF38" s="104"/>
      <c r="BLG38" s="104"/>
      <c r="BLH38" s="104"/>
      <c r="BLI38" s="104"/>
      <c r="BLJ38" s="104"/>
      <c r="BLK38" s="104"/>
      <c r="BLL38" s="104"/>
      <c r="BLM38" s="104"/>
      <c r="BLN38" s="104"/>
      <c r="BLO38" s="104"/>
      <c r="BLP38" s="104"/>
      <c r="BLQ38" s="104"/>
      <c r="BLR38" s="104"/>
      <c r="BLS38" s="104"/>
      <c r="BLT38" s="104"/>
      <c r="BLU38" s="104"/>
      <c r="BLV38" s="104"/>
      <c r="BLW38" s="104"/>
      <c r="BLX38" s="104"/>
      <c r="BLY38" s="104"/>
      <c r="BLZ38" s="104"/>
      <c r="BMA38" s="104"/>
      <c r="BMB38" s="104"/>
      <c r="BMC38" s="104"/>
      <c r="BMD38" s="104"/>
      <c r="BME38" s="104"/>
      <c r="BMF38" s="104"/>
      <c r="BMG38" s="104"/>
      <c r="BMH38" s="104"/>
      <c r="BMI38" s="104"/>
      <c r="BMJ38" s="104"/>
      <c r="BMK38" s="104"/>
      <c r="BML38" s="104"/>
      <c r="BMM38" s="104"/>
      <c r="BMN38" s="104"/>
      <c r="BMO38" s="104"/>
      <c r="BMP38" s="104"/>
      <c r="BMQ38" s="104"/>
      <c r="BMR38" s="104"/>
      <c r="BMS38" s="104"/>
      <c r="BMT38" s="104"/>
      <c r="BMU38" s="104"/>
      <c r="BMV38" s="104"/>
      <c r="BMW38" s="104"/>
      <c r="BMX38" s="104"/>
      <c r="BMY38" s="104"/>
      <c r="BMZ38" s="104"/>
      <c r="BNA38" s="104"/>
      <c r="BNB38" s="104"/>
      <c r="BNC38" s="104"/>
      <c r="BND38" s="104"/>
      <c r="BNE38" s="104"/>
      <c r="BNF38" s="104"/>
      <c r="BNG38" s="104"/>
      <c r="BNH38" s="104"/>
      <c r="BNI38" s="104"/>
      <c r="BNJ38" s="104"/>
      <c r="BNK38" s="104"/>
      <c r="BNL38" s="104"/>
      <c r="BNM38" s="104"/>
      <c r="BNN38" s="104"/>
      <c r="BNO38" s="104"/>
      <c r="BNP38" s="104"/>
      <c r="BNQ38" s="104"/>
      <c r="BNR38" s="104"/>
      <c r="BNS38" s="104"/>
      <c r="BNT38" s="104"/>
      <c r="BNU38" s="104"/>
      <c r="BNV38" s="104"/>
      <c r="BNW38" s="104"/>
      <c r="BNX38" s="104"/>
      <c r="BNY38" s="104"/>
      <c r="BNZ38" s="104"/>
      <c r="BOA38" s="104"/>
      <c r="BOB38" s="104"/>
      <c r="BOC38" s="104"/>
      <c r="BOD38" s="104"/>
      <c r="BOE38" s="104"/>
      <c r="BOF38" s="104"/>
      <c r="BOG38" s="104"/>
      <c r="BOH38" s="104"/>
      <c r="BOI38" s="104"/>
      <c r="BOJ38" s="104"/>
      <c r="BOK38" s="104"/>
      <c r="BOL38" s="104"/>
      <c r="BOM38" s="104"/>
      <c r="BON38" s="104"/>
      <c r="BOO38" s="104"/>
      <c r="BOP38" s="104"/>
      <c r="BOQ38" s="104"/>
      <c r="BOR38" s="104"/>
      <c r="BOS38" s="104"/>
      <c r="BOT38" s="104"/>
      <c r="BOU38" s="104"/>
      <c r="BOV38" s="104"/>
      <c r="BOW38" s="104"/>
      <c r="BOX38" s="104"/>
      <c r="BOY38" s="104"/>
      <c r="BOZ38" s="104"/>
      <c r="BPA38" s="104"/>
      <c r="BPB38" s="104"/>
      <c r="BPC38" s="104"/>
      <c r="BPD38" s="104"/>
      <c r="BPE38" s="104"/>
      <c r="BPF38" s="104"/>
      <c r="BPG38" s="104"/>
      <c r="BPH38" s="104"/>
      <c r="BPI38" s="104"/>
      <c r="BPJ38" s="104"/>
      <c r="BPK38" s="104"/>
      <c r="BPL38" s="104"/>
      <c r="BPM38" s="104"/>
      <c r="BPN38" s="104"/>
      <c r="BPO38" s="104"/>
      <c r="BPP38" s="104"/>
      <c r="BPQ38" s="104"/>
      <c r="BPR38" s="104"/>
      <c r="BPS38" s="104"/>
      <c r="BPT38" s="104"/>
      <c r="BPU38" s="104"/>
      <c r="BPV38" s="104"/>
      <c r="BPW38" s="104"/>
      <c r="BPX38" s="104"/>
      <c r="BPY38" s="104"/>
      <c r="BPZ38" s="104"/>
      <c r="BQA38" s="104"/>
      <c r="BQB38" s="104"/>
      <c r="BQC38" s="104"/>
      <c r="BQD38" s="104"/>
      <c r="BQE38" s="104"/>
      <c r="BQF38" s="104"/>
      <c r="BQG38" s="104"/>
      <c r="BQH38" s="104"/>
      <c r="BQI38" s="104"/>
      <c r="BQJ38" s="104"/>
      <c r="BQK38" s="104"/>
      <c r="BQL38" s="104"/>
      <c r="BQM38" s="104"/>
      <c r="BQN38" s="104"/>
      <c r="BQO38" s="104"/>
      <c r="BQP38" s="104"/>
      <c r="BQQ38" s="104"/>
      <c r="BQR38" s="104"/>
      <c r="BQS38" s="104"/>
      <c r="BQT38" s="104"/>
      <c r="BQU38" s="104"/>
      <c r="BQV38" s="104"/>
      <c r="BQW38" s="104"/>
      <c r="BQX38" s="104"/>
      <c r="BQY38" s="104"/>
      <c r="BQZ38" s="104"/>
      <c r="BRA38" s="104"/>
      <c r="BRB38" s="104"/>
      <c r="BRC38" s="104"/>
      <c r="BRD38" s="104"/>
      <c r="BRE38" s="104"/>
      <c r="BRF38" s="104"/>
      <c r="BRG38" s="104"/>
      <c r="BRH38" s="104"/>
      <c r="BRI38" s="104"/>
      <c r="BRJ38" s="104"/>
      <c r="BRK38" s="104"/>
      <c r="BRL38" s="104"/>
      <c r="BRM38" s="104"/>
      <c r="BRN38" s="104"/>
      <c r="BRO38" s="104"/>
      <c r="BRP38" s="104"/>
      <c r="BRQ38" s="104"/>
      <c r="BRR38" s="104"/>
      <c r="BRS38" s="104"/>
      <c r="BRT38" s="104"/>
      <c r="BRU38" s="104"/>
      <c r="BRV38" s="104"/>
      <c r="BRW38" s="104"/>
      <c r="BRX38" s="104"/>
      <c r="BRY38" s="104"/>
      <c r="BRZ38" s="104"/>
      <c r="BSA38" s="104"/>
      <c r="BSB38" s="104"/>
      <c r="BSC38" s="104"/>
      <c r="BSD38" s="104"/>
      <c r="BSE38" s="104"/>
      <c r="BSF38" s="104"/>
      <c r="BSG38" s="104"/>
      <c r="BSH38" s="104"/>
      <c r="BSI38" s="104"/>
      <c r="BSJ38" s="104"/>
      <c r="BSK38" s="104"/>
      <c r="BSL38" s="104"/>
      <c r="BSM38" s="104"/>
      <c r="BSN38" s="104"/>
      <c r="BSO38" s="104"/>
      <c r="BSP38" s="104"/>
      <c r="BSQ38" s="104"/>
      <c r="BSR38" s="104"/>
      <c r="BSS38" s="104"/>
      <c r="BST38" s="104"/>
      <c r="BSU38" s="104"/>
      <c r="BSV38" s="104"/>
      <c r="BSW38" s="104"/>
      <c r="BSX38" s="104"/>
      <c r="BSY38" s="104"/>
      <c r="BSZ38" s="104"/>
      <c r="BTA38" s="104"/>
      <c r="BTB38" s="104"/>
      <c r="BTC38" s="104"/>
      <c r="BTD38" s="104"/>
      <c r="BTE38" s="104"/>
      <c r="BTF38" s="104"/>
      <c r="BTG38" s="104"/>
      <c r="BTH38" s="104"/>
      <c r="BTI38" s="104"/>
      <c r="BTJ38" s="104"/>
      <c r="BTK38" s="104"/>
      <c r="BTL38" s="104"/>
      <c r="BTM38" s="104"/>
      <c r="BTN38" s="104"/>
      <c r="BTO38" s="104"/>
      <c r="BTP38" s="104"/>
      <c r="BTQ38" s="104"/>
      <c r="BTR38" s="104"/>
      <c r="BTS38" s="104"/>
      <c r="BTT38" s="104"/>
      <c r="BTU38" s="104"/>
      <c r="BTV38" s="104"/>
      <c r="BTW38" s="104"/>
      <c r="BTX38" s="104"/>
      <c r="BTY38" s="104"/>
      <c r="BTZ38" s="104"/>
      <c r="BUA38" s="104"/>
      <c r="BUB38" s="104"/>
      <c r="BUC38" s="104"/>
      <c r="BUD38" s="104"/>
      <c r="BUE38" s="104"/>
      <c r="BUF38" s="104"/>
      <c r="BUG38" s="104"/>
      <c r="BUH38" s="104"/>
      <c r="BUI38" s="104"/>
      <c r="BUJ38" s="104"/>
      <c r="BUK38" s="104"/>
      <c r="BUL38" s="104"/>
      <c r="BUM38" s="104"/>
      <c r="BUN38" s="104"/>
      <c r="BUO38" s="104"/>
      <c r="BUP38" s="104"/>
      <c r="BUQ38" s="104"/>
      <c r="BUR38" s="104"/>
      <c r="BUS38" s="104"/>
      <c r="BUT38" s="104"/>
      <c r="BUU38" s="104"/>
      <c r="BUV38" s="104"/>
      <c r="BUW38" s="104"/>
      <c r="BUX38" s="104"/>
      <c r="BUY38" s="104"/>
      <c r="BUZ38" s="104"/>
      <c r="BVA38" s="104"/>
      <c r="BVB38" s="104"/>
      <c r="BVC38" s="104"/>
      <c r="BVD38" s="104"/>
      <c r="BVE38" s="104"/>
      <c r="BVF38" s="104"/>
      <c r="BVG38" s="104"/>
      <c r="BVH38" s="104"/>
      <c r="BVI38" s="104"/>
      <c r="BVJ38" s="104"/>
      <c r="BVK38" s="104"/>
      <c r="BVL38" s="104"/>
      <c r="BVM38" s="104"/>
      <c r="BVN38" s="104"/>
      <c r="BVO38" s="104"/>
      <c r="BVP38" s="104"/>
      <c r="BVQ38" s="104"/>
      <c r="BVR38" s="104"/>
      <c r="BVS38" s="104"/>
      <c r="BVT38" s="104"/>
      <c r="BVU38" s="104"/>
      <c r="BVV38" s="104"/>
      <c r="BVW38" s="104"/>
      <c r="BVX38" s="104"/>
      <c r="BVY38" s="104"/>
      <c r="BVZ38" s="104"/>
      <c r="BWA38" s="104"/>
      <c r="BWB38" s="104"/>
      <c r="BWC38" s="104"/>
      <c r="BWD38" s="104"/>
      <c r="BWE38" s="104"/>
      <c r="BWF38" s="104"/>
      <c r="BWG38" s="104"/>
      <c r="BWH38" s="104"/>
      <c r="BWI38" s="104"/>
      <c r="BWJ38" s="104"/>
      <c r="BWK38" s="104"/>
    </row>
    <row r="39" spans="1:1961" s="126" customFormat="1" ht="31.5" x14ac:dyDescent="0.25">
      <c r="A39" s="46" t="s">
        <v>164</v>
      </c>
      <c r="B39" s="47" t="s">
        <v>165</v>
      </c>
      <c r="C39" s="85" t="s">
        <v>127</v>
      </c>
      <c r="D39" s="85" t="s">
        <v>127</v>
      </c>
      <c r="E39" s="85" t="s">
        <v>127</v>
      </c>
      <c r="F39" s="85" t="s">
        <v>127</v>
      </c>
      <c r="G39" s="85" t="s">
        <v>127</v>
      </c>
      <c r="H39" s="85" t="s">
        <v>127</v>
      </c>
      <c r="I39" s="85" t="s">
        <v>127</v>
      </c>
      <c r="J39" s="85" t="s">
        <v>127</v>
      </c>
      <c r="K39" s="85" t="s">
        <v>127</v>
      </c>
      <c r="L39" s="85" t="s">
        <v>127</v>
      </c>
      <c r="M39" s="85" t="s">
        <v>127</v>
      </c>
      <c r="N39" s="85" t="s">
        <v>127</v>
      </c>
      <c r="O39" s="85" t="s">
        <v>127</v>
      </c>
      <c r="P39" s="85" t="s">
        <v>127</v>
      </c>
      <c r="Q39" s="85" t="s">
        <v>127</v>
      </c>
      <c r="R39" s="85" t="s">
        <v>127</v>
      </c>
      <c r="S39" s="85" t="s">
        <v>127</v>
      </c>
      <c r="T39" s="85" t="s">
        <v>127</v>
      </c>
      <c r="U39" s="85" t="s">
        <v>127</v>
      </c>
      <c r="V39" s="85" t="s">
        <v>127</v>
      </c>
      <c r="W39" s="85" t="s">
        <v>127</v>
      </c>
      <c r="X39" s="85" t="s">
        <v>127</v>
      </c>
      <c r="Y39" s="85" t="s">
        <v>127</v>
      </c>
      <c r="Z39" s="85" t="s">
        <v>127</v>
      </c>
      <c r="AA39" s="85" t="s">
        <v>127</v>
      </c>
      <c r="AB39" s="85" t="s">
        <v>127</v>
      </c>
      <c r="AC39" s="85" t="s">
        <v>127</v>
      </c>
      <c r="AD39" s="85" t="s">
        <v>127</v>
      </c>
      <c r="AE39" s="85" t="s">
        <v>127</v>
      </c>
      <c r="AF39" s="85" t="s">
        <v>127</v>
      </c>
      <c r="AG39" s="85" t="s">
        <v>127</v>
      </c>
      <c r="AH39" s="85" t="s">
        <v>127</v>
      </c>
      <c r="AI39" s="85" t="s">
        <v>127</v>
      </c>
      <c r="AJ39" s="85" t="s">
        <v>127</v>
      </c>
      <c r="AK39" s="85" t="s">
        <v>127</v>
      </c>
      <c r="AL39" s="85" t="s">
        <v>127</v>
      </c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04"/>
      <c r="IW39" s="104"/>
      <c r="IX39" s="104"/>
      <c r="IY39" s="104"/>
      <c r="IZ39" s="104"/>
      <c r="JA39" s="104"/>
      <c r="JB39" s="104"/>
      <c r="JC39" s="104"/>
      <c r="JD39" s="104"/>
      <c r="JE39" s="104"/>
      <c r="JF39" s="104"/>
      <c r="JG39" s="104"/>
      <c r="JH39" s="104"/>
      <c r="JI39" s="104"/>
      <c r="JJ39" s="104"/>
      <c r="JK39" s="104"/>
      <c r="JL39" s="104"/>
      <c r="JM39" s="104"/>
      <c r="JN39" s="104"/>
      <c r="JO39" s="104"/>
      <c r="JP39" s="104"/>
      <c r="JQ39" s="104"/>
      <c r="JR39" s="104"/>
      <c r="JS39" s="104"/>
      <c r="JT39" s="104"/>
      <c r="JU39" s="104"/>
      <c r="JV39" s="104"/>
      <c r="JW39" s="104"/>
      <c r="JX39" s="104"/>
      <c r="JY39" s="104"/>
      <c r="JZ39" s="104"/>
      <c r="KA39" s="104"/>
      <c r="KB39" s="104"/>
      <c r="KC39" s="104"/>
      <c r="KD39" s="104"/>
      <c r="KE39" s="104"/>
      <c r="KF39" s="104"/>
      <c r="KG39" s="104"/>
      <c r="KH39" s="104"/>
      <c r="KI39" s="104"/>
      <c r="KJ39" s="104"/>
      <c r="KK39" s="104"/>
      <c r="KL39" s="104"/>
      <c r="KM39" s="104"/>
      <c r="KN39" s="104"/>
      <c r="KO39" s="104"/>
      <c r="KP39" s="104"/>
      <c r="KQ39" s="104"/>
      <c r="KR39" s="104"/>
      <c r="KS39" s="104"/>
      <c r="KT39" s="104"/>
      <c r="KU39" s="104"/>
      <c r="KV39" s="104"/>
      <c r="KW39" s="104"/>
      <c r="KX39" s="104"/>
      <c r="KY39" s="104"/>
      <c r="KZ39" s="104"/>
      <c r="LA39" s="104"/>
      <c r="LB39" s="104"/>
      <c r="LC39" s="104"/>
      <c r="LD39" s="104"/>
      <c r="LE39" s="104"/>
      <c r="LF39" s="104"/>
      <c r="LG39" s="104"/>
      <c r="LH39" s="104"/>
      <c r="LI39" s="104"/>
      <c r="LJ39" s="104"/>
      <c r="LK39" s="104"/>
      <c r="LL39" s="104"/>
      <c r="LM39" s="104"/>
      <c r="LN39" s="104"/>
      <c r="LO39" s="104"/>
      <c r="LP39" s="104"/>
      <c r="LQ39" s="104"/>
      <c r="LR39" s="104"/>
      <c r="LS39" s="104"/>
      <c r="LT39" s="104"/>
      <c r="LU39" s="104"/>
      <c r="LV39" s="104"/>
      <c r="LW39" s="104"/>
      <c r="LX39" s="104"/>
      <c r="LY39" s="104"/>
      <c r="LZ39" s="104"/>
      <c r="MA39" s="104"/>
      <c r="MB39" s="104"/>
      <c r="MC39" s="104"/>
      <c r="MD39" s="104"/>
      <c r="ME39" s="104"/>
      <c r="MF39" s="104"/>
      <c r="MG39" s="104"/>
      <c r="MH39" s="104"/>
      <c r="MI39" s="104"/>
      <c r="MJ39" s="104"/>
      <c r="MK39" s="104"/>
      <c r="ML39" s="104"/>
      <c r="MM39" s="104"/>
      <c r="MN39" s="104"/>
      <c r="MO39" s="104"/>
      <c r="MP39" s="104"/>
      <c r="MQ39" s="104"/>
      <c r="MR39" s="104"/>
      <c r="MS39" s="104"/>
      <c r="MT39" s="104"/>
      <c r="MU39" s="104"/>
      <c r="MV39" s="104"/>
      <c r="MW39" s="104"/>
      <c r="MX39" s="104"/>
      <c r="MY39" s="104"/>
      <c r="MZ39" s="104"/>
      <c r="NA39" s="104"/>
      <c r="NB39" s="104"/>
      <c r="NC39" s="104"/>
      <c r="ND39" s="104"/>
      <c r="NE39" s="104"/>
      <c r="NF39" s="104"/>
      <c r="NG39" s="104"/>
      <c r="NH39" s="104"/>
      <c r="NI39" s="104"/>
      <c r="NJ39" s="104"/>
      <c r="NK39" s="104"/>
      <c r="NL39" s="104"/>
      <c r="NM39" s="104"/>
      <c r="NN39" s="104"/>
      <c r="NO39" s="104"/>
      <c r="NP39" s="104"/>
      <c r="NQ39" s="104"/>
      <c r="NR39" s="104"/>
      <c r="NS39" s="104"/>
      <c r="NT39" s="104"/>
      <c r="NU39" s="104"/>
      <c r="NV39" s="104"/>
      <c r="NW39" s="104"/>
      <c r="NX39" s="104"/>
      <c r="NY39" s="104"/>
      <c r="NZ39" s="104"/>
      <c r="OA39" s="104"/>
      <c r="OB39" s="104"/>
      <c r="OC39" s="104"/>
      <c r="OD39" s="104"/>
      <c r="OE39" s="104"/>
      <c r="OF39" s="104"/>
      <c r="OG39" s="104"/>
      <c r="OH39" s="104"/>
      <c r="OI39" s="104"/>
      <c r="OJ39" s="104"/>
      <c r="OK39" s="104"/>
      <c r="OL39" s="104"/>
      <c r="OM39" s="104"/>
      <c r="ON39" s="104"/>
      <c r="OO39" s="104"/>
      <c r="OP39" s="104"/>
      <c r="OQ39" s="104"/>
      <c r="OR39" s="104"/>
      <c r="OS39" s="104"/>
      <c r="OT39" s="104"/>
      <c r="OU39" s="104"/>
      <c r="OV39" s="104"/>
      <c r="OW39" s="104"/>
      <c r="OX39" s="104"/>
      <c r="OY39" s="104"/>
      <c r="OZ39" s="104"/>
      <c r="PA39" s="104"/>
      <c r="PB39" s="104"/>
      <c r="PC39" s="104"/>
      <c r="PD39" s="104"/>
      <c r="PE39" s="104"/>
      <c r="PF39" s="104"/>
      <c r="PG39" s="104"/>
      <c r="PH39" s="104"/>
      <c r="PI39" s="104"/>
      <c r="PJ39" s="104"/>
      <c r="PK39" s="104"/>
      <c r="PL39" s="104"/>
      <c r="PM39" s="104"/>
      <c r="PN39" s="104"/>
      <c r="PO39" s="104"/>
      <c r="PP39" s="104"/>
      <c r="PQ39" s="104"/>
      <c r="PR39" s="104"/>
      <c r="PS39" s="104"/>
      <c r="PT39" s="104"/>
      <c r="PU39" s="104"/>
      <c r="PV39" s="104"/>
      <c r="PW39" s="104"/>
      <c r="PX39" s="104"/>
      <c r="PY39" s="104"/>
      <c r="PZ39" s="104"/>
      <c r="QA39" s="104"/>
      <c r="QB39" s="104"/>
      <c r="QC39" s="104"/>
      <c r="QD39" s="104"/>
      <c r="QE39" s="104"/>
      <c r="QF39" s="104"/>
      <c r="QG39" s="104"/>
      <c r="QH39" s="104"/>
      <c r="QI39" s="104"/>
      <c r="QJ39" s="104"/>
      <c r="QK39" s="104"/>
      <c r="QL39" s="104"/>
      <c r="QM39" s="104"/>
      <c r="QN39" s="104"/>
      <c r="QO39" s="104"/>
      <c r="QP39" s="104"/>
      <c r="QQ39" s="104"/>
      <c r="QR39" s="104"/>
      <c r="QS39" s="104"/>
      <c r="QT39" s="104"/>
      <c r="QU39" s="104"/>
      <c r="QV39" s="104"/>
      <c r="QW39" s="104"/>
      <c r="QX39" s="104"/>
      <c r="QY39" s="104"/>
      <c r="QZ39" s="104"/>
      <c r="RA39" s="104"/>
      <c r="RB39" s="104"/>
      <c r="RC39" s="104"/>
      <c r="RD39" s="104"/>
      <c r="RE39" s="104"/>
      <c r="RF39" s="104"/>
      <c r="RG39" s="104"/>
      <c r="RH39" s="104"/>
      <c r="RI39" s="104"/>
      <c r="RJ39" s="104"/>
      <c r="RK39" s="104"/>
      <c r="RL39" s="104"/>
      <c r="RM39" s="104"/>
      <c r="RN39" s="104"/>
      <c r="RO39" s="104"/>
      <c r="RP39" s="104"/>
      <c r="RQ39" s="104"/>
      <c r="RR39" s="104"/>
      <c r="RS39" s="104"/>
      <c r="RT39" s="104"/>
      <c r="RU39" s="104"/>
      <c r="RV39" s="104"/>
      <c r="RW39" s="104"/>
      <c r="RX39" s="104"/>
      <c r="RY39" s="104"/>
      <c r="RZ39" s="104"/>
      <c r="SA39" s="104"/>
      <c r="SB39" s="104"/>
      <c r="SC39" s="104"/>
      <c r="SD39" s="104"/>
      <c r="SE39" s="104"/>
      <c r="SF39" s="104"/>
      <c r="SG39" s="104"/>
      <c r="SH39" s="104"/>
      <c r="SI39" s="104"/>
      <c r="SJ39" s="104"/>
      <c r="SK39" s="104"/>
      <c r="SL39" s="104"/>
      <c r="SM39" s="104"/>
      <c r="SN39" s="104"/>
      <c r="SO39" s="104"/>
      <c r="SP39" s="104"/>
      <c r="SQ39" s="104"/>
      <c r="SR39" s="104"/>
      <c r="SS39" s="104"/>
      <c r="ST39" s="104"/>
      <c r="SU39" s="104"/>
      <c r="SV39" s="104"/>
      <c r="SW39" s="104"/>
      <c r="SX39" s="104"/>
      <c r="SY39" s="104"/>
      <c r="SZ39" s="104"/>
      <c r="TA39" s="104"/>
      <c r="TB39" s="104"/>
      <c r="TC39" s="104"/>
      <c r="TD39" s="104"/>
      <c r="TE39" s="104"/>
      <c r="TF39" s="104"/>
      <c r="TG39" s="104"/>
      <c r="TH39" s="104"/>
      <c r="TI39" s="104"/>
      <c r="TJ39" s="104"/>
      <c r="TK39" s="104"/>
      <c r="TL39" s="104"/>
      <c r="TM39" s="104"/>
      <c r="TN39" s="104"/>
      <c r="TO39" s="104"/>
      <c r="TP39" s="104"/>
      <c r="TQ39" s="104"/>
      <c r="TR39" s="104"/>
      <c r="TS39" s="104"/>
      <c r="TT39" s="104"/>
      <c r="TU39" s="104"/>
      <c r="TV39" s="104"/>
      <c r="TW39" s="104"/>
      <c r="TX39" s="104"/>
      <c r="TY39" s="104"/>
      <c r="TZ39" s="104"/>
      <c r="UA39" s="104"/>
      <c r="UB39" s="104"/>
      <c r="UC39" s="104"/>
      <c r="UD39" s="104"/>
      <c r="UE39" s="104"/>
      <c r="UF39" s="104"/>
      <c r="UG39" s="104"/>
      <c r="UH39" s="104"/>
      <c r="UI39" s="104"/>
      <c r="UJ39" s="104"/>
      <c r="UK39" s="104"/>
      <c r="UL39" s="104"/>
      <c r="UM39" s="104"/>
      <c r="UN39" s="104"/>
      <c r="UO39" s="104"/>
      <c r="UP39" s="104"/>
      <c r="UQ39" s="104"/>
      <c r="UR39" s="104"/>
      <c r="US39" s="104"/>
      <c r="UT39" s="104"/>
      <c r="UU39" s="104"/>
      <c r="UV39" s="104"/>
      <c r="UW39" s="104"/>
      <c r="UX39" s="104"/>
      <c r="UY39" s="104"/>
      <c r="UZ39" s="104"/>
      <c r="VA39" s="104"/>
      <c r="VB39" s="104"/>
      <c r="VC39" s="104"/>
      <c r="VD39" s="104"/>
      <c r="VE39" s="104"/>
      <c r="VF39" s="104"/>
      <c r="VG39" s="104"/>
      <c r="VH39" s="104"/>
      <c r="VI39" s="104"/>
      <c r="VJ39" s="104"/>
      <c r="VK39" s="104"/>
      <c r="VL39" s="104"/>
      <c r="VM39" s="104"/>
      <c r="VN39" s="104"/>
      <c r="VO39" s="104"/>
      <c r="VP39" s="104"/>
      <c r="VQ39" s="104"/>
      <c r="VR39" s="104"/>
      <c r="VS39" s="104"/>
      <c r="VT39" s="104"/>
      <c r="VU39" s="104"/>
      <c r="VV39" s="104"/>
      <c r="VW39" s="104"/>
      <c r="VX39" s="104"/>
      <c r="VY39" s="104"/>
      <c r="VZ39" s="104"/>
      <c r="WA39" s="104"/>
      <c r="WB39" s="104"/>
      <c r="WC39" s="104"/>
      <c r="WD39" s="104"/>
      <c r="WE39" s="104"/>
      <c r="WF39" s="104"/>
      <c r="WG39" s="104"/>
      <c r="WH39" s="104"/>
      <c r="WI39" s="104"/>
      <c r="WJ39" s="104"/>
      <c r="WK39" s="104"/>
      <c r="WL39" s="104"/>
      <c r="WM39" s="104"/>
      <c r="WN39" s="104"/>
      <c r="WO39" s="104"/>
      <c r="WP39" s="104"/>
      <c r="WQ39" s="104"/>
      <c r="WR39" s="104"/>
      <c r="WS39" s="104"/>
      <c r="WT39" s="104"/>
      <c r="WU39" s="104"/>
      <c r="WV39" s="104"/>
      <c r="WW39" s="104"/>
      <c r="WX39" s="104"/>
      <c r="WY39" s="104"/>
      <c r="WZ39" s="104"/>
      <c r="XA39" s="104"/>
      <c r="XB39" s="104"/>
      <c r="XC39" s="104"/>
      <c r="XD39" s="104"/>
      <c r="XE39" s="104"/>
      <c r="XF39" s="104"/>
      <c r="XG39" s="104"/>
      <c r="XH39" s="104"/>
      <c r="XI39" s="104"/>
      <c r="XJ39" s="104"/>
      <c r="XK39" s="104"/>
      <c r="XL39" s="104"/>
      <c r="XM39" s="104"/>
      <c r="XN39" s="104"/>
      <c r="XO39" s="104"/>
      <c r="XP39" s="104"/>
      <c r="XQ39" s="104"/>
      <c r="XR39" s="104"/>
      <c r="XS39" s="104"/>
      <c r="XT39" s="104"/>
      <c r="XU39" s="104"/>
      <c r="XV39" s="104"/>
      <c r="XW39" s="104"/>
      <c r="XX39" s="104"/>
      <c r="XY39" s="104"/>
      <c r="XZ39" s="104"/>
      <c r="YA39" s="104"/>
      <c r="YB39" s="104"/>
      <c r="YC39" s="104"/>
      <c r="YD39" s="104"/>
      <c r="YE39" s="104"/>
      <c r="YF39" s="104"/>
      <c r="YG39" s="104"/>
      <c r="YH39" s="104"/>
      <c r="YI39" s="104"/>
      <c r="YJ39" s="104"/>
      <c r="YK39" s="104"/>
      <c r="YL39" s="104"/>
      <c r="YM39" s="104"/>
      <c r="YN39" s="104"/>
      <c r="YO39" s="104"/>
      <c r="YP39" s="104"/>
      <c r="YQ39" s="104"/>
      <c r="YR39" s="104"/>
      <c r="YS39" s="104"/>
      <c r="YT39" s="104"/>
      <c r="YU39" s="104"/>
      <c r="YV39" s="104"/>
      <c r="YW39" s="104"/>
      <c r="YX39" s="104"/>
      <c r="YY39" s="104"/>
      <c r="YZ39" s="104"/>
      <c r="ZA39" s="104"/>
      <c r="ZB39" s="104"/>
      <c r="ZC39" s="104"/>
      <c r="ZD39" s="104"/>
      <c r="ZE39" s="104"/>
      <c r="ZF39" s="104"/>
      <c r="ZG39" s="104"/>
      <c r="ZH39" s="104"/>
      <c r="ZI39" s="104"/>
      <c r="ZJ39" s="104"/>
      <c r="ZK39" s="104"/>
      <c r="ZL39" s="104"/>
      <c r="ZM39" s="104"/>
      <c r="ZN39" s="104"/>
      <c r="ZO39" s="104"/>
      <c r="ZP39" s="104"/>
      <c r="ZQ39" s="104"/>
      <c r="ZR39" s="104"/>
      <c r="ZS39" s="104"/>
      <c r="ZT39" s="104"/>
      <c r="ZU39" s="104"/>
      <c r="ZV39" s="104"/>
      <c r="ZW39" s="104"/>
      <c r="ZX39" s="104"/>
      <c r="ZY39" s="104"/>
      <c r="ZZ39" s="104"/>
      <c r="AAA39" s="104"/>
      <c r="AAB39" s="104"/>
      <c r="AAC39" s="104"/>
      <c r="AAD39" s="104"/>
      <c r="AAE39" s="104"/>
      <c r="AAF39" s="104"/>
      <c r="AAG39" s="104"/>
      <c r="AAH39" s="104"/>
      <c r="AAI39" s="104"/>
      <c r="AAJ39" s="104"/>
      <c r="AAK39" s="104"/>
      <c r="AAL39" s="104"/>
      <c r="AAM39" s="104"/>
      <c r="AAN39" s="104"/>
      <c r="AAO39" s="104"/>
      <c r="AAP39" s="104"/>
      <c r="AAQ39" s="104"/>
      <c r="AAR39" s="104"/>
      <c r="AAS39" s="104"/>
      <c r="AAT39" s="104"/>
      <c r="AAU39" s="104"/>
      <c r="AAV39" s="104"/>
      <c r="AAW39" s="104"/>
      <c r="AAX39" s="104"/>
      <c r="AAY39" s="104"/>
      <c r="AAZ39" s="104"/>
      <c r="ABA39" s="104"/>
      <c r="ABB39" s="104"/>
      <c r="ABC39" s="104"/>
      <c r="ABD39" s="104"/>
      <c r="ABE39" s="104"/>
      <c r="ABF39" s="104"/>
      <c r="ABG39" s="104"/>
      <c r="ABH39" s="104"/>
      <c r="ABI39" s="104"/>
      <c r="ABJ39" s="104"/>
      <c r="ABK39" s="104"/>
      <c r="ABL39" s="104"/>
      <c r="ABM39" s="104"/>
      <c r="ABN39" s="104"/>
      <c r="ABO39" s="104"/>
      <c r="ABP39" s="104"/>
      <c r="ABQ39" s="104"/>
      <c r="ABR39" s="104"/>
      <c r="ABS39" s="104"/>
      <c r="ABT39" s="104"/>
      <c r="ABU39" s="104"/>
      <c r="ABV39" s="104"/>
      <c r="ABW39" s="104"/>
      <c r="ABX39" s="104"/>
      <c r="ABY39" s="104"/>
      <c r="ABZ39" s="104"/>
      <c r="ACA39" s="104"/>
      <c r="ACB39" s="104"/>
      <c r="ACC39" s="104"/>
      <c r="ACD39" s="104"/>
      <c r="ACE39" s="104"/>
      <c r="ACF39" s="104"/>
      <c r="ACG39" s="104"/>
      <c r="ACH39" s="104"/>
      <c r="ACI39" s="104"/>
      <c r="ACJ39" s="104"/>
      <c r="ACK39" s="104"/>
      <c r="ACL39" s="104"/>
      <c r="ACM39" s="104"/>
      <c r="ACN39" s="104"/>
      <c r="ACO39" s="104"/>
      <c r="ACP39" s="104"/>
      <c r="ACQ39" s="104"/>
      <c r="ACR39" s="104"/>
      <c r="ACS39" s="104"/>
      <c r="ACT39" s="104"/>
      <c r="ACU39" s="104"/>
      <c r="ACV39" s="104"/>
      <c r="ACW39" s="104"/>
      <c r="ACX39" s="104"/>
      <c r="ACY39" s="104"/>
      <c r="ACZ39" s="104"/>
      <c r="ADA39" s="104"/>
      <c r="ADB39" s="104"/>
      <c r="ADC39" s="104"/>
      <c r="ADD39" s="104"/>
      <c r="ADE39" s="104"/>
      <c r="ADF39" s="104"/>
      <c r="ADG39" s="104"/>
      <c r="ADH39" s="104"/>
      <c r="ADI39" s="104"/>
      <c r="ADJ39" s="104"/>
      <c r="ADK39" s="104"/>
      <c r="ADL39" s="104"/>
      <c r="ADM39" s="104"/>
      <c r="ADN39" s="104"/>
      <c r="ADO39" s="104"/>
      <c r="ADP39" s="104"/>
      <c r="ADQ39" s="104"/>
      <c r="ADR39" s="104"/>
      <c r="ADS39" s="104"/>
      <c r="ADT39" s="104"/>
      <c r="ADU39" s="104"/>
      <c r="ADV39" s="104"/>
      <c r="ADW39" s="104"/>
      <c r="ADX39" s="104"/>
      <c r="ADY39" s="104"/>
      <c r="ADZ39" s="104"/>
      <c r="AEA39" s="104"/>
      <c r="AEB39" s="104"/>
      <c r="AEC39" s="104"/>
      <c r="AED39" s="104"/>
      <c r="AEE39" s="104"/>
      <c r="AEF39" s="104"/>
      <c r="AEG39" s="104"/>
      <c r="AEH39" s="104"/>
      <c r="AEI39" s="104"/>
      <c r="AEJ39" s="104"/>
      <c r="AEK39" s="104"/>
      <c r="AEL39" s="104"/>
      <c r="AEM39" s="104"/>
      <c r="AEN39" s="104"/>
      <c r="AEO39" s="104"/>
      <c r="AEP39" s="104"/>
      <c r="AEQ39" s="104"/>
      <c r="AER39" s="104"/>
      <c r="AES39" s="104"/>
      <c r="AET39" s="104"/>
      <c r="AEU39" s="104"/>
      <c r="AEV39" s="104"/>
      <c r="AEW39" s="104"/>
      <c r="AEX39" s="104"/>
      <c r="AEY39" s="104"/>
      <c r="AEZ39" s="104"/>
      <c r="AFA39" s="104"/>
      <c r="AFB39" s="104"/>
      <c r="AFC39" s="104"/>
      <c r="AFD39" s="104"/>
      <c r="AFE39" s="104"/>
      <c r="AFF39" s="104"/>
      <c r="AFG39" s="104"/>
      <c r="AFH39" s="104"/>
      <c r="AFI39" s="104"/>
      <c r="AFJ39" s="104"/>
      <c r="AFK39" s="104"/>
      <c r="AFL39" s="104"/>
      <c r="AFM39" s="104"/>
      <c r="AFN39" s="104"/>
      <c r="AFO39" s="104"/>
      <c r="AFP39" s="104"/>
      <c r="AFQ39" s="104"/>
      <c r="AFR39" s="104"/>
      <c r="AFS39" s="104"/>
      <c r="AFT39" s="104"/>
      <c r="AFU39" s="104"/>
      <c r="AFV39" s="104"/>
      <c r="AFW39" s="104"/>
      <c r="AFX39" s="104"/>
      <c r="AFY39" s="104"/>
      <c r="AFZ39" s="104"/>
      <c r="AGA39" s="104"/>
      <c r="AGB39" s="104"/>
      <c r="AGC39" s="104"/>
      <c r="AGD39" s="104"/>
      <c r="AGE39" s="104"/>
      <c r="AGF39" s="104"/>
      <c r="AGG39" s="104"/>
      <c r="AGH39" s="104"/>
      <c r="AGI39" s="104"/>
      <c r="AGJ39" s="104"/>
      <c r="AGK39" s="104"/>
      <c r="AGL39" s="104"/>
      <c r="AGM39" s="104"/>
      <c r="AGN39" s="104"/>
      <c r="AGO39" s="104"/>
      <c r="AGP39" s="104"/>
      <c r="AGQ39" s="104"/>
      <c r="AGR39" s="104"/>
      <c r="AGS39" s="104"/>
      <c r="AGT39" s="104"/>
      <c r="AGU39" s="104"/>
      <c r="AGV39" s="104"/>
      <c r="AGW39" s="104"/>
      <c r="AGX39" s="104"/>
      <c r="AGY39" s="104"/>
      <c r="AGZ39" s="104"/>
      <c r="AHA39" s="104"/>
      <c r="AHB39" s="104"/>
      <c r="AHC39" s="104"/>
      <c r="AHD39" s="104"/>
      <c r="AHE39" s="104"/>
      <c r="AHF39" s="104"/>
      <c r="AHG39" s="104"/>
      <c r="AHH39" s="104"/>
      <c r="AHI39" s="104"/>
      <c r="AHJ39" s="104"/>
      <c r="AHK39" s="104"/>
      <c r="AHL39" s="104"/>
      <c r="AHM39" s="104"/>
      <c r="AHN39" s="104"/>
      <c r="AHO39" s="104"/>
      <c r="AHP39" s="104"/>
      <c r="AHQ39" s="104"/>
      <c r="AHR39" s="104"/>
      <c r="AHS39" s="104"/>
      <c r="AHT39" s="104"/>
      <c r="AHU39" s="104"/>
      <c r="AHV39" s="104"/>
      <c r="AHW39" s="104"/>
      <c r="AHX39" s="104"/>
      <c r="AHY39" s="104"/>
      <c r="AHZ39" s="104"/>
      <c r="AIA39" s="104"/>
      <c r="AIB39" s="104"/>
      <c r="AIC39" s="104"/>
      <c r="AID39" s="104"/>
      <c r="AIE39" s="104"/>
      <c r="AIF39" s="104"/>
      <c r="AIG39" s="104"/>
      <c r="AIH39" s="104"/>
      <c r="AII39" s="104"/>
      <c r="AIJ39" s="104"/>
      <c r="AIK39" s="104"/>
      <c r="AIL39" s="104"/>
      <c r="AIM39" s="104"/>
      <c r="AIN39" s="104"/>
      <c r="AIO39" s="104"/>
      <c r="AIP39" s="104"/>
      <c r="AIQ39" s="104"/>
      <c r="AIR39" s="104"/>
      <c r="AIS39" s="104"/>
      <c r="AIT39" s="104"/>
      <c r="AIU39" s="104"/>
      <c r="AIV39" s="104"/>
      <c r="AIW39" s="104"/>
      <c r="AIX39" s="104"/>
      <c r="AIY39" s="104"/>
      <c r="AIZ39" s="104"/>
      <c r="AJA39" s="104"/>
      <c r="AJB39" s="104"/>
      <c r="AJC39" s="104"/>
      <c r="AJD39" s="104"/>
      <c r="AJE39" s="104"/>
      <c r="AJF39" s="104"/>
      <c r="AJG39" s="104"/>
      <c r="AJH39" s="104"/>
      <c r="AJI39" s="104"/>
      <c r="AJJ39" s="104"/>
      <c r="AJK39" s="104"/>
      <c r="AJL39" s="104"/>
      <c r="AJM39" s="104"/>
      <c r="AJN39" s="104"/>
      <c r="AJO39" s="104"/>
      <c r="AJP39" s="104"/>
      <c r="AJQ39" s="104"/>
      <c r="AJR39" s="104"/>
      <c r="AJS39" s="104"/>
      <c r="AJT39" s="104"/>
      <c r="AJU39" s="104"/>
      <c r="AJV39" s="104"/>
      <c r="AJW39" s="104"/>
      <c r="AJX39" s="104"/>
      <c r="AJY39" s="104"/>
      <c r="AJZ39" s="104"/>
      <c r="AKA39" s="104"/>
      <c r="AKB39" s="104"/>
      <c r="AKC39" s="104"/>
      <c r="AKD39" s="104"/>
      <c r="AKE39" s="104"/>
      <c r="AKF39" s="104"/>
      <c r="AKG39" s="104"/>
      <c r="AKH39" s="104"/>
      <c r="AKI39" s="104"/>
      <c r="AKJ39" s="104"/>
      <c r="AKK39" s="104"/>
      <c r="AKL39" s="104"/>
      <c r="AKM39" s="104"/>
      <c r="AKN39" s="104"/>
      <c r="AKO39" s="104"/>
      <c r="AKP39" s="104"/>
      <c r="AKQ39" s="104"/>
      <c r="AKR39" s="104"/>
      <c r="AKS39" s="104"/>
      <c r="AKT39" s="104"/>
      <c r="AKU39" s="104"/>
      <c r="AKV39" s="104"/>
      <c r="AKW39" s="104"/>
      <c r="AKX39" s="104"/>
      <c r="AKY39" s="104"/>
      <c r="AKZ39" s="104"/>
      <c r="ALA39" s="104"/>
      <c r="ALB39" s="104"/>
      <c r="ALC39" s="104"/>
      <c r="ALD39" s="104"/>
      <c r="ALE39" s="104"/>
      <c r="ALF39" s="104"/>
      <c r="ALG39" s="104"/>
      <c r="ALH39" s="104"/>
      <c r="ALI39" s="104"/>
      <c r="ALJ39" s="104"/>
      <c r="ALK39" s="104"/>
      <c r="ALL39" s="104"/>
      <c r="ALM39" s="104"/>
      <c r="ALN39" s="104"/>
      <c r="ALO39" s="104"/>
      <c r="ALP39" s="104"/>
      <c r="ALQ39" s="104"/>
      <c r="ALR39" s="104"/>
      <c r="ALS39" s="104"/>
      <c r="ALT39" s="104"/>
      <c r="ALU39" s="104"/>
      <c r="ALV39" s="104"/>
      <c r="ALW39" s="104"/>
      <c r="ALX39" s="104"/>
      <c r="ALY39" s="104"/>
      <c r="ALZ39" s="104"/>
      <c r="AMA39" s="104"/>
      <c r="AMB39" s="104"/>
      <c r="AMC39" s="104"/>
      <c r="AMD39" s="104"/>
      <c r="AME39" s="104"/>
      <c r="AMF39" s="104"/>
      <c r="AMG39" s="104"/>
      <c r="AMH39" s="104"/>
      <c r="AMI39" s="104"/>
      <c r="AMJ39" s="104"/>
      <c r="AMK39" s="104"/>
      <c r="AML39" s="104"/>
      <c r="AMM39" s="104"/>
      <c r="AMN39" s="104"/>
      <c r="AMO39" s="104"/>
      <c r="AMP39" s="104"/>
      <c r="AMQ39" s="104"/>
      <c r="AMR39" s="104"/>
      <c r="AMS39" s="104"/>
      <c r="AMT39" s="104"/>
      <c r="AMU39" s="104"/>
      <c r="AMV39" s="104"/>
      <c r="AMW39" s="104"/>
      <c r="AMX39" s="104"/>
      <c r="AMY39" s="104"/>
      <c r="AMZ39" s="104"/>
      <c r="ANA39" s="104"/>
      <c r="ANB39" s="104"/>
      <c r="ANC39" s="104"/>
      <c r="AND39" s="104"/>
      <c r="ANE39" s="104"/>
      <c r="ANF39" s="104"/>
      <c r="ANG39" s="104"/>
      <c r="ANH39" s="104"/>
      <c r="ANI39" s="104"/>
      <c r="ANJ39" s="104"/>
      <c r="ANK39" s="104"/>
      <c r="ANL39" s="104"/>
      <c r="ANM39" s="104"/>
      <c r="ANN39" s="104"/>
      <c r="ANO39" s="104"/>
      <c r="ANP39" s="104"/>
      <c r="ANQ39" s="104"/>
      <c r="ANR39" s="104"/>
      <c r="ANS39" s="104"/>
      <c r="ANT39" s="104"/>
      <c r="ANU39" s="104"/>
      <c r="ANV39" s="104"/>
      <c r="ANW39" s="104"/>
      <c r="ANX39" s="104"/>
      <c r="ANY39" s="104"/>
      <c r="ANZ39" s="104"/>
      <c r="AOA39" s="104"/>
      <c r="AOB39" s="104"/>
      <c r="AOC39" s="104"/>
      <c r="AOD39" s="104"/>
      <c r="AOE39" s="104"/>
      <c r="AOF39" s="104"/>
      <c r="AOG39" s="104"/>
      <c r="AOH39" s="104"/>
      <c r="AOI39" s="104"/>
      <c r="AOJ39" s="104"/>
      <c r="AOK39" s="104"/>
      <c r="AOL39" s="104"/>
      <c r="AOM39" s="104"/>
      <c r="AON39" s="104"/>
      <c r="AOO39" s="104"/>
      <c r="AOP39" s="104"/>
      <c r="AOQ39" s="104"/>
      <c r="AOR39" s="104"/>
      <c r="AOS39" s="104"/>
      <c r="AOT39" s="104"/>
      <c r="AOU39" s="104"/>
      <c r="AOV39" s="104"/>
      <c r="AOW39" s="104"/>
      <c r="AOX39" s="104"/>
      <c r="AOY39" s="104"/>
      <c r="AOZ39" s="104"/>
      <c r="APA39" s="104"/>
      <c r="APB39" s="104"/>
      <c r="APC39" s="104"/>
      <c r="APD39" s="104"/>
      <c r="APE39" s="104"/>
      <c r="APF39" s="104"/>
      <c r="APG39" s="104"/>
      <c r="APH39" s="104"/>
      <c r="API39" s="104"/>
      <c r="APJ39" s="104"/>
      <c r="APK39" s="104"/>
      <c r="APL39" s="104"/>
      <c r="APM39" s="104"/>
      <c r="APN39" s="104"/>
      <c r="APO39" s="104"/>
      <c r="APP39" s="104"/>
      <c r="APQ39" s="104"/>
      <c r="APR39" s="104"/>
      <c r="APS39" s="104"/>
      <c r="APT39" s="104"/>
      <c r="APU39" s="104"/>
      <c r="APV39" s="104"/>
      <c r="APW39" s="104"/>
      <c r="APX39" s="104"/>
      <c r="APY39" s="104"/>
      <c r="APZ39" s="104"/>
      <c r="AQA39" s="104"/>
      <c r="AQB39" s="104"/>
      <c r="AQC39" s="104"/>
      <c r="AQD39" s="104"/>
      <c r="AQE39" s="104"/>
      <c r="AQF39" s="104"/>
      <c r="AQG39" s="104"/>
      <c r="AQH39" s="104"/>
      <c r="AQI39" s="104"/>
      <c r="AQJ39" s="104"/>
      <c r="AQK39" s="104"/>
      <c r="AQL39" s="104"/>
      <c r="AQM39" s="104"/>
      <c r="AQN39" s="104"/>
      <c r="AQO39" s="104"/>
      <c r="AQP39" s="104"/>
      <c r="AQQ39" s="104"/>
      <c r="AQR39" s="104"/>
      <c r="AQS39" s="104"/>
      <c r="AQT39" s="104"/>
      <c r="AQU39" s="104"/>
      <c r="AQV39" s="104"/>
      <c r="AQW39" s="104"/>
      <c r="AQX39" s="104"/>
      <c r="AQY39" s="104"/>
      <c r="AQZ39" s="104"/>
      <c r="ARA39" s="104"/>
      <c r="ARB39" s="104"/>
      <c r="ARC39" s="104"/>
      <c r="ARD39" s="104"/>
      <c r="ARE39" s="104"/>
      <c r="ARF39" s="104"/>
      <c r="ARG39" s="104"/>
      <c r="ARH39" s="104"/>
      <c r="ARI39" s="104"/>
      <c r="ARJ39" s="104"/>
      <c r="ARK39" s="104"/>
      <c r="ARL39" s="104"/>
      <c r="ARM39" s="104"/>
      <c r="ARN39" s="104"/>
      <c r="ARO39" s="104"/>
      <c r="ARP39" s="104"/>
      <c r="ARQ39" s="104"/>
      <c r="ARR39" s="104"/>
      <c r="ARS39" s="104"/>
      <c r="ART39" s="104"/>
      <c r="ARU39" s="104"/>
      <c r="ARV39" s="104"/>
      <c r="ARW39" s="104"/>
      <c r="ARX39" s="104"/>
      <c r="ARY39" s="104"/>
      <c r="ARZ39" s="104"/>
      <c r="ASA39" s="104"/>
      <c r="ASB39" s="104"/>
      <c r="ASC39" s="104"/>
      <c r="ASD39" s="104"/>
      <c r="ASE39" s="104"/>
      <c r="ASF39" s="104"/>
      <c r="ASG39" s="104"/>
      <c r="ASH39" s="104"/>
      <c r="ASI39" s="104"/>
      <c r="ASJ39" s="104"/>
      <c r="ASK39" s="104"/>
      <c r="ASL39" s="104"/>
      <c r="ASM39" s="104"/>
      <c r="ASN39" s="104"/>
      <c r="ASO39" s="104"/>
      <c r="ASP39" s="104"/>
      <c r="ASQ39" s="104"/>
      <c r="ASR39" s="104"/>
      <c r="ASS39" s="104"/>
      <c r="AST39" s="104"/>
      <c r="ASU39" s="104"/>
      <c r="ASV39" s="104"/>
      <c r="ASW39" s="104"/>
      <c r="ASX39" s="104"/>
      <c r="ASY39" s="104"/>
      <c r="ASZ39" s="104"/>
      <c r="ATA39" s="104"/>
      <c r="ATB39" s="104"/>
      <c r="ATC39" s="104"/>
      <c r="ATD39" s="104"/>
      <c r="ATE39" s="104"/>
      <c r="ATF39" s="104"/>
      <c r="ATG39" s="104"/>
      <c r="ATH39" s="104"/>
      <c r="ATI39" s="104"/>
      <c r="ATJ39" s="104"/>
      <c r="ATK39" s="104"/>
      <c r="ATL39" s="104"/>
      <c r="ATM39" s="104"/>
      <c r="ATN39" s="104"/>
      <c r="ATO39" s="104"/>
      <c r="ATP39" s="104"/>
      <c r="ATQ39" s="104"/>
      <c r="ATR39" s="104"/>
      <c r="ATS39" s="104"/>
      <c r="ATT39" s="104"/>
      <c r="ATU39" s="104"/>
      <c r="ATV39" s="104"/>
      <c r="ATW39" s="104"/>
      <c r="ATX39" s="104"/>
      <c r="ATY39" s="104"/>
      <c r="ATZ39" s="104"/>
      <c r="AUA39" s="104"/>
      <c r="AUB39" s="104"/>
      <c r="AUC39" s="104"/>
      <c r="AUD39" s="104"/>
      <c r="AUE39" s="104"/>
      <c r="AUF39" s="104"/>
      <c r="AUG39" s="104"/>
      <c r="AUH39" s="104"/>
      <c r="AUI39" s="104"/>
      <c r="AUJ39" s="104"/>
      <c r="AUK39" s="104"/>
      <c r="AUL39" s="104"/>
      <c r="AUM39" s="104"/>
      <c r="AUN39" s="104"/>
      <c r="AUO39" s="104"/>
      <c r="AUP39" s="104"/>
      <c r="AUQ39" s="104"/>
      <c r="AUR39" s="104"/>
      <c r="AUS39" s="104"/>
      <c r="AUT39" s="104"/>
      <c r="AUU39" s="104"/>
      <c r="AUV39" s="104"/>
      <c r="AUW39" s="104"/>
      <c r="AUX39" s="104"/>
      <c r="AUY39" s="104"/>
      <c r="AUZ39" s="104"/>
      <c r="AVA39" s="104"/>
      <c r="AVB39" s="104"/>
      <c r="AVC39" s="104"/>
      <c r="AVD39" s="104"/>
      <c r="AVE39" s="104"/>
      <c r="AVF39" s="104"/>
      <c r="AVG39" s="104"/>
      <c r="AVH39" s="104"/>
      <c r="AVI39" s="104"/>
      <c r="AVJ39" s="104"/>
      <c r="AVK39" s="104"/>
      <c r="AVL39" s="104"/>
      <c r="AVM39" s="104"/>
      <c r="AVN39" s="104"/>
      <c r="AVO39" s="104"/>
      <c r="AVP39" s="104"/>
      <c r="AVQ39" s="104"/>
      <c r="AVR39" s="104"/>
      <c r="AVS39" s="104"/>
      <c r="AVT39" s="104"/>
      <c r="AVU39" s="104"/>
      <c r="AVV39" s="104"/>
      <c r="AVW39" s="104"/>
      <c r="AVX39" s="104"/>
      <c r="AVY39" s="104"/>
      <c r="AVZ39" s="104"/>
      <c r="AWA39" s="104"/>
      <c r="AWB39" s="104"/>
      <c r="AWC39" s="104"/>
      <c r="AWD39" s="104"/>
      <c r="AWE39" s="104"/>
      <c r="AWF39" s="104"/>
      <c r="AWG39" s="104"/>
      <c r="AWH39" s="104"/>
      <c r="AWI39" s="104"/>
      <c r="AWJ39" s="104"/>
      <c r="AWK39" s="104"/>
      <c r="AWL39" s="104"/>
      <c r="AWM39" s="104"/>
      <c r="AWN39" s="104"/>
      <c r="AWO39" s="104"/>
      <c r="AWP39" s="104"/>
      <c r="AWQ39" s="104"/>
      <c r="AWR39" s="104"/>
      <c r="AWS39" s="104"/>
      <c r="AWT39" s="104"/>
      <c r="AWU39" s="104"/>
      <c r="AWV39" s="104"/>
      <c r="AWW39" s="104"/>
      <c r="AWX39" s="104"/>
      <c r="AWY39" s="104"/>
      <c r="AWZ39" s="104"/>
      <c r="AXA39" s="104"/>
      <c r="AXB39" s="104"/>
      <c r="AXC39" s="104"/>
      <c r="AXD39" s="104"/>
      <c r="AXE39" s="104"/>
      <c r="AXF39" s="104"/>
      <c r="AXG39" s="104"/>
      <c r="AXH39" s="104"/>
      <c r="AXI39" s="104"/>
      <c r="AXJ39" s="104"/>
      <c r="AXK39" s="104"/>
      <c r="AXL39" s="104"/>
      <c r="AXM39" s="104"/>
      <c r="AXN39" s="104"/>
      <c r="AXO39" s="104"/>
      <c r="AXP39" s="104"/>
      <c r="AXQ39" s="104"/>
      <c r="AXR39" s="104"/>
      <c r="AXS39" s="104"/>
      <c r="AXT39" s="104"/>
      <c r="AXU39" s="104"/>
      <c r="AXV39" s="104"/>
      <c r="AXW39" s="104"/>
      <c r="AXX39" s="104"/>
      <c r="AXY39" s="104"/>
      <c r="AXZ39" s="104"/>
      <c r="AYA39" s="104"/>
      <c r="AYB39" s="104"/>
      <c r="AYC39" s="104"/>
      <c r="AYD39" s="104"/>
      <c r="AYE39" s="104"/>
      <c r="AYF39" s="104"/>
      <c r="AYG39" s="104"/>
      <c r="AYH39" s="104"/>
      <c r="AYI39" s="104"/>
      <c r="AYJ39" s="104"/>
      <c r="AYK39" s="104"/>
      <c r="AYL39" s="104"/>
      <c r="AYM39" s="104"/>
      <c r="AYN39" s="104"/>
      <c r="AYO39" s="104"/>
      <c r="AYP39" s="104"/>
      <c r="AYQ39" s="104"/>
      <c r="AYR39" s="104"/>
      <c r="AYS39" s="104"/>
      <c r="AYT39" s="104"/>
      <c r="AYU39" s="104"/>
      <c r="AYV39" s="104"/>
      <c r="AYW39" s="104"/>
      <c r="AYX39" s="104"/>
      <c r="AYY39" s="104"/>
      <c r="AYZ39" s="104"/>
      <c r="AZA39" s="104"/>
      <c r="AZB39" s="104"/>
      <c r="AZC39" s="104"/>
      <c r="AZD39" s="104"/>
      <c r="AZE39" s="104"/>
      <c r="AZF39" s="104"/>
      <c r="AZG39" s="104"/>
      <c r="AZH39" s="104"/>
      <c r="AZI39" s="104"/>
      <c r="AZJ39" s="104"/>
      <c r="AZK39" s="104"/>
      <c r="AZL39" s="104"/>
      <c r="AZM39" s="104"/>
      <c r="AZN39" s="104"/>
      <c r="AZO39" s="104"/>
      <c r="AZP39" s="104"/>
      <c r="AZQ39" s="104"/>
      <c r="AZR39" s="104"/>
      <c r="AZS39" s="104"/>
      <c r="AZT39" s="104"/>
      <c r="AZU39" s="104"/>
      <c r="AZV39" s="104"/>
      <c r="AZW39" s="104"/>
      <c r="AZX39" s="104"/>
      <c r="AZY39" s="104"/>
      <c r="AZZ39" s="104"/>
      <c r="BAA39" s="104"/>
      <c r="BAB39" s="104"/>
      <c r="BAC39" s="104"/>
      <c r="BAD39" s="104"/>
      <c r="BAE39" s="104"/>
      <c r="BAF39" s="104"/>
      <c r="BAG39" s="104"/>
      <c r="BAH39" s="104"/>
      <c r="BAI39" s="104"/>
      <c r="BAJ39" s="104"/>
      <c r="BAK39" s="104"/>
      <c r="BAL39" s="104"/>
      <c r="BAM39" s="104"/>
      <c r="BAN39" s="104"/>
      <c r="BAO39" s="104"/>
      <c r="BAP39" s="104"/>
      <c r="BAQ39" s="104"/>
      <c r="BAR39" s="104"/>
      <c r="BAS39" s="104"/>
      <c r="BAT39" s="104"/>
      <c r="BAU39" s="104"/>
      <c r="BAV39" s="104"/>
      <c r="BAW39" s="104"/>
      <c r="BAX39" s="104"/>
      <c r="BAY39" s="104"/>
      <c r="BAZ39" s="104"/>
      <c r="BBA39" s="104"/>
      <c r="BBB39" s="104"/>
      <c r="BBC39" s="104"/>
      <c r="BBD39" s="104"/>
      <c r="BBE39" s="104"/>
      <c r="BBF39" s="104"/>
      <c r="BBG39" s="104"/>
      <c r="BBH39" s="104"/>
      <c r="BBI39" s="104"/>
      <c r="BBJ39" s="104"/>
      <c r="BBK39" s="104"/>
      <c r="BBL39" s="104"/>
      <c r="BBM39" s="104"/>
      <c r="BBN39" s="104"/>
      <c r="BBO39" s="104"/>
      <c r="BBP39" s="104"/>
      <c r="BBQ39" s="104"/>
      <c r="BBR39" s="104"/>
      <c r="BBS39" s="104"/>
      <c r="BBT39" s="104"/>
      <c r="BBU39" s="104"/>
      <c r="BBV39" s="104"/>
      <c r="BBW39" s="104"/>
      <c r="BBX39" s="104"/>
      <c r="BBY39" s="104"/>
      <c r="BBZ39" s="104"/>
      <c r="BCA39" s="104"/>
      <c r="BCB39" s="104"/>
      <c r="BCC39" s="104"/>
      <c r="BCD39" s="104"/>
      <c r="BCE39" s="104"/>
      <c r="BCF39" s="104"/>
      <c r="BCG39" s="104"/>
      <c r="BCH39" s="104"/>
      <c r="BCI39" s="104"/>
      <c r="BCJ39" s="104"/>
      <c r="BCK39" s="104"/>
      <c r="BCL39" s="104"/>
      <c r="BCM39" s="104"/>
      <c r="BCN39" s="104"/>
      <c r="BCO39" s="104"/>
      <c r="BCP39" s="104"/>
      <c r="BCQ39" s="104"/>
      <c r="BCR39" s="104"/>
      <c r="BCS39" s="104"/>
      <c r="BCT39" s="104"/>
      <c r="BCU39" s="104"/>
      <c r="BCV39" s="104"/>
      <c r="BCW39" s="104"/>
      <c r="BCX39" s="104"/>
      <c r="BCY39" s="104"/>
      <c r="BCZ39" s="104"/>
      <c r="BDA39" s="104"/>
      <c r="BDB39" s="104"/>
      <c r="BDC39" s="104"/>
      <c r="BDD39" s="104"/>
      <c r="BDE39" s="104"/>
      <c r="BDF39" s="104"/>
      <c r="BDG39" s="104"/>
      <c r="BDH39" s="104"/>
      <c r="BDI39" s="104"/>
      <c r="BDJ39" s="104"/>
      <c r="BDK39" s="104"/>
      <c r="BDL39" s="104"/>
      <c r="BDM39" s="104"/>
      <c r="BDN39" s="104"/>
      <c r="BDO39" s="104"/>
      <c r="BDP39" s="104"/>
      <c r="BDQ39" s="104"/>
      <c r="BDR39" s="104"/>
      <c r="BDS39" s="104"/>
      <c r="BDT39" s="104"/>
      <c r="BDU39" s="104"/>
      <c r="BDV39" s="104"/>
      <c r="BDW39" s="104"/>
      <c r="BDX39" s="104"/>
      <c r="BDY39" s="104"/>
      <c r="BDZ39" s="104"/>
      <c r="BEA39" s="104"/>
      <c r="BEB39" s="104"/>
      <c r="BEC39" s="104"/>
      <c r="BED39" s="104"/>
      <c r="BEE39" s="104"/>
      <c r="BEF39" s="104"/>
      <c r="BEG39" s="104"/>
      <c r="BEH39" s="104"/>
      <c r="BEI39" s="104"/>
      <c r="BEJ39" s="104"/>
      <c r="BEK39" s="104"/>
      <c r="BEL39" s="104"/>
      <c r="BEM39" s="104"/>
      <c r="BEN39" s="104"/>
      <c r="BEO39" s="104"/>
      <c r="BEP39" s="104"/>
      <c r="BEQ39" s="104"/>
      <c r="BER39" s="104"/>
      <c r="BES39" s="104"/>
      <c r="BET39" s="104"/>
      <c r="BEU39" s="104"/>
      <c r="BEV39" s="104"/>
      <c r="BEW39" s="104"/>
      <c r="BEX39" s="104"/>
      <c r="BEY39" s="104"/>
      <c r="BEZ39" s="104"/>
      <c r="BFA39" s="104"/>
      <c r="BFB39" s="104"/>
      <c r="BFC39" s="104"/>
      <c r="BFD39" s="104"/>
      <c r="BFE39" s="104"/>
      <c r="BFF39" s="104"/>
      <c r="BFG39" s="104"/>
      <c r="BFH39" s="104"/>
      <c r="BFI39" s="104"/>
      <c r="BFJ39" s="104"/>
      <c r="BFK39" s="104"/>
      <c r="BFL39" s="104"/>
      <c r="BFM39" s="104"/>
      <c r="BFN39" s="104"/>
      <c r="BFO39" s="104"/>
      <c r="BFP39" s="104"/>
      <c r="BFQ39" s="104"/>
      <c r="BFR39" s="104"/>
      <c r="BFS39" s="104"/>
      <c r="BFT39" s="104"/>
      <c r="BFU39" s="104"/>
      <c r="BFV39" s="104"/>
      <c r="BFW39" s="104"/>
      <c r="BFX39" s="104"/>
      <c r="BFY39" s="104"/>
      <c r="BFZ39" s="104"/>
      <c r="BGA39" s="104"/>
      <c r="BGB39" s="104"/>
      <c r="BGC39" s="104"/>
      <c r="BGD39" s="104"/>
      <c r="BGE39" s="104"/>
      <c r="BGF39" s="104"/>
      <c r="BGG39" s="104"/>
      <c r="BGH39" s="104"/>
      <c r="BGI39" s="104"/>
      <c r="BGJ39" s="104"/>
      <c r="BGK39" s="104"/>
      <c r="BGL39" s="104"/>
      <c r="BGM39" s="104"/>
      <c r="BGN39" s="104"/>
      <c r="BGO39" s="104"/>
      <c r="BGP39" s="104"/>
      <c r="BGQ39" s="104"/>
      <c r="BGR39" s="104"/>
      <c r="BGS39" s="104"/>
      <c r="BGT39" s="104"/>
      <c r="BGU39" s="104"/>
      <c r="BGV39" s="104"/>
      <c r="BGW39" s="104"/>
      <c r="BGX39" s="104"/>
      <c r="BGY39" s="104"/>
      <c r="BGZ39" s="104"/>
      <c r="BHA39" s="104"/>
      <c r="BHB39" s="104"/>
      <c r="BHC39" s="104"/>
      <c r="BHD39" s="104"/>
      <c r="BHE39" s="104"/>
      <c r="BHF39" s="104"/>
      <c r="BHG39" s="104"/>
      <c r="BHH39" s="104"/>
      <c r="BHI39" s="104"/>
      <c r="BHJ39" s="104"/>
      <c r="BHK39" s="104"/>
      <c r="BHL39" s="104"/>
      <c r="BHM39" s="104"/>
      <c r="BHN39" s="104"/>
      <c r="BHO39" s="104"/>
      <c r="BHP39" s="104"/>
      <c r="BHQ39" s="104"/>
      <c r="BHR39" s="104"/>
      <c r="BHS39" s="104"/>
      <c r="BHT39" s="104"/>
      <c r="BHU39" s="104"/>
      <c r="BHV39" s="104"/>
      <c r="BHW39" s="104"/>
      <c r="BHX39" s="104"/>
      <c r="BHY39" s="104"/>
      <c r="BHZ39" s="104"/>
      <c r="BIA39" s="104"/>
      <c r="BIB39" s="104"/>
      <c r="BIC39" s="104"/>
      <c r="BID39" s="104"/>
      <c r="BIE39" s="104"/>
      <c r="BIF39" s="104"/>
      <c r="BIG39" s="104"/>
      <c r="BIH39" s="104"/>
      <c r="BII39" s="104"/>
      <c r="BIJ39" s="104"/>
      <c r="BIK39" s="104"/>
      <c r="BIL39" s="104"/>
      <c r="BIM39" s="104"/>
      <c r="BIN39" s="104"/>
      <c r="BIO39" s="104"/>
      <c r="BIP39" s="104"/>
      <c r="BIQ39" s="104"/>
      <c r="BIR39" s="104"/>
      <c r="BIS39" s="104"/>
      <c r="BIT39" s="104"/>
      <c r="BIU39" s="104"/>
      <c r="BIV39" s="104"/>
      <c r="BIW39" s="104"/>
      <c r="BIX39" s="104"/>
      <c r="BIY39" s="104"/>
      <c r="BIZ39" s="104"/>
      <c r="BJA39" s="104"/>
      <c r="BJB39" s="104"/>
      <c r="BJC39" s="104"/>
      <c r="BJD39" s="104"/>
      <c r="BJE39" s="104"/>
      <c r="BJF39" s="104"/>
      <c r="BJG39" s="104"/>
      <c r="BJH39" s="104"/>
      <c r="BJI39" s="104"/>
      <c r="BJJ39" s="104"/>
      <c r="BJK39" s="104"/>
      <c r="BJL39" s="104"/>
      <c r="BJM39" s="104"/>
      <c r="BJN39" s="104"/>
      <c r="BJO39" s="104"/>
      <c r="BJP39" s="104"/>
      <c r="BJQ39" s="104"/>
      <c r="BJR39" s="104"/>
      <c r="BJS39" s="104"/>
      <c r="BJT39" s="104"/>
      <c r="BJU39" s="104"/>
      <c r="BJV39" s="104"/>
      <c r="BJW39" s="104"/>
      <c r="BJX39" s="104"/>
      <c r="BJY39" s="104"/>
      <c r="BJZ39" s="104"/>
      <c r="BKA39" s="104"/>
      <c r="BKB39" s="104"/>
      <c r="BKC39" s="104"/>
      <c r="BKD39" s="104"/>
      <c r="BKE39" s="104"/>
      <c r="BKF39" s="104"/>
      <c r="BKG39" s="104"/>
      <c r="BKH39" s="104"/>
      <c r="BKI39" s="104"/>
      <c r="BKJ39" s="104"/>
      <c r="BKK39" s="104"/>
      <c r="BKL39" s="104"/>
      <c r="BKM39" s="104"/>
      <c r="BKN39" s="104"/>
      <c r="BKO39" s="104"/>
      <c r="BKP39" s="104"/>
      <c r="BKQ39" s="104"/>
      <c r="BKR39" s="104"/>
      <c r="BKS39" s="104"/>
      <c r="BKT39" s="104"/>
      <c r="BKU39" s="104"/>
      <c r="BKV39" s="104"/>
      <c r="BKW39" s="104"/>
      <c r="BKX39" s="104"/>
      <c r="BKY39" s="104"/>
      <c r="BKZ39" s="104"/>
      <c r="BLA39" s="104"/>
      <c r="BLB39" s="104"/>
      <c r="BLC39" s="104"/>
      <c r="BLD39" s="104"/>
      <c r="BLE39" s="104"/>
      <c r="BLF39" s="104"/>
      <c r="BLG39" s="104"/>
      <c r="BLH39" s="104"/>
      <c r="BLI39" s="104"/>
      <c r="BLJ39" s="104"/>
      <c r="BLK39" s="104"/>
      <c r="BLL39" s="104"/>
      <c r="BLM39" s="104"/>
      <c r="BLN39" s="104"/>
      <c r="BLO39" s="104"/>
      <c r="BLP39" s="104"/>
      <c r="BLQ39" s="104"/>
      <c r="BLR39" s="104"/>
      <c r="BLS39" s="104"/>
      <c r="BLT39" s="104"/>
      <c r="BLU39" s="104"/>
      <c r="BLV39" s="104"/>
      <c r="BLW39" s="104"/>
      <c r="BLX39" s="104"/>
      <c r="BLY39" s="104"/>
      <c r="BLZ39" s="104"/>
      <c r="BMA39" s="104"/>
      <c r="BMB39" s="104"/>
      <c r="BMC39" s="104"/>
      <c r="BMD39" s="104"/>
      <c r="BME39" s="104"/>
      <c r="BMF39" s="104"/>
      <c r="BMG39" s="104"/>
      <c r="BMH39" s="104"/>
      <c r="BMI39" s="104"/>
      <c r="BMJ39" s="104"/>
      <c r="BMK39" s="104"/>
      <c r="BML39" s="104"/>
      <c r="BMM39" s="104"/>
      <c r="BMN39" s="104"/>
      <c r="BMO39" s="104"/>
      <c r="BMP39" s="104"/>
      <c r="BMQ39" s="104"/>
      <c r="BMR39" s="104"/>
      <c r="BMS39" s="104"/>
      <c r="BMT39" s="104"/>
      <c r="BMU39" s="104"/>
      <c r="BMV39" s="104"/>
      <c r="BMW39" s="104"/>
      <c r="BMX39" s="104"/>
      <c r="BMY39" s="104"/>
      <c r="BMZ39" s="104"/>
      <c r="BNA39" s="104"/>
      <c r="BNB39" s="104"/>
      <c r="BNC39" s="104"/>
      <c r="BND39" s="104"/>
      <c r="BNE39" s="104"/>
      <c r="BNF39" s="104"/>
      <c r="BNG39" s="104"/>
      <c r="BNH39" s="104"/>
      <c r="BNI39" s="104"/>
      <c r="BNJ39" s="104"/>
      <c r="BNK39" s="104"/>
      <c r="BNL39" s="104"/>
      <c r="BNM39" s="104"/>
      <c r="BNN39" s="104"/>
      <c r="BNO39" s="104"/>
      <c r="BNP39" s="104"/>
      <c r="BNQ39" s="104"/>
      <c r="BNR39" s="104"/>
      <c r="BNS39" s="104"/>
      <c r="BNT39" s="104"/>
      <c r="BNU39" s="104"/>
      <c r="BNV39" s="104"/>
      <c r="BNW39" s="104"/>
      <c r="BNX39" s="104"/>
      <c r="BNY39" s="104"/>
      <c r="BNZ39" s="104"/>
      <c r="BOA39" s="104"/>
      <c r="BOB39" s="104"/>
      <c r="BOC39" s="104"/>
      <c r="BOD39" s="104"/>
      <c r="BOE39" s="104"/>
      <c r="BOF39" s="104"/>
      <c r="BOG39" s="104"/>
      <c r="BOH39" s="104"/>
      <c r="BOI39" s="104"/>
      <c r="BOJ39" s="104"/>
      <c r="BOK39" s="104"/>
      <c r="BOL39" s="104"/>
      <c r="BOM39" s="104"/>
      <c r="BON39" s="104"/>
      <c r="BOO39" s="104"/>
      <c r="BOP39" s="104"/>
      <c r="BOQ39" s="104"/>
      <c r="BOR39" s="104"/>
      <c r="BOS39" s="104"/>
      <c r="BOT39" s="104"/>
      <c r="BOU39" s="104"/>
      <c r="BOV39" s="104"/>
      <c r="BOW39" s="104"/>
      <c r="BOX39" s="104"/>
      <c r="BOY39" s="104"/>
      <c r="BOZ39" s="104"/>
      <c r="BPA39" s="104"/>
      <c r="BPB39" s="104"/>
      <c r="BPC39" s="104"/>
      <c r="BPD39" s="104"/>
      <c r="BPE39" s="104"/>
      <c r="BPF39" s="104"/>
      <c r="BPG39" s="104"/>
      <c r="BPH39" s="104"/>
      <c r="BPI39" s="104"/>
      <c r="BPJ39" s="104"/>
      <c r="BPK39" s="104"/>
      <c r="BPL39" s="104"/>
      <c r="BPM39" s="104"/>
      <c r="BPN39" s="104"/>
      <c r="BPO39" s="104"/>
      <c r="BPP39" s="104"/>
      <c r="BPQ39" s="104"/>
      <c r="BPR39" s="104"/>
      <c r="BPS39" s="104"/>
      <c r="BPT39" s="104"/>
      <c r="BPU39" s="104"/>
      <c r="BPV39" s="104"/>
      <c r="BPW39" s="104"/>
      <c r="BPX39" s="104"/>
      <c r="BPY39" s="104"/>
      <c r="BPZ39" s="104"/>
      <c r="BQA39" s="104"/>
      <c r="BQB39" s="104"/>
      <c r="BQC39" s="104"/>
      <c r="BQD39" s="104"/>
      <c r="BQE39" s="104"/>
      <c r="BQF39" s="104"/>
      <c r="BQG39" s="104"/>
      <c r="BQH39" s="104"/>
      <c r="BQI39" s="104"/>
      <c r="BQJ39" s="104"/>
      <c r="BQK39" s="104"/>
      <c r="BQL39" s="104"/>
      <c r="BQM39" s="104"/>
      <c r="BQN39" s="104"/>
      <c r="BQO39" s="104"/>
      <c r="BQP39" s="104"/>
      <c r="BQQ39" s="104"/>
      <c r="BQR39" s="104"/>
      <c r="BQS39" s="104"/>
      <c r="BQT39" s="104"/>
      <c r="BQU39" s="104"/>
      <c r="BQV39" s="104"/>
      <c r="BQW39" s="104"/>
      <c r="BQX39" s="104"/>
      <c r="BQY39" s="104"/>
      <c r="BQZ39" s="104"/>
      <c r="BRA39" s="104"/>
      <c r="BRB39" s="104"/>
      <c r="BRC39" s="104"/>
      <c r="BRD39" s="104"/>
      <c r="BRE39" s="104"/>
      <c r="BRF39" s="104"/>
      <c r="BRG39" s="104"/>
      <c r="BRH39" s="104"/>
      <c r="BRI39" s="104"/>
      <c r="BRJ39" s="104"/>
      <c r="BRK39" s="104"/>
      <c r="BRL39" s="104"/>
      <c r="BRM39" s="104"/>
      <c r="BRN39" s="104"/>
      <c r="BRO39" s="104"/>
      <c r="BRP39" s="104"/>
      <c r="BRQ39" s="104"/>
      <c r="BRR39" s="104"/>
      <c r="BRS39" s="104"/>
      <c r="BRT39" s="104"/>
      <c r="BRU39" s="104"/>
      <c r="BRV39" s="104"/>
      <c r="BRW39" s="104"/>
      <c r="BRX39" s="104"/>
      <c r="BRY39" s="104"/>
      <c r="BRZ39" s="104"/>
      <c r="BSA39" s="104"/>
      <c r="BSB39" s="104"/>
      <c r="BSC39" s="104"/>
      <c r="BSD39" s="104"/>
      <c r="BSE39" s="104"/>
      <c r="BSF39" s="104"/>
      <c r="BSG39" s="104"/>
      <c r="BSH39" s="104"/>
      <c r="BSI39" s="104"/>
      <c r="BSJ39" s="104"/>
      <c r="BSK39" s="104"/>
      <c r="BSL39" s="104"/>
      <c r="BSM39" s="104"/>
      <c r="BSN39" s="104"/>
      <c r="BSO39" s="104"/>
      <c r="BSP39" s="104"/>
      <c r="BSQ39" s="104"/>
      <c r="BSR39" s="104"/>
      <c r="BSS39" s="104"/>
      <c r="BST39" s="104"/>
      <c r="BSU39" s="104"/>
      <c r="BSV39" s="104"/>
      <c r="BSW39" s="104"/>
      <c r="BSX39" s="104"/>
      <c r="BSY39" s="104"/>
      <c r="BSZ39" s="104"/>
      <c r="BTA39" s="104"/>
      <c r="BTB39" s="104"/>
      <c r="BTC39" s="104"/>
      <c r="BTD39" s="104"/>
      <c r="BTE39" s="104"/>
      <c r="BTF39" s="104"/>
      <c r="BTG39" s="104"/>
      <c r="BTH39" s="104"/>
      <c r="BTI39" s="104"/>
      <c r="BTJ39" s="104"/>
      <c r="BTK39" s="104"/>
      <c r="BTL39" s="104"/>
      <c r="BTM39" s="104"/>
      <c r="BTN39" s="104"/>
      <c r="BTO39" s="104"/>
      <c r="BTP39" s="104"/>
      <c r="BTQ39" s="104"/>
      <c r="BTR39" s="104"/>
      <c r="BTS39" s="104"/>
      <c r="BTT39" s="104"/>
      <c r="BTU39" s="104"/>
      <c r="BTV39" s="104"/>
      <c r="BTW39" s="104"/>
      <c r="BTX39" s="104"/>
      <c r="BTY39" s="104"/>
      <c r="BTZ39" s="104"/>
      <c r="BUA39" s="104"/>
      <c r="BUB39" s="104"/>
      <c r="BUC39" s="104"/>
      <c r="BUD39" s="104"/>
      <c r="BUE39" s="104"/>
      <c r="BUF39" s="104"/>
      <c r="BUG39" s="104"/>
      <c r="BUH39" s="104"/>
      <c r="BUI39" s="104"/>
      <c r="BUJ39" s="104"/>
      <c r="BUK39" s="104"/>
      <c r="BUL39" s="104"/>
      <c r="BUM39" s="104"/>
      <c r="BUN39" s="104"/>
      <c r="BUO39" s="104"/>
      <c r="BUP39" s="104"/>
      <c r="BUQ39" s="104"/>
      <c r="BUR39" s="104"/>
      <c r="BUS39" s="104"/>
      <c r="BUT39" s="104"/>
      <c r="BUU39" s="104"/>
      <c r="BUV39" s="104"/>
      <c r="BUW39" s="104"/>
      <c r="BUX39" s="104"/>
      <c r="BUY39" s="104"/>
      <c r="BUZ39" s="104"/>
      <c r="BVA39" s="104"/>
      <c r="BVB39" s="104"/>
      <c r="BVC39" s="104"/>
      <c r="BVD39" s="104"/>
      <c r="BVE39" s="104"/>
      <c r="BVF39" s="104"/>
      <c r="BVG39" s="104"/>
      <c r="BVH39" s="104"/>
      <c r="BVI39" s="104"/>
      <c r="BVJ39" s="104"/>
      <c r="BVK39" s="104"/>
      <c r="BVL39" s="104"/>
      <c r="BVM39" s="104"/>
      <c r="BVN39" s="104"/>
      <c r="BVO39" s="104"/>
      <c r="BVP39" s="104"/>
      <c r="BVQ39" s="104"/>
      <c r="BVR39" s="104"/>
      <c r="BVS39" s="104"/>
      <c r="BVT39" s="104"/>
      <c r="BVU39" s="104"/>
      <c r="BVV39" s="104"/>
      <c r="BVW39" s="104"/>
      <c r="BVX39" s="104"/>
      <c r="BVY39" s="104"/>
      <c r="BVZ39" s="104"/>
      <c r="BWA39" s="104"/>
      <c r="BWB39" s="104"/>
      <c r="BWC39" s="104"/>
      <c r="BWD39" s="104"/>
      <c r="BWE39" s="104"/>
      <c r="BWF39" s="104"/>
      <c r="BWG39" s="104"/>
      <c r="BWH39" s="104"/>
      <c r="BWI39" s="104"/>
      <c r="BWJ39" s="104"/>
      <c r="BWK39" s="104"/>
    </row>
    <row r="40" spans="1:1961" s="51" customFormat="1" ht="47.25" x14ac:dyDescent="0.25">
      <c r="A40" s="46" t="s">
        <v>166</v>
      </c>
      <c r="B40" s="47" t="s">
        <v>167</v>
      </c>
      <c r="C40" s="85" t="s">
        <v>127</v>
      </c>
      <c r="D40" s="85" t="s">
        <v>127</v>
      </c>
      <c r="E40" s="85" t="s">
        <v>127</v>
      </c>
      <c r="F40" s="85" t="s">
        <v>127</v>
      </c>
      <c r="G40" s="85" t="s">
        <v>127</v>
      </c>
      <c r="H40" s="85" t="s">
        <v>127</v>
      </c>
      <c r="I40" s="85" t="s">
        <v>127</v>
      </c>
      <c r="J40" s="85" t="s">
        <v>127</v>
      </c>
      <c r="K40" s="85" t="s">
        <v>127</v>
      </c>
      <c r="L40" s="85" t="s">
        <v>127</v>
      </c>
      <c r="M40" s="85" t="s">
        <v>127</v>
      </c>
      <c r="N40" s="85" t="s">
        <v>127</v>
      </c>
      <c r="O40" s="85" t="s">
        <v>127</v>
      </c>
      <c r="P40" s="85" t="s">
        <v>127</v>
      </c>
      <c r="Q40" s="85" t="s">
        <v>127</v>
      </c>
      <c r="R40" s="85" t="s">
        <v>127</v>
      </c>
      <c r="S40" s="85" t="s">
        <v>127</v>
      </c>
      <c r="T40" s="85" t="s">
        <v>127</v>
      </c>
      <c r="U40" s="85" t="s">
        <v>127</v>
      </c>
      <c r="V40" s="85" t="s">
        <v>127</v>
      </c>
      <c r="W40" s="85" t="s">
        <v>127</v>
      </c>
      <c r="X40" s="85" t="s">
        <v>127</v>
      </c>
      <c r="Y40" s="85" t="s">
        <v>127</v>
      </c>
      <c r="Z40" s="85" t="s">
        <v>127</v>
      </c>
      <c r="AA40" s="85" t="s">
        <v>127</v>
      </c>
      <c r="AB40" s="85" t="s">
        <v>127</v>
      </c>
      <c r="AC40" s="85" t="s">
        <v>127</v>
      </c>
      <c r="AD40" s="85" t="s">
        <v>127</v>
      </c>
      <c r="AE40" s="85" t="s">
        <v>127</v>
      </c>
      <c r="AF40" s="85" t="s">
        <v>127</v>
      </c>
      <c r="AG40" s="85" t="s">
        <v>127</v>
      </c>
      <c r="AH40" s="85" t="s">
        <v>127</v>
      </c>
      <c r="AI40" s="85" t="s">
        <v>127</v>
      </c>
      <c r="AJ40" s="85" t="s">
        <v>127</v>
      </c>
      <c r="AK40" s="85" t="s">
        <v>127</v>
      </c>
      <c r="AL40" s="85" t="s">
        <v>127</v>
      </c>
      <c r="AM40" s="595"/>
      <c r="AN40" s="595"/>
      <c r="AO40" s="595"/>
      <c r="AP40" s="595"/>
      <c r="AQ40" s="595"/>
      <c r="AR40" s="595"/>
      <c r="AS40" s="595"/>
      <c r="AT40" s="595"/>
      <c r="AU40" s="595"/>
      <c r="AV40" s="595"/>
      <c r="AW40" s="595"/>
      <c r="AX40" s="595"/>
      <c r="AY40" s="595"/>
      <c r="AZ40" s="595"/>
      <c r="BA40" s="595"/>
      <c r="BB40" s="595"/>
      <c r="BC40" s="595"/>
      <c r="BD40" s="595"/>
      <c r="BE40" s="595"/>
      <c r="BF40" s="595"/>
      <c r="BG40" s="595"/>
      <c r="BH40" s="595"/>
      <c r="BI40" s="595"/>
      <c r="BJ40" s="595"/>
      <c r="BK40" s="595"/>
      <c r="BL40" s="595"/>
      <c r="BM40" s="595"/>
      <c r="BN40" s="595"/>
      <c r="BO40" s="595"/>
      <c r="BP40" s="595"/>
      <c r="BQ40" s="595"/>
      <c r="BR40" s="595"/>
      <c r="BS40" s="595"/>
      <c r="BT40" s="595"/>
      <c r="BU40" s="595"/>
      <c r="BV40" s="595"/>
      <c r="BW40" s="595"/>
      <c r="BX40" s="595"/>
      <c r="BY40" s="595"/>
      <c r="BZ40" s="595"/>
      <c r="CA40" s="595"/>
      <c r="CB40" s="595"/>
      <c r="CC40" s="595"/>
      <c r="CD40" s="595"/>
      <c r="CE40" s="595"/>
      <c r="CF40" s="595"/>
      <c r="CG40" s="595"/>
      <c r="CH40" s="595"/>
      <c r="CI40" s="595"/>
      <c r="CJ40" s="595"/>
      <c r="CK40" s="595"/>
      <c r="CL40" s="595"/>
      <c r="CM40" s="595"/>
      <c r="CN40" s="595"/>
      <c r="CO40" s="595"/>
      <c r="CP40" s="595"/>
      <c r="CQ40" s="595"/>
      <c r="CR40" s="595"/>
      <c r="CS40" s="595"/>
      <c r="CT40" s="595"/>
      <c r="CU40" s="595"/>
      <c r="CV40" s="595"/>
      <c r="CW40" s="595"/>
      <c r="CX40" s="595"/>
      <c r="CY40" s="595"/>
      <c r="CZ40" s="595"/>
      <c r="DA40" s="595"/>
      <c r="DB40" s="595"/>
      <c r="DC40" s="595"/>
      <c r="DD40" s="595"/>
      <c r="DE40" s="595"/>
      <c r="DF40" s="595"/>
      <c r="DG40" s="595"/>
      <c r="DH40" s="595"/>
      <c r="DI40" s="595"/>
      <c r="DJ40" s="595"/>
      <c r="DK40" s="595"/>
      <c r="DL40" s="595"/>
      <c r="DM40" s="595"/>
      <c r="DN40" s="595"/>
      <c r="DO40" s="595"/>
      <c r="DP40" s="595"/>
      <c r="DQ40" s="595"/>
      <c r="DR40" s="595"/>
      <c r="DS40" s="595"/>
      <c r="DT40" s="595"/>
      <c r="DU40" s="595"/>
      <c r="DV40" s="595"/>
      <c r="DW40" s="595"/>
      <c r="DX40" s="595"/>
      <c r="DY40" s="595"/>
      <c r="DZ40" s="595"/>
      <c r="EA40" s="595"/>
      <c r="EB40" s="595"/>
      <c r="EC40" s="595"/>
      <c r="ED40" s="595"/>
      <c r="EE40" s="595"/>
      <c r="EF40" s="595"/>
      <c r="EG40" s="595"/>
      <c r="EH40" s="595"/>
      <c r="EI40" s="595"/>
      <c r="EJ40" s="595"/>
      <c r="EK40" s="595"/>
      <c r="EL40" s="595"/>
      <c r="EM40" s="595"/>
      <c r="EN40" s="595"/>
      <c r="EO40" s="595"/>
      <c r="EP40" s="595"/>
      <c r="EQ40" s="595"/>
      <c r="ER40" s="595"/>
      <c r="ES40" s="595"/>
      <c r="ET40" s="595"/>
      <c r="EU40" s="595"/>
      <c r="EV40" s="595"/>
      <c r="EW40" s="595"/>
      <c r="EX40" s="595"/>
      <c r="EY40" s="595"/>
      <c r="EZ40" s="595"/>
      <c r="FA40" s="595"/>
      <c r="FB40" s="595"/>
      <c r="FC40" s="595"/>
      <c r="FD40" s="595"/>
      <c r="FE40" s="595"/>
      <c r="FF40" s="595"/>
      <c r="FG40" s="595"/>
      <c r="FH40" s="595"/>
      <c r="FI40" s="595"/>
      <c r="FJ40" s="595"/>
      <c r="FK40" s="595"/>
      <c r="FL40" s="595"/>
      <c r="FM40" s="595"/>
      <c r="FN40" s="595"/>
      <c r="FO40" s="595"/>
      <c r="FP40" s="595"/>
      <c r="FQ40" s="595"/>
      <c r="FR40" s="595"/>
      <c r="FS40" s="595"/>
      <c r="FT40" s="595"/>
      <c r="FU40" s="595"/>
      <c r="FV40" s="595"/>
      <c r="FW40" s="595"/>
      <c r="FX40" s="595"/>
      <c r="FY40" s="595"/>
      <c r="FZ40" s="595"/>
      <c r="GA40" s="595"/>
      <c r="GB40" s="595"/>
      <c r="GC40" s="595"/>
      <c r="GD40" s="595"/>
      <c r="GE40" s="595"/>
      <c r="GF40" s="595"/>
      <c r="GG40" s="595"/>
      <c r="GH40" s="595"/>
      <c r="GI40" s="595"/>
      <c r="GJ40" s="595"/>
      <c r="GK40" s="595"/>
      <c r="GL40" s="595"/>
      <c r="GM40" s="595"/>
      <c r="GN40" s="595"/>
      <c r="GO40" s="595"/>
      <c r="GP40" s="595"/>
      <c r="GQ40" s="595"/>
      <c r="GR40" s="595"/>
      <c r="GS40" s="595"/>
      <c r="GT40" s="595"/>
      <c r="GU40" s="595"/>
      <c r="GV40" s="595"/>
      <c r="GW40" s="595"/>
      <c r="GX40" s="595"/>
      <c r="GY40" s="595"/>
      <c r="GZ40" s="595"/>
      <c r="HA40" s="595"/>
      <c r="HB40" s="595"/>
      <c r="HC40" s="595"/>
      <c r="HD40" s="595"/>
      <c r="HE40" s="595"/>
      <c r="HF40" s="595"/>
      <c r="HG40" s="595"/>
      <c r="HH40" s="595"/>
      <c r="HI40" s="595"/>
      <c r="HJ40" s="595"/>
      <c r="HK40" s="595"/>
      <c r="HL40" s="595"/>
      <c r="HM40" s="595"/>
      <c r="HN40" s="595"/>
      <c r="HO40" s="595"/>
      <c r="HP40" s="595"/>
      <c r="HQ40" s="595"/>
      <c r="HR40" s="595"/>
      <c r="HS40" s="595"/>
      <c r="HT40" s="595"/>
      <c r="HU40" s="595"/>
      <c r="HV40" s="595"/>
      <c r="HW40" s="595"/>
      <c r="HX40" s="595"/>
      <c r="HY40" s="595"/>
      <c r="HZ40" s="595"/>
      <c r="IA40" s="595"/>
      <c r="IB40" s="595"/>
      <c r="IC40" s="595"/>
      <c r="ID40" s="595"/>
      <c r="IE40" s="595"/>
      <c r="IF40" s="595"/>
      <c r="IG40" s="595"/>
      <c r="IH40" s="595"/>
      <c r="II40" s="595"/>
      <c r="IJ40" s="595"/>
      <c r="IK40" s="595"/>
      <c r="IL40" s="595"/>
      <c r="IM40" s="595"/>
      <c r="IN40" s="595"/>
      <c r="IO40" s="595"/>
      <c r="IP40" s="595"/>
      <c r="IQ40" s="595"/>
      <c r="IR40" s="595"/>
      <c r="IS40" s="595"/>
      <c r="IT40" s="595"/>
      <c r="IU40" s="595"/>
      <c r="IV40" s="595"/>
      <c r="IW40" s="595"/>
      <c r="IX40" s="595"/>
      <c r="IY40" s="595"/>
      <c r="IZ40" s="595"/>
      <c r="JA40" s="595"/>
      <c r="JB40" s="595"/>
      <c r="JC40" s="595"/>
      <c r="JD40" s="595"/>
      <c r="JE40" s="595"/>
      <c r="JF40" s="595"/>
      <c r="JG40" s="595"/>
      <c r="JH40" s="595"/>
      <c r="JI40" s="595"/>
      <c r="JJ40" s="595"/>
      <c r="JK40" s="595"/>
      <c r="JL40" s="595"/>
      <c r="JM40" s="595"/>
      <c r="JN40" s="595"/>
      <c r="JO40" s="595"/>
      <c r="JP40" s="595"/>
      <c r="JQ40" s="595"/>
      <c r="JR40" s="595"/>
      <c r="JS40" s="595"/>
      <c r="JT40" s="595"/>
      <c r="JU40" s="595"/>
      <c r="JV40" s="595"/>
      <c r="JW40" s="595"/>
      <c r="JX40" s="595"/>
      <c r="JY40" s="595"/>
      <c r="JZ40" s="595"/>
      <c r="KA40" s="595"/>
      <c r="KB40" s="595"/>
      <c r="KC40" s="595"/>
      <c r="KD40" s="595"/>
      <c r="KE40" s="595"/>
      <c r="KF40" s="595"/>
      <c r="KG40" s="595"/>
      <c r="KH40" s="595"/>
      <c r="KI40" s="595"/>
      <c r="KJ40" s="595"/>
      <c r="KK40" s="595"/>
      <c r="KL40" s="595"/>
      <c r="KM40" s="595"/>
      <c r="KN40" s="595"/>
      <c r="KO40" s="595"/>
      <c r="KP40" s="595"/>
      <c r="KQ40" s="595"/>
      <c r="KR40" s="595"/>
      <c r="KS40" s="595"/>
      <c r="KT40" s="595"/>
      <c r="KU40" s="595"/>
      <c r="KV40" s="595"/>
      <c r="KW40" s="595"/>
      <c r="KX40" s="595"/>
      <c r="KY40" s="595"/>
      <c r="KZ40" s="595"/>
      <c r="LA40" s="595"/>
      <c r="LB40" s="595"/>
      <c r="LC40" s="595"/>
      <c r="LD40" s="595"/>
      <c r="LE40" s="595"/>
      <c r="LF40" s="595"/>
      <c r="LG40" s="595"/>
      <c r="LH40" s="595"/>
      <c r="LI40" s="595"/>
      <c r="LJ40" s="595"/>
      <c r="LK40" s="595"/>
      <c r="LL40" s="595"/>
      <c r="LM40" s="595"/>
      <c r="LN40" s="595"/>
      <c r="LO40" s="595"/>
      <c r="LP40" s="595"/>
      <c r="LQ40" s="595"/>
      <c r="LR40" s="595"/>
      <c r="LS40" s="595"/>
      <c r="LT40" s="595"/>
      <c r="LU40" s="595"/>
      <c r="LV40" s="595"/>
      <c r="LW40" s="595"/>
      <c r="LX40" s="595"/>
      <c r="LY40" s="595"/>
      <c r="LZ40" s="595"/>
      <c r="MA40" s="595"/>
      <c r="MB40" s="595"/>
      <c r="MC40" s="595"/>
      <c r="MD40" s="595"/>
      <c r="ME40" s="595"/>
      <c r="MF40" s="595"/>
      <c r="MG40" s="595"/>
      <c r="MH40" s="595"/>
      <c r="MI40" s="595"/>
      <c r="MJ40" s="595"/>
      <c r="MK40" s="595"/>
      <c r="ML40" s="595"/>
      <c r="MM40" s="595"/>
      <c r="MN40" s="595"/>
      <c r="MO40" s="595"/>
      <c r="MP40" s="595"/>
      <c r="MQ40" s="595"/>
      <c r="MR40" s="595"/>
      <c r="MS40" s="595"/>
      <c r="MT40" s="595"/>
      <c r="MU40" s="595"/>
      <c r="MV40" s="595"/>
      <c r="MW40" s="595"/>
      <c r="MX40" s="595"/>
      <c r="MY40" s="595"/>
      <c r="MZ40" s="595"/>
      <c r="NA40" s="595"/>
      <c r="NB40" s="595"/>
      <c r="NC40" s="595"/>
      <c r="ND40" s="595"/>
      <c r="NE40" s="595"/>
      <c r="NF40" s="595"/>
      <c r="NG40" s="595"/>
      <c r="NH40" s="595"/>
      <c r="NI40" s="595"/>
      <c r="NJ40" s="595"/>
      <c r="NK40" s="595"/>
      <c r="NL40" s="595"/>
      <c r="NM40" s="595"/>
      <c r="NN40" s="595"/>
      <c r="NO40" s="595"/>
      <c r="NP40" s="595"/>
      <c r="NQ40" s="595"/>
      <c r="NR40" s="595"/>
      <c r="NS40" s="595"/>
      <c r="NT40" s="595"/>
      <c r="NU40" s="595"/>
      <c r="NV40" s="595"/>
      <c r="NW40" s="595"/>
      <c r="NX40" s="595"/>
      <c r="NY40" s="595"/>
      <c r="NZ40" s="595"/>
      <c r="OA40" s="595"/>
      <c r="OB40" s="595"/>
      <c r="OC40" s="595"/>
      <c r="OD40" s="595"/>
      <c r="OE40" s="595"/>
      <c r="OF40" s="595"/>
      <c r="OG40" s="595"/>
      <c r="OH40" s="595"/>
      <c r="OI40" s="595"/>
      <c r="OJ40" s="595"/>
      <c r="OK40" s="595"/>
      <c r="OL40" s="595"/>
      <c r="OM40" s="595"/>
      <c r="ON40" s="595"/>
      <c r="OO40" s="595"/>
      <c r="OP40" s="595"/>
      <c r="OQ40" s="595"/>
      <c r="OR40" s="595"/>
      <c r="OS40" s="595"/>
      <c r="OT40" s="595"/>
      <c r="OU40" s="595"/>
      <c r="OV40" s="595"/>
      <c r="OW40" s="595"/>
      <c r="OX40" s="595"/>
      <c r="OY40" s="595"/>
      <c r="OZ40" s="595"/>
      <c r="PA40" s="595"/>
      <c r="PB40" s="595"/>
      <c r="PC40" s="595"/>
      <c r="PD40" s="595"/>
      <c r="PE40" s="595"/>
      <c r="PF40" s="595"/>
      <c r="PG40" s="595"/>
      <c r="PH40" s="595"/>
      <c r="PI40" s="595"/>
      <c r="PJ40" s="595"/>
      <c r="PK40" s="595"/>
      <c r="PL40" s="595"/>
      <c r="PM40" s="595"/>
      <c r="PN40" s="595"/>
      <c r="PO40" s="595"/>
      <c r="PP40" s="595"/>
      <c r="PQ40" s="595"/>
      <c r="PR40" s="595"/>
      <c r="PS40" s="595"/>
      <c r="PT40" s="595"/>
      <c r="PU40" s="595"/>
      <c r="PV40" s="595"/>
      <c r="PW40" s="595"/>
      <c r="PX40" s="595"/>
      <c r="PY40" s="595"/>
      <c r="PZ40" s="595"/>
      <c r="QA40" s="595"/>
      <c r="QB40" s="595"/>
      <c r="QC40" s="595"/>
      <c r="QD40" s="595"/>
      <c r="QE40" s="595"/>
      <c r="QF40" s="595"/>
      <c r="QG40" s="595"/>
      <c r="QH40" s="595"/>
      <c r="QI40" s="595"/>
      <c r="QJ40" s="595"/>
      <c r="QK40" s="595"/>
      <c r="QL40" s="595"/>
      <c r="QM40" s="595"/>
      <c r="QN40" s="595"/>
      <c r="QO40" s="595"/>
      <c r="QP40" s="595"/>
      <c r="QQ40" s="595"/>
      <c r="QR40" s="595"/>
      <c r="QS40" s="595"/>
      <c r="QT40" s="595"/>
      <c r="QU40" s="595"/>
      <c r="QV40" s="595"/>
      <c r="QW40" s="595"/>
      <c r="QX40" s="595"/>
      <c r="QY40" s="595"/>
      <c r="QZ40" s="595"/>
      <c r="RA40" s="595"/>
      <c r="RB40" s="595"/>
      <c r="RC40" s="595"/>
      <c r="RD40" s="595"/>
      <c r="RE40" s="595"/>
      <c r="RF40" s="595"/>
      <c r="RG40" s="595"/>
      <c r="RH40" s="595"/>
      <c r="RI40" s="595"/>
      <c r="RJ40" s="595"/>
      <c r="RK40" s="595"/>
      <c r="RL40" s="595"/>
      <c r="RM40" s="595"/>
      <c r="RN40" s="595"/>
      <c r="RO40" s="595"/>
      <c r="RP40" s="595"/>
      <c r="RQ40" s="595"/>
      <c r="RR40" s="595"/>
      <c r="RS40" s="595"/>
      <c r="RT40" s="595"/>
      <c r="RU40" s="595"/>
      <c r="RV40" s="595"/>
      <c r="RW40" s="595"/>
      <c r="RX40" s="595"/>
      <c r="RY40" s="595"/>
      <c r="RZ40" s="595"/>
      <c r="SA40" s="595"/>
      <c r="SB40" s="595"/>
      <c r="SC40" s="595"/>
      <c r="SD40" s="595"/>
      <c r="SE40" s="595"/>
      <c r="SF40" s="595"/>
      <c r="SG40" s="595"/>
      <c r="SH40" s="595"/>
      <c r="SI40" s="595"/>
      <c r="SJ40" s="595"/>
      <c r="SK40" s="595"/>
      <c r="SL40" s="595"/>
      <c r="SM40" s="595"/>
      <c r="SN40" s="595"/>
      <c r="SO40" s="595"/>
      <c r="SP40" s="595"/>
      <c r="SQ40" s="595"/>
      <c r="SR40" s="595"/>
      <c r="SS40" s="595"/>
      <c r="ST40" s="595"/>
      <c r="SU40" s="595"/>
      <c r="SV40" s="595"/>
      <c r="SW40" s="595"/>
      <c r="SX40" s="595"/>
      <c r="SY40" s="595"/>
      <c r="SZ40" s="595"/>
      <c r="TA40" s="595"/>
      <c r="TB40" s="595"/>
      <c r="TC40" s="595"/>
      <c r="TD40" s="595"/>
      <c r="TE40" s="595"/>
      <c r="TF40" s="595"/>
      <c r="TG40" s="595"/>
      <c r="TH40" s="595"/>
      <c r="TI40" s="595"/>
      <c r="TJ40" s="595"/>
      <c r="TK40" s="595"/>
      <c r="TL40" s="595"/>
      <c r="TM40" s="595"/>
      <c r="TN40" s="595"/>
      <c r="TO40" s="595"/>
      <c r="TP40" s="595"/>
      <c r="TQ40" s="595"/>
      <c r="TR40" s="595"/>
      <c r="TS40" s="595"/>
      <c r="TT40" s="595"/>
      <c r="TU40" s="595"/>
      <c r="TV40" s="595"/>
      <c r="TW40" s="595"/>
      <c r="TX40" s="595"/>
      <c r="TY40" s="595"/>
      <c r="TZ40" s="595"/>
      <c r="UA40" s="595"/>
      <c r="UB40" s="595"/>
      <c r="UC40" s="595"/>
      <c r="UD40" s="595"/>
      <c r="UE40" s="595"/>
      <c r="UF40" s="595"/>
      <c r="UG40" s="595"/>
      <c r="UH40" s="595"/>
      <c r="UI40" s="595"/>
      <c r="UJ40" s="595"/>
      <c r="UK40" s="595"/>
      <c r="UL40" s="595"/>
      <c r="UM40" s="595"/>
      <c r="UN40" s="595"/>
      <c r="UO40" s="595"/>
      <c r="UP40" s="595"/>
      <c r="UQ40" s="595"/>
      <c r="UR40" s="595"/>
      <c r="US40" s="595"/>
      <c r="UT40" s="595"/>
      <c r="UU40" s="595"/>
      <c r="UV40" s="595"/>
      <c r="UW40" s="595"/>
      <c r="UX40" s="595"/>
      <c r="UY40" s="595"/>
      <c r="UZ40" s="595"/>
      <c r="VA40" s="595"/>
      <c r="VB40" s="595"/>
      <c r="VC40" s="595"/>
      <c r="VD40" s="595"/>
      <c r="VE40" s="595"/>
      <c r="VF40" s="595"/>
      <c r="VG40" s="595"/>
      <c r="VH40" s="595"/>
      <c r="VI40" s="595"/>
      <c r="VJ40" s="595"/>
      <c r="VK40" s="595"/>
      <c r="VL40" s="595"/>
      <c r="VM40" s="595"/>
      <c r="VN40" s="595"/>
      <c r="VO40" s="595"/>
      <c r="VP40" s="595"/>
      <c r="VQ40" s="595"/>
      <c r="VR40" s="595"/>
      <c r="VS40" s="595"/>
      <c r="VT40" s="595"/>
      <c r="VU40" s="595"/>
      <c r="VV40" s="595"/>
      <c r="VW40" s="595"/>
      <c r="VX40" s="595"/>
      <c r="VY40" s="595"/>
      <c r="VZ40" s="595"/>
      <c r="WA40" s="595"/>
      <c r="WB40" s="595"/>
      <c r="WC40" s="595"/>
      <c r="WD40" s="595"/>
      <c r="WE40" s="595"/>
      <c r="WF40" s="595"/>
      <c r="WG40" s="595"/>
      <c r="WH40" s="595"/>
      <c r="WI40" s="595"/>
      <c r="WJ40" s="595"/>
      <c r="WK40" s="595"/>
      <c r="WL40" s="595"/>
      <c r="WM40" s="595"/>
      <c r="WN40" s="595"/>
      <c r="WO40" s="595"/>
      <c r="WP40" s="595"/>
      <c r="WQ40" s="595"/>
      <c r="WR40" s="595"/>
      <c r="WS40" s="595"/>
      <c r="WT40" s="595"/>
      <c r="WU40" s="595"/>
      <c r="WV40" s="595"/>
      <c r="WW40" s="595"/>
      <c r="WX40" s="595"/>
      <c r="WY40" s="595"/>
      <c r="WZ40" s="595"/>
      <c r="XA40" s="595"/>
      <c r="XB40" s="595"/>
      <c r="XC40" s="595"/>
      <c r="XD40" s="595"/>
      <c r="XE40" s="595"/>
      <c r="XF40" s="595"/>
      <c r="XG40" s="595"/>
      <c r="XH40" s="595"/>
      <c r="XI40" s="595"/>
      <c r="XJ40" s="595"/>
      <c r="XK40" s="595"/>
      <c r="XL40" s="595"/>
      <c r="XM40" s="595"/>
      <c r="XN40" s="595"/>
      <c r="XO40" s="595"/>
      <c r="XP40" s="595"/>
      <c r="XQ40" s="595"/>
      <c r="XR40" s="595"/>
      <c r="XS40" s="595"/>
      <c r="XT40" s="595"/>
      <c r="XU40" s="595"/>
      <c r="XV40" s="595"/>
      <c r="XW40" s="595"/>
      <c r="XX40" s="595"/>
      <c r="XY40" s="595"/>
      <c r="XZ40" s="595"/>
      <c r="YA40" s="595"/>
      <c r="YB40" s="595"/>
      <c r="YC40" s="595"/>
      <c r="YD40" s="595"/>
      <c r="YE40" s="595"/>
      <c r="YF40" s="595"/>
      <c r="YG40" s="595"/>
      <c r="YH40" s="595"/>
      <c r="YI40" s="595"/>
      <c r="YJ40" s="595"/>
      <c r="YK40" s="595"/>
      <c r="YL40" s="595"/>
      <c r="YM40" s="595"/>
      <c r="YN40" s="595"/>
      <c r="YO40" s="595"/>
      <c r="YP40" s="595"/>
      <c r="YQ40" s="595"/>
      <c r="YR40" s="595"/>
      <c r="YS40" s="595"/>
      <c r="YT40" s="595"/>
      <c r="YU40" s="595"/>
      <c r="YV40" s="595"/>
      <c r="YW40" s="595"/>
      <c r="YX40" s="595"/>
      <c r="YY40" s="595"/>
      <c r="YZ40" s="595"/>
      <c r="ZA40" s="595"/>
      <c r="ZB40" s="595"/>
      <c r="ZC40" s="595"/>
      <c r="ZD40" s="595"/>
      <c r="ZE40" s="595"/>
      <c r="ZF40" s="595"/>
      <c r="ZG40" s="595"/>
      <c r="ZH40" s="595"/>
      <c r="ZI40" s="595"/>
      <c r="ZJ40" s="595"/>
      <c r="ZK40" s="595"/>
      <c r="ZL40" s="595"/>
      <c r="ZM40" s="595"/>
      <c r="ZN40" s="595"/>
      <c r="ZO40" s="595"/>
      <c r="ZP40" s="595"/>
      <c r="ZQ40" s="595"/>
      <c r="ZR40" s="595"/>
      <c r="ZS40" s="595"/>
      <c r="ZT40" s="595"/>
      <c r="ZU40" s="595"/>
      <c r="ZV40" s="595"/>
      <c r="ZW40" s="595"/>
      <c r="ZX40" s="595"/>
      <c r="ZY40" s="595"/>
      <c r="ZZ40" s="595"/>
      <c r="AAA40" s="595"/>
      <c r="AAB40" s="595"/>
      <c r="AAC40" s="595"/>
      <c r="AAD40" s="595"/>
      <c r="AAE40" s="595"/>
      <c r="AAF40" s="595"/>
      <c r="AAG40" s="595"/>
      <c r="AAH40" s="595"/>
      <c r="AAI40" s="595"/>
      <c r="AAJ40" s="595"/>
      <c r="AAK40" s="595"/>
      <c r="AAL40" s="595"/>
      <c r="AAM40" s="595"/>
      <c r="AAN40" s="595"/>
      <c r="AAO40" s="595"/>
      <c r="AAP40" s="595"/>
      <c r="AAQ40" s="595"/>
      <c r="AAR40" s="595"/>
      <c r="AAS40" s="595"/>
      <c r="AAT40" s="595"/>
      <c r="AAU40" s="595"/>
      <c r="AAV40" s="595"/>
      <c r="AAW40" s="595"/>
      <c r="AAX40" s="595"/>
      <c r="AAY40" s="595"/>
      <c r="AAZ40" s="595"/>
      <c r="ABA40" s="595"/>
      <c r="ABB40" s="595"/>
      <c r="ABC40" s="595"/>
      <c r="ABD40" s="595"/>
      <c r="ABE40" s="595"/>
      <c r="ABF40" s="595"/>
      <c r="ABG40" s="595"/>
      <c r="ABH40" s="595"/>
      <c r="ABI40" s="595"/>
      <c r="ABJ40" s="595"/>
      <c r="ABK40" s="595"/>
      <c r="ABL40" s="595"/>
      <c r="ABM40" s="595"/>
      <c r="ABN40" s="595"/>
      <c r="ABO40" s="595"/>
      <c r="ABP40" s="595"/>
      <c r="ABQ40" s="595"/>
      <c r="ABR40" s="595"/>
      <c r="ABS40" s="595"/>
      <c r="ABT40" s="595"/>
      <c r="ABU40" s="595"/>
      <c r="ABV40" s="595"/>
      <c r="ABW40" s="595"/>
      <c r="ABX40" s="595"/>
      <c r="ABY40" s="595"/>
      <c r="ABZ40" s="595"/>
      <c r="ACA40" s="595"/>
      <c r="ACB40" s="595"/>
      <c r="ACC40" s="595"/>
      <c r="ACD40" s="595"/>
      <c r="ACE40" s="595"/>
      <c r="ACF40" s="595"/>
      <c r="ACG40" s="595"/>
      <c r="ACH40" s="595"/>
      <c r="ACI40" s="595"/>
      <c r="ACJ40" s="595"/>
      <c r="ACK40" s="595"/>
      <c r="ACL40" s="595"/>
      <c r="ACM40" s="595"/>
      <c r="ACN40" s="595"/>
      <c r="ACO40" s="595"/>
      <c r="ACP40" s="595"/>
      <c r="ACQ40" s="595"/>
      <c r="ACR40" s="595"/>
      <c r="ACS40" s="595"/>
      <c r="ACT40" s="595"/>
      <c r="ACU40" s="595"/>
      <c r="ACV40" s="595"/>
      <c r="ACW40" s="595"/>
      <c r="ACX40" s="595"/>
      <c r="ACY40" s="595"/>
      <c r="ACZ40" s="595"/>
      <c r="ADA40" s="595"/>
      <c r="ADB40" s="595"/>
      <c r="ADC40" s="595"/>
      <c r="ADD40" s="595"/>
      <c r="ADE40" s="595"/>
      <c r="ADF40" s="595"/>
      <c r="ADG40" s="595"/>
      <c r="ADH40" s="595"/>
      <c r="ADI40" s="595"/>
      <c r="ADJ40" s="595"/>
      <c r="ADK40" s="595"/>
      <c r="ADL40" s="595"/>
      <c r="ADM40" s="595"/>
      <c r="ADN40" s="595"/>
      <c r="ADO40" s="595"/>
      <c r="ADP40" s="595"/>
      <c r="ADQ40" s="595"/>
      <c r="ADR40" s="595"/>
      <c r="ADS40" s="595"/>
      <c r="ADT40" s="595"/>
      <c r="ADU40" s="595"/>
      <c r="ADV40" s="595"/>
      <c r="ADW40" s="595"/>
      <c r="ADX40" s="595"/>
      <c r="ADY40" s="595"/>
      <c r="ADZ40" s="595"/>
      <c r="AEA40" s="595"/>
      <c r="AEB40" s="595"/>
      <c r="AEC40" s="595"/>
      <c r="AED40" s="595"/>
      <c r="AEE40" s="595"/>
      <c r="AEF40" s="595"/>
      <c r="AEG40" s="595"/>
      <c r="AEH40" s="595"/>
      <c r="AEI40" s="595"/>
      <c r="AEJ40" s="595"/>
      <c r="AEK40" s="595"/>
      <c r="AEL40" s="595"/>
      <c r="AEM40" s="595"/>
      <c r="AEN40" s="595"/>
      <c r="AEO40" s="595"/>
      <c r="AEP40" s="595"/>
      <c r="AEQ40" s="595"/>
      <c r="AER40" s="595"/>
      <c r="AES40" s="595"/>
      <c r="AET40" s="595"/>
      <c r="AEU40" s="595"/>
      <c r="AEV40" s="595"/>
      <c r="AEW40" s="595"/>
      <c r="AEX40" s="595"/>
      <c r="AEY40" s="595"/>
      <c r="AEZ40" s="595"/>
      <c r="AFA40" s="595"/>
      <c r="AFB40" s="595"/>
      <c r="AFC40" s="595"/>
      <c r="AFD40" s="595"/>
      <c r="AFE40" s="595"/>
      <c r="AFF40" s="595"/>
      <c r="AFG40" s="595"/>
      <c r="AFH40" s="595"/>
      <c r="AFI40" s="595"/>
      <c r="AFJ40" s="595"/>
      <c r="AFK40" s="595"/>
      <c r="AFL40" s="595"/>
      <c r="AFM40" s="595"/>
      <c r="AFN40" s="595"/>
      <c r="AFO40" s="595"/>
      <c r="AFP40" s="595"/>
      <c r="AFQ40" s="595"/>
      <c r="AFR40" s="595"/>
      <c r="AFS40" s="595"/>
      <c r="AFT40" s="595"/>
      <c r="AFU40" s="595"/>
      <c r="AFV40" s="595"/>
      <c r="AFW40" s="595"/>
      <c r="AFX40" s="595"/>
      <c r="AFY40" s="595"/>
      <c r="AFZ40" s="595"/>
      <c r="AGA40" s="595"/>
      <c r="AGB40" s="595"/>
      <c r="AGC40" s="595"/>
      <c r="AGD40" s="595"/>
      <c r="AGE40" s="595"/>
      <c r="AGF40" s="595"/>
      <c r="AGG40" s="595"/>
      <c r="AGH40" s="595"/>
      <c r="AGI40" s="595"/>
      <c r="AGJ40" s="595"/>
      <c r="AGK40" s="595"/>
      <c r="AGL40" s="595"/>
      <c r="AGM40" s="595"/>
      <c r="AGN40" s="595"/>
      <c r="AGO40" s="595"/>
      <c r="AGP40" s="595"/>
      <c r="AGQ40" s="595"/>
      <c r="AGR40" s="595"/>
      <c r="AGS40" s="595"/>
      <c r="AGT40" s="595"/>
      <c r="AGU40" s="595"/>
      <c r="AGV40" s="595"/>
      <c r="AGW40" s="595"/>
      <c r="AGX40" s="595"/>
      <c r="AGY40" s="595"/>
      <c r="AGZ40" s="595"/>
      <c r="AHA40" s="595"/>
      <c r="AHB40" s="595"/>
      <c r="AHC40" s="595"/>
      <c r="AHD40" s="595"/>
      <c r="AHE40" s="595"/>
      <c r="AHF40" s="595"/>
      <c r="AHG40" s="595"/>
      <c r="AHH40" s="595"/>
      <c r="AHI40" s="595"/>
      <c r="AHJ40" s="595"/>
      <c r="AHK40" s="595"/>
      <c r="AHL40" s="595"/>
      <c r="AHM40" s="595"/>
      <c r="AHN40" s="595"/>
      <c r="AHO40" s="595"/>
      <c r="AHP40" s="595"/>
      <c r="AHQ40" s="595"/>
      <c r="AHR40" s="595"/>
      <c r="AHS40" s="595"/>
      <c r="AHT40" s="595"/>
      <c r="AHU40" s="595"/>
      <c r="AHV40" s="595"/>
      <c r="AHW40" s="595"/>
      <c r="AHX40" s="595"/>
      <c r="AHY40" s="595"/>
      <c r="AHZ40" s="595"/>
      <c r="AIA40" s="595"/>
      <c r="AIB40" s="595"/>
      <c r="AIC40" s="595"/>
      <c r="AID40" s="595"/>
      <c r="AIE40" s="595"/>
      <c r="AIF40" s="595"/>
      <c r="AIG40" s="595"/>
      <c r="AIH40" s="595"/>
      <c r="AII40" s="595"/>
      <c r="AIJ40" s="595"/>
      <c r="AIK40" s="595"/>
      <c r="AIL40" s="595"/>
      <c r="AIM40" s="595"/>
      <c r="AIN40" s="595"/>
      <c r="AIO40" s="595"/>
      <c r="AIP40" s="595"/>
      <c r="AIQ40" s="595"/>
      <c r="AIR40" s="595"/>
      <c r="AIS40" s="595"/>
      <c r="AIT40" s="595"/>
      <c r="AIU40" s="595"/>
      <c r="AIV40" s="595"/>
      <c r="AIW40" s="595"/>
      <c r="AIX40" s="595"/>
      <c r="AIY40" s="595"/>
      <c r="AIZ40" s="595"/>
      <c r="AJA40" s="595"/>
      <c r="AJB40" s="595"/>
      <c r="AJC40" s="595"/>
      <c r="AJD40" s="595"/>
      <c r="AJE40" s="595"/>
      <c r="AJF40" s="595"/>
      <c r="AJG40" s="595"/>
      <c r="AJH40" s="595"/>
      <c r="AJI40" s="595"/>
      <c r="AJJ40" s="595"/>
      <c r="AJK40" s="595"/>
      <c r="AJL40" s="595"/>
      <c r="AJM40" s="595"/>
      <c r="AJN40" s="595"/>
      <c r="AJO40" s="595"/>
      <c r="AJP40" s="595"/>
      <c r="AJQ40" s="595"/>
      <c r="AJR40" s="595"/>
      <c r="AJS40" s="595"/>
      <c r="AJT40" s="595"/>
      <c r="AJU40" s="595"/>
      <c r="AJV40" s="595"/>
      <c r="AJW40" s="595"/>
      <c r="AJX40" s="595"/>
      <c r="AJY40" s="595"/>
      <c r="AJZ40" s="595"/>
      <c r="AKA40" s="595"/>
      <c r="AKB40" s="595"/>
      <c r="AKC40" s="595"/>
      <c r="AKD40" s="595"/>
      <c r="AKE40" s="595"/>
      <c r="AKF40" s="595"/>
      <c r="AKG40" s="595"/>
      <c r="AKH40" s="595"/>
      <c r="AKI40" s="595"/>
      <c r="AKJ40" s="595"/>
      <c r="AKK40" s="595"/>
      <c r="AKL40" s="595"/>
      <c r="AKM40" s="595"/>
      <c r="AKN40" s="595"/>
      <c r="AKO40" s="595"/>
      <c r="AKP40" s="595"/>
      <c r="AKQ40" s="595"/>
      <c r="AKR40" s="595"/>
      <c r="AKS40" s="595"/>
      <c r="AKT40" s="595"/>
      <c r="AKU40" s="595"/>
      <c r="AKV40" s="595"/>
      <c r="AKW40" s="595"/>
      <c r="AKX40" s="595"/>
      <c r="AKY40" s="595"/>
      <c r="AKZ40" s="595"/>
      <c r="ALA40" s="595"/>
      <c r="ALB40" s="595"/>
      <c r="ALC40" s="595"/>
      <c r="ALD40" s="595"/>
      <c r="ALE40" s="595"/>
      <c r="ALF40" s="595"/>
      <c r="ALG40" s="595"/>
      <c r="ALH40" s="595"/>
      <c r="ALI40" s="595"/>
      <c r="ALJ40" s="595"/>
      <c r="ALK40" s="595"/>
      <c r="ALL40" s="595"/>
      <c r="ALM40" s="595"/>
      <c r="ALN40" s="595"/>
      <c r="ALO40" s="595"/>
      <c r="ALP40" s="595"/>
      <c r="ALQ40" s="595"/>
      <c r="ALR40" s="595"/>
      <c r="ALS40" s="595"/>
      <c r="ALT40" s="595"/>
      <c r="ALU40" s="595"/>
      <c r="ALV40" s="595"/>
      <c r="ALW40" s="595"/>
      <c r="ALX40" s="595"/>
      <c r="ALY40" s="595"/>
      <c r="ALZ40" s="595"/>
      <c r="AMA40" s="595"/>
      <c r="AMB40" s="595"/>
      <c r="AMC40" s="595"/>
      <c r="AMD40" s="595"/>
      <c r="AME40" s="595"/>
      <c r="AMF40" s="595"/>
      <c r="AMG40" s="595"/>
      <c r="AMH40" s="595"/>
      <c r="AMI40" s="595"/>
      <c r="AMJ40" s="595"/>
      <c r="AMK40" s="595"/>
      <c r="AML40" s="595"/>
      <c r="AMM40" s="595"/>
      <c r="AMN40" s="595"/>
      <c r="AMO40" s="595"/>
      <c r="AMP40" s="595"/>
      <c r="AMQ40" s="595"/>
      <c r="AMR40" s="595"/>
      <c r="AMS40" s="595"/>
      <c r="AMT40" s="595"/>
      <c r="AMU40" s="595"/>
      <c r="AMV40" s="595"/>
      <c r="AMW40" s="595"/>
      <c r="AMX40" s="595"/>
      <c r="AMY40" s="595"/>
      <c r="AMZ40" s="595"/>
      <c r="ANA40" s="595"/>
      <c r="ANB40" s="595"/>
      <c r="ANC40" s="595"/>
      <c r="AND40" s="595"/>
      <c r="ANE40" s="595"/>
      <c r="ANF40" s="595"/>
      <c r="ANG40" s="595"/>
      <c r="ANH40" s="595"/>
      <c r="ANI40" s="595"/>
      <c r="ANJ40" s="595"/>
      <c r="ANK40" s="595"/>
      <c r="ANL40" s="595"/>
      <c r="ANM40" s="595"/>
      <c r="ANN40" s="595"/>
      <c r="ANO40" s="595"/>
      <c r="ANP40" s="595"/>
      <c r="ANQ40" s="595"/>
      <c r="ANR40" s="595"/>
      <c r="ANS40" s="595"/>
      <c r="ANT40" s="595"/>
      <c r="ANU40" s="595"/>
      <c r="ANV40" s="595"/>
      <c r="ANW40" s="595"/>
      <c r="ANX40" s="595"/>
      <c r="ANY40" s="595"/>
      <c r="ANZ40" s="595"/>
      <c r="AOA40" s="595"/>
      <c r="AOB40" s="595"/>
      <c r="AOC40" s="595"/>
      <c r="AOD40" s="595"/>
      <c r="AOE40" s="595"/>
      <c r="AOF40" s="595"/>
      <c r="AOG40" s="595"/>
      <c r="AOH40" s="595"/>
      <c r="AOI40" s="595"/>
      <c r="AOJ40" s="595"/>
      <c r="AOK40" s="595"/>
      <c r="AOL40" s="595"/>
      <c r="AOM40" s="595"/>
      <c r="AON40" s="595"/>
      <c r="AOO40" s="595"/>
      <c r="AOP40" s="595"/>
      <c r="AOQ40" s="595"/>
      <c r="AOR40" s="595"/>
      <c r="AOS40" s="595"/>
      <c r="AOT40" s="595"/>
      <c r="AOU40" s="595"/>
      <c r="AOV40" s="595"/>
      <c r="AOW40" s="595"/>
      <c r="AOX40" s="595"/>
      <c r="AOY40" s="595"/>
      <c r="AOZ40" s="595"/>
      <c r="APA40" s="595"/>
      <c r="APB40" s="595"/>
      <c r="APC40" s="595"/>
      <c r="APD40" s="595"/>
      <c r="APE40" s="595"/>
      <c r="APF40" s="595"/>
      <c r="APG40" s="595"/>
      <c r="APH40" s="595"/>
      <c r="API40" s="595"/>
      <c r="APJ40" s="595"/>
      <c r="APK40" s="595"/>
      <c r="APL40" s="595"/>
      <c r="APM40" s="595"/>
      <c r="APN40" s="595"/>
      <c r="APO40" s="595"/>
      <c r="APP40" s="595"/>
      <c r="APQ40" s="595"/>
      <c r="APR40" s="595"/>
      <c r="APS40" s="595"/>
      <c r="APT40" s="595"/>
      <c r="APU40" s="595"/>
      <c r="APV40" s="595"/>
      <c r="APW40" s="595"/>
      <c r="APX40" s="595"/>
      <c r="APY40" s="595"/>
      <c r="APZ40" s="595"/>
      <c r="AQA40" s="595"/>
      <c r="AQB40" s="595"/>
      <c r="AQC40" s="595"/>
      <c r="AQD40" s="595"/>
      <c r="AQE40" s="595"/>
      <c r="AQF40" s="595"/>
      <c r="AQG40" s="595"/>
      <c r="AQH40" s="595"/>
      <c r="AQI40" s="595"/>
      <c r="AQJ40" s="595"/>
      <c r="AQK40" s="595"/>
      <c r="AQL40" s="595"/>
      <c r="AQM40" s="595"/>
      <c r="AQN40" s="595"/>
      <c r="AQO40" s="595"/>
      <c r="AQP40" s="595"/>
      <c r="AQQ40" s="595"/>
      <c r="AQR40" s="595"/>
      <c r="AQS40" s="595"/>
      <c r="AQT40" s="595"/>
      <c r="AQU40" s="595"/>
      <c r="AQV40" s="595"/>
      <c r="AQW40" s="595"/>
      <c r="AQX40" s="595"/>
      <c r="AQY40" s="595"/>
      <c r="AQZ40" s="595"/>
      <c r="ARA40" s="595"/>
      <c r="ARB40" s="595"/>
      <c r="ARC40" s="595"/>
      <c r="ARD40" s="595"/>
      <c r="ARE40" s="595"/>
      <c r="ARF40" s="595"/>
      <c r="ARG40" s="595"/>
      <c r="ARH40" s="595"/>
      <c r="ARI40" s="595"/>
      <c r="ARJ40" s="595"/>
      <c r="ARK40" s="595"/>
      <c r="ARL40" s="595"/>
      <c r="ARM40" s="595"/>
      <c r="ARN40" s="595"/>
      <c r="ARO40" s="595"/>
      <c r="ARP40" s="595"/>
      <c r="ARQ40" s="595"/>
      <c r="ARR40" s="595"/>
      <c r="ARS40" s="595"/>
      <c r="ART40" s="595"/>
      <c r="ARU40" s="595"/>
      <c r="ARV40" s="595"/>
      <c r="ARW40" s="595"/>
      <c r="ARX40" s="595"/>
      <c r="ARY40" s="595"/>
      <c r="ARZ40" s="595"/>
      <c r="ASA40" s="595"/>
      <c r="ASB40" s="595"/>
      <c r="ASC40" s="595"/>
      <c r="ASD40" s="595"/>
      <c r="ASE40" s="595"/>
      <c r="ASF40" s="595"/>
      <c r="ASG40" s="595"/>
      <c r="ASH40" s="595"/>
      <c r="ASI40" s="595"/>
      <c r="ASJ40" s="595"/>
      <c r="ASK40" s="595"/>
      <c r="ASL40" s="595"/>
      <c r="ASM40" s="595"/>
      <c r="ASN40" s="595"/>
      <c r="ASO40" s="595"/>
      <c r="ASP40" s="595"/>
      <c r="ASQ40" s="595"/>
      <c r="ASR40" s="595"/>
      <c r="ASS40" s="595"/>
      <c r="AST40" s="595"/>
      <c r="ASU40" s="595"/>
      <c r="ASV40" s="595"/>
      <c r="ASW40" s="595"/>
      <c r="ASX40" s="595"/>
      <c r="ASY40" s="595"/>
      <c r="ASZ40" s="595"/>
      <c r="ATA40" s="595"/>
      <c r="ATB40" s="595"/>
      <c r="ATC40" s="595"/>
      <c r="ATD40" s="595"/>
      <c r="ATE40" s="595"/>
      <c r="ATF40" s="595"/>
      <c r="ATG40" s="595"/>
      <c r="ATH40" s="595"/>
      <c r="ATI40" s="595"/>
      <c r="ATJ40" s="595"/>
      <c r="ATK40" s="595"/>
      <c r="ATL40" s="595"/>
      <c r="ATM40" s="595"/>
      <c r="ATN40" s="595"/>
      <c r="ATO40" s="595"/>
      <c r="ATP40" s="595"/>
      <c r="ATQ40" s="595"/>
      <c r="ATR40" s="595"/>
      <c r="ATS40" s="595"/>
      <c r="ATT40" s="595"/>
      <c r="ATU40" s="595"/>
      <c r="ATV40" s="595"/>
      <c r="ATW40" s="595"/>
      <c r="ATX40" s="595"/>
      <c r="ATY40" s="595"/>
      <c r="ATZ40" s="595"/>
      <c r="AUA40" s="595"/>
      <c r="AUB40" s="595"/>
      <c r="AUC40" s="595"/>
      <c r="AUD40" s="595"/>
      <c r="AUE40" s="595"/>
      <c r="AUF40" s="595"/>
      <c r="AUG40" s="595"/>
      <c r="AUH40" s="595"/>
      <c r="AUI40" s="595"/>
      <c r="AUJ40" s="595"/>
      <c r="AUK40" s="595"/>
      <c r="AUL40" s="595"/>
      <c r="AUM40" s="595"/>
      <c r="AUN40" s="595"/>
      <c r="AUO40" s="595"/>
      <c r="AUP40" s="595"/>
      <c r="AUQ40" s="595"/>
      <c r="AUR40" s="595"/>
      <c r="AUS40" s="595"/>
      <c r="AUT40" s="595"/>
      <c r="AUU40" s="595"/>
      <c r="AUV40" s="595"/>
      <c r="AUW40" s="595"/>
      <c r="AUX40" s="595"/>
      <c r="AUY40" s="595"/>
      <c r="AUZ40" s="595"/>
      <c r="AVA40" s="595"/>
      <c r="AVB40" s="595"/>
      <c r="AVC40" s="595"/>
      <c r="AVD40" s="595"/>
      <c r="AVE40" s="595"/>
      <c r="AVF40" s="595"/>
      <c r="AVG40" s="595"/>
      <c r="AVH40" s="595"/>
      <c r="AVI40" s="595"/>
      <c r="AVJ40" s="595"/>
      <c r="AVK40" s="595"/>
      <c r="AVL40" s="595"/>
      <c r="AVM40" s="595"/>
      <c r="AVN40" s="595"/>
      <c r="AVO40" s="595"/>
      <c r="AVP40" s="595"/>
      <c r="AVQ40" s="595"/>
      <c r="AVR40" s="595"/>
      <c r="AVS40" s="595"/>
      <c r="AVT40" s="595"/>
      <c r="AVU40" s="595"/>
      <c r="AVV40" s="595"/>
      <c r="AVW40" s="595"/>
      <c r="AVX40" s="595"/>
      <c r="AVY40" s="595"/>
      <c r="AVZ40" s="595"/>
      <c r="AWA40" s="595"/>
      <c r="AWB40" s="595"/>
      <c r="AWC40" s="595"/>
      <c r="AWD40" s="595"/>
      <c r="AWE40" s="595"/>
      <c r="AWF40" s="595"/>
      <c r="AWG40" s="595"/>
      <c r="AWH40" s="595"/>
      <c r="AWI40" s="595"/>
      <c r="AWJ40" s="595"/>
      <c r="AWK40" s="595"/>
      <c r="AWL40" s="595"/>
      <c r="AWM40" s="595"/>
      <c r="AWN40" s="595"/>
      <c r="AWO40" s="595"/>
      <c r="AWP40" s="595"/>
      <c r="AWQ40" s="595"/>
      <c r="AWR40" s="595"/>
      <c r="AWS40" s="595"/>
      <c r="AWT40" s="595"/>
      <c r="AWU40" s="595"/>
      <c r="AWV40" s="595"/>
      <c r="AWW40" s="595"/>
      <c r="AWX40" s="595"/>
      <c r="AWY40" s="595"/>
      <c r="AWZ40" s="595"/>
      <c r="AXA40" s="595"/>
      <c r="AXB40" s="595"/>
      <c r="AXC40" s="595"/>
      <c r="AXD40" s="595"/>
      <c r="AXE40" s="595"/>
      <c r="AXF40" s="595"/>
      <c r="AXG40" s="595"/>
      <c r="AXH40" s="595"/>
      <c r="AXI40" s="595"/>
      <c r="AXJ40" s="595"/>
      <c r="AXK40" s="595"/>
      <c r="AXL40" s="595"/>
      <c r="AXM40" s="595"/>
      <c r="AXN40" s="595"/>
      <c r="AXO40" s="595"/>
      <c r="AXP40" s="595"/>
      <c r="AXQ40" s="595"/>
      <c r="AXR40" s="595"/>
      <c r="AXS40" s="595"/>
      <c r="AXT40" s="595"/>
      <c r="AXU40" s="595"/>
      <c r="AXV40" s="595"/>
      <c r="AXW40" s="595"/>
      <c r="AXX40" s="595"/>
      <c r="AXY40" s="595"/>
      <c r="AXZ40" s="595"/>
      <c r="AYA40" s="595"/>
      <c r="AYB40" s="595"/>
      <c r="AYC40" s="595"/>
      <c r="AYD40" s="595"/>
      <c r="AYE40" s="595"/>
      <c r="AYF40" s="595"/>
      <c r="AYG40" s="595"/>
      <c r="AYH40" s="595"/>
      <c r="AYI40" s="595"/>
      <c r="AYJ40" s="595"/>
      <c r="AYK40" s="595"/>
      <c r="AYL40" s="595"/>
      <c r="AYM40" s="595"/>
      <c r="AYN40" s="595"/>
      <c r="AYO40" s="595"/>
      <c r="AYP40" s="595"/>
      <c r="AYQ40" s="595"/>
      <c r="AYR40" s="595"/>
      <c r="AYS40" s="595"/>
      <c r="AYT40" s="595"/>
      <c r="AYU40" s="595"/>
      <c r="AYV40" s="595"/>
      <c r="AYW40" s="595"/>
      <c r="AYX40" s="595"/>
      <c r="AYY40" s="595"/>
      <c r="AYZ40" s="595"/>
      <c r="AZA40" s="595"/>
      <c r="AZB40" s="595"/>
      <c r="AZC40" s="595"/>
      <c r="AZD40" s="595"/>
      <c r="AZE40" s="595"/>
      <c r="AZF40" s="595"/>
      <c r="AZG40" s="595"/>
      <c r="AZH40" s="595"/>
      <c r="AZI40" s="595"/>
      <c r="AZJ40" s="595"/>
      <c r="AZK40" s="595"/>
      <c r="AZL40" s="595"/>
      <c r="AZM40" s="595"/>
      <c r="AZN40" s="595"/>
      <c r="AZO40" s="595"/>
      <c r="AZP40" s="595"/>
      <c r="AZQ40" s="595"/>
      <c r="AZR40" s="595"/>
      <c r="AZS40" s="595"/>
      <c r="AZT40" s="595"/>
      <c r="AZU40" s="595"/>
      <c r="AZV40" s="595"/>
      <c r="AZW40" s="595"/>
      <c r="AZX40" s="595"/>
      <c r="AZY40" s="595"/>
      <c r="AZZ40" s="595"/>
      <c r="BAA40" s="595"/>
      <c r="BAB40" s="595"/>
      <c r="BAC40" s="595"/>
      <c r="BAD40" s="595"/>
      <c r="BAE40" s="595"/>
      <c r="BAF40" s="595"/>
      <c r="BAG40" s="595"/>
      <c r="BAH40" s="595"/>
      <c r="BAI40" s="595"/>
      <c r="BAJ40" s="595"/>
      <c r="BAK40" s="595"/>
      <c r="BAL40" s="595"/>
      <c r="BAM40" s="595"/>
      <c r="BAN40" s="595"/>
      <c r="BAO40" s="595"/>
      <c r="BAP40" s="595"/>
      <c r="BAQ40" s="595"/>
      <c r="BAR40" s="595"/>
      <c r="BAS40" s="595"/>
      <c r="BAT40" s="595"/>
      <c r="BAU40" s="595"/>
      <c r="BAV40" s="595"/>
      <c r="BAW40" s="595"/>
      <c r="BAX40" s="595"/>
      <c r="BAY40" s="595"/>
      <c r="BAZ40" s="595"/>
      <c r="BBA40" s="595"/>
      <c r="BBB40" s="595"/>
      <c r="BBC40" s="595"/>
      <c r="BBD40" s="595"/>
      <c r="BBE40" s="595"/>
      <c r="BBF40" s="595"/>
      <c r="BBG40" s="595"/>
      <c r="BBH40" s="595"/>
      <c r="BBI40" s="595"/>
      <c r="BBJ40" s="595"/>
      <c r="BBK40" s="595"/>
      <c r="BBL40" s="595"/>
      <c r="BBM40" s="595"/>
      <c r="BBN40" s="595"/>
      <c r="BBO40" s="595"/>
      <c r="BBP40" s="595"/>
      <c r="BBQ40" s="595"/>
      <c r="BBR40" s="595"/>
      <c r="BBS40" s="595"/>
      <c r="BBT40" s="595"/>
      <c r="BBU40" s="595"/>
      <c r="BBV40" s="595"/>
      <c r="BBW40" s="595"/>
      <c r="BBX40" s="595"/>
      <c r="BBY40" s="595"/>
      <c r="BBZ40" s="595"/>
      <c r="BCA40" s="595"/>
      <c r="BCB40" s="595"/>
      <c r="BCC40" s="595"/>
      <c r="BCD40" s="595"/>
      <c r="BCE40" s="595"/>
      <c r="BCF40" s="595"/>
      <c r="BCG40" s="595"/>
      <c r="BCH40" s="595"/>
      <c r="BCI40" s="595"/>
      <c r="BCJ40" s="595"/>
      <c r="BCK40" s="595"/>
      <c r="BCL40" s="595"/>
      <c r="BCM40" s="595"/>
      <c r="BCN40" s="595"/>
      <c r="BCO40" s="595"/>
      <c r="BCP40" s="595"/>
      <c r="BCQ40" s="595"/>
      <c r="BCR40" s="595"/>
      <c r="BCS40" s="595"/>
      <c r="BCT40" s="595"/>
      <c r="BCU40" s="595"/>
      <c r="BCV40" s="595"/>
      <c r="BCW40" s="595"/>
      <c r="BCX40" s="595"/>
      <c r="BCY40" s="595"/>
      <c r="BCZ40" s="595"/>
      <c r="BDA40" s="595"/>
      <c r="BDB40" s="595"/>
      <c r="BDC40" s="595"/>
      <c r="BDD40" s="595"/>
      <c r="BDE40" s="595"/>
      <c r="BDF40" s="595"/>
      <c r="BDG40" s="595"/>
      <c r="BDH40" s="595"/>
      <c r="BDI40" s="595"/>
      <c r="BDJ40" s="595"/>
      <c r="BDK40" s="595"/>
      <c r="BDL40" s="595"/>
      <c r="BDM40" s="595"/>
      <c r="BDN40" s="595"/>
      <c r="BDO40" s="595"/>
      <c r="BDP40" s="595"/>
      <c r="BDQ40" s="595"/>
      <c r="BDR40" s="595"/>
      <c r="BDS40" s="595"/>
      <c r="BDT40" s="595"/>
      <c r="BDU40" s="595"/>
      <c r="BDV40" s="595"/>
      <c r="BDW40" s="595"/>
      <c r="BDX40" s="595"/>
      <c r="BDY40" s="595"/>
      <c r="BDZ40" s="595"/>
      <c r="BEA40" s="595"/>
      <c r="BEB40" s="595"/>
      <c r="BEC40" s="595"/>
      <c r="BED40" s="595"/>
      <c r="BEE40" s="595"/>
      <c r="BEF40" s="595"/>
      <c r="BEG40" s="595"/>
      <c r="BEH40" s="595"/>
      <c r="BEI40" s="595"/>
      <c r="BEJ40" s="595"/>
      <c r="BEK40" s="595"/>
      <c r="BEL40" s="595"/>
      <c r="BEM40" s="595"/>
      <c r="BEN40" s="595"/>
      <c r="BEO40" s="595"/>
      <c r="BEP40" s="595"/>
      <c r="BEQ40" s="595"/>
      <c r="BER40" s="595"/>
      <c r="BES40" s="595"/>
      <c r="BET40" s="595"/>
      <c r="BEU40" s="595"/>
      <c r="BEV40" s="595"/>
      <c r="BEW40" s="595"/>
      <c r="BEX40" s="595"/>
      <c r="BEY40" s="595"/>
      <c r="BEZ40" s="595"/>
      <c r="BFA40" s="595"/>
      <c r="BFB40" s="595"/>
      <c r="BFC40" s="595"/>
      <c r="BFD40" s="595"/>
      <c r="BFE40" s="595"/>
      <c r="BFF40" s="595"/>
      <c r="BFG40" s="595"/>
      <c r="BFH40" s="595"/>
      <c r="BFI40" s="595"/>
      <c r="BFJ40" s="595"/>
      <c r="BFK40" s="595"/>
      <c r="BFL40" s="595"/>
      <c r="BFM40" s="595"/>
      <c r="BFN40" s="595"/>
      <c r="BFO40" s="595"/>
      <c r="BFP40" s="595"/>
      <c r="BFQ40" s="595"/>
      <c r="BFR40" s="595"/>
      <c r="BFS40" s="595"/>
      <c r="BFT40" s="595"/>
      <c r="BFU40" s="595"/>
      <c r="BFV40" s="595"/>
      <c r="BFW40" s="595"/>
      <c r="BFX40" s="595"/>
      <c r="BFY40" s="595"/>
      <c r="BFZ40" s="595"/>
      <c r="BGA40" s="595"/>
      <c r="BGB40" s="595"/>
      <c r="BGC40" s="595"/>
      <c r="BGD40" s="595"/>
      <c r="BGE40" s="595"/>
      <c r="BGF40" s="595"/>
      <c r="BGG40" s="595"/>
      <c r="BGH40" s="595"/>
      <c r="BGI40" s="595"/>
      <c r="BGJ40" s="595"/>
      <c r="BGK40" s="595"/>
      <c r="BGL40" s="595"/>
      <c r="BGM40" s="595"/>
      <c r="BGN40" s="595"/>
      <c r="BGO40" s="595"/>
      <c r="BGP40" s="595"/>
      <c r="BGQ40" s="595"/>
      <c r="BGR40" s="595"/>
      <c r="BGS40" s="595"/>
      <c r="BGT40" s="595"/>
      <c r="BGU40" s="595"/>
      <c r="BGV40" s="595"/>
      <c r="BGW40" s="595"/>
      <c r="BGX40" s="595"/>
      <c r="BGY40" s="595"/>
      <c r="BGZ40" s="595"/>
      <c r="BHA40" s="595"/>
      <c r="BHB40" s="595"/>
      <c r="BHC40" s="595"/>
      <c r="BHD40" s="595"/>
      <c r="BHE40" s="595"/>
      <c r="BHF40" s="595"/>
      <c r="BHG40" s="595"/>
      <c r="BHH40" s="595"/>
      <c r="BHI40" s="595"/>
      <c r="BHJ40" s="595"/>
      <c r="BHK40" s="595"/>
      <c r="BHL40" s="595"/>
      <c r="BHM40" s="595"/>
      <c r="BHN40" s="595"/>
      <c r="BHO40" s="595"/>
      <c r="BHP40" s="595"/>
      <c r="BHQ40" s="595"/>
      <c r="BHR40" s="595"/>
      <c r="BHS40" s="595"/>
      <c r="BHT40" s="595"/>
      <c r="BHU40" s="595"/>
      <c r="BHV40" s="595"/>
      <c r="BHW40" s="595"/>
      <c r="BHX40" s="595"/>
      <c r="BHY40" s="595"/>
      <c r="BHZ40" s="595"/>
      <c r="BIA40" s="595"/>
      <c r="BIB40" s="595"/>
      <c r="BIC40" s="595"/>
      <c r="BID40" s="595"/>
      <c r="BIE40" s="595"/>
      <c r="BIF40" s="595"/>
      <c r="BIG40" s="595"/>
      <c r="BIH40" s="595"/>
      <c r="BII40" s="595"/>
      <c r="BIJ40" s="595"/>
      <c r="BIK40" s="595"/>
      <c r="BIL40" s="595"/>
      <c r="BIM40" s="595"/>
      <c r="BIN40" s="595"/>
      <c r="BIO40" s="595"/>
      <c r="BIP40" s="595"/>
      <c r="BIQ40" s="595"/>
      <c r="BIR40" s="595"/>
      <c r="BIS40" s="595"/>
      <c r="BIT40" s="595"/>
      <c r="BIU40" s="595"/>
      <c r="BIV40" s="595"/>
      <c r="BIW40" s="595"/>
      <c r="BIX40" s="595"/>
      <c r="BIY40" s="595"/>
      <c r="BIZ40" s="595"/>
      <c r="BJA40" s="595"/>
      <c r="BJB40" s="595"/>
      <c r="BJC40" s="595"/>
      <c r="BJD40" s="595"/>
      <c r="BJE40" s="595"/>
      <c r="BJF40" s="595"/>
      <c r="BJG40" s="595"/>
      <c r="BJH40" s="595"/>
      <c r="BJI40" s="595"/>
      <c r="BJJ40" s="595"/>
      <c r="BJK40" s="595"/>
      <c r="BJL40" s="595"/>
      <c r="BJM40" s="595"/>
      <c r="BJN40" s="595"/>
      <c r="BJO40" s="595"/>
      <c r="BJP40" s="595"/>
      <c r="BJQ40" s="595"/>
      <c r="BJR40" s="595"/>
      <c r="BJS40" s="595"/>
      <c r="BJT40" s="595"/>
      <c r="BJU40" s="595"/>
      <c r="BJV40" s="595"/>
      <c r="BJW40" s="595"/>
      <c r="BJX40" s="595"/>
      <c r="BJY40" s="595"/>
      <c r="BJZ40" s="595"/>
      <c r="BKA40" s="595"/>
      <c r="BKB40" s="595"/>
      <c r="BKC40" s="595"/>
      <c r="BKD40" s="595"/>
      <c r="BKE40" s="595"/>
      <c r="BKF40" s="595"/>
      <c r="BKG40" s="595"/>
      <c r="BKH40" s="595"/>
      <c r="BKI40" s="595"/>
      <c r="BKJ40" s="595"/>
      <c r="BKK40" s="595"/>
      <c r="BKL40" s="595"/>
      <c r="BKM40" s="595"/>
      <c r="BKN40" s="595"/>
      <c r="BKO40" s="595"/>
      <c r="BKP40" s="595"/>
      <c r="BKQ40" s="595"/>
      <c r="BKR40" s="595"/>
      <c r="BKS40" s="595"/>
      <c r="BKT40" s="595"/>
      <c r="BKU40" s="595"/>
      <c r="BKV40" s="595"/>
      <c r="BKW40" s="595"/>
      <c r="BKX40" s="595"/>
      <c r="BKY40" s="595"/>
      <c r="BKZ40" s="595"/>
      <c r="BLA40" s="595"/>
      <c r="BLB40" s="595"/>
      <c r="BLC40" s="595"/>
      <c r="BLD40" s="595"/>
      <c r="BLE40" s="595"/>
      <c r="BLF40" s="595"/>
      <c r="BLG40" s="595"/>
      <c r="BLH40" s="595"/>
      <c r="BLI40" s="595"/>
      <c r="BLJ40" s="595"/>
      <c r="BLK40" s="595"/>
      <c r="BLL40" s="595"/>
      <c r="BLM40" s="595"/>
      <c r="BLN40" s="595"/>
      <c r="BLO40" s="595"/>
      <c r="BLP40" s="595"/>
      <c r="BLQ40" s="595"/>
      <c r="BLR40" s="595"/>
      <c r="BLS40" s="595"/>
      <c r="BLT40" s="595"/>
      <c r="BLU40" s="595"/>
      <c r="BLV40" s="595"/>
      <c r="BLW40" s="595"/>
      <c r="BLX40" s="595"/>
      <c r="BLY40" s="595"/>
      <c r="BLZ40" s="595"/>
      <c r="BMA40" s="595"/>
      <c r="BMB40" s="595"/>
      <c r="BMC40" s="595"/>
      <c r="BMD40" s="595"/>
      <c r="BME40" s="595"/>
      <c r="BMF40" s="595"/>
      <c r="BMG40" s="595"/>
      <c r="BMH40" s="595"/>
      <c r="BMI40" s="595"/>
      <c r="BMJ40" s="595"/>
      <c r="BMK40" s="595"/>
      <c r="BML40" s="595"/>
      <c r="BMM40" s="595"/>
      <c r="BMN40" s="595"/>
      <c r="BMO40" s="595"/>
      <c r="BMP40" s="595"/>
      <c r="BMQ40" s="595"/>
      <c r="BMR40" s="595"/>
      <c r="BMS40" s="595"/>
      <c r="BMT40" s="595"/>
      <c r="BMU40" s="595"/>
      <c r="BMV40" s="595"/>
      <c r="BMW40" s="595"/>
      <c r="BMX40" s="595"/>
      <c r="BMY40" s="595"/>
      <c r="BMZ40" s="595"/>
      <c r="BNA40" s="595"/>
      <c r="BNB40" s="595"/>
      <c r="BNC40" s="595"/>
      <c r="BND40" s="595"/>
      <c r="BNE40" s="595"/>
      <c r="BNF40" s="595"/>
      <c r="BNG40" s="595"/>
      <c r="BNH40" s="595"/>
      <c r="BNI40" s="595"/>
      <c r="BNJ40" s="595"/>
      <c r="BNK40" s="595"/>
      <c r="BNL40" s="595"/>
      <c r="BNM40" s="595"/>
      <c r="BNN40" s="595"/>
      <c r="BNO40" s="595"/>
      <c r="BNP40" s="595"/>
      <c r="BNQ40" s="595"/>
      <c r="BNR40" s="595"/>
      <c r="BNS40" s="595"/>
      <c r="BNT40" s="595"/>
      <c r="BNU40" s="595"/>
      <c r="BNV40" s="595"/>
      <c r="BNW40" s="595"/>
      <c r="BNX40" s="595"/>
      <c r="BNY40" s="595"/>
      <c r="BNZ40" s="595"/>
      <c r="BOA40" s="595"/>
      <c r="BOB40" s="595"/>
      <c r="BOC40" s="595"/>
      <c r="BOD40" s="595"/>
      <c r="BOE40" s="595"/>
      <c r="BOF40" s="595"/>
      <c r="BOG40" s="595"/>
      <c r="BOH40" s="595"/>
      <c r="BOI40" s="595"/>
      <c r="BOJ40" s="595"/>
      <c r="BOK40" s="595"/>
      <c r="BOL40" s="595"/>
      <c r="BOM40" s="595"/>
      <c r="BON40" s="595"/>
      <c r="BOO40" s="595"/>
      <c r="BOP40" s="595"/>
      <c r="BOQ40" s="595"/>
      <c r="BOR40" s="595"/>
      <c r="BOS40" s="595"/>
      <c r="BOT40" s="595"/>
      <c r="BOU40" s="595"/>
      <c r="BOV40" s="595"/>
      <c r="BOW40" s="595"/>
      <c r="BOX40" s="595"/>
      <c r="BOY40" s="595"/>
      <c r="BOZ40" s="595"/>
      <c r="BPA40" s="595"/>
      <c r="BPB40" s="595"/>
      <c r="BPC40" s="595"/>
      <c r="BPD40" s="595"/>
      <c r="BPE40" s="595"/>
      <c r="BPF40" s="595"/>
      <c r="BPG40" s="595"/>
      <c r="BPH40" s="595"/>
      <c r="BPI40" s="595"/>
      <c r="BPJ40" s="595"/>
      <c r="BPK40" s="595"/>
      <c r="BPL40" s="595"/>
      <c r="BPM40" s="595"/>
      <c r="BPN40" s="595"/>
      <c r="BPO40" s="595"/>
      <c r="BPP40" s="595"/>
      <c r="BPQ40" s="595"/>
      <c r="BPR40" s="595"/>
      <c r="BPS40" s="595"/>
      <c r="BPT40" s="595"/>
      <c r="BPU40" s="595"/>
      <c r="BPV40" s="595"/>
      <c r="BPW40" s="595"/>
      <c r="BPX40" s="595"/>
      <c r="BPY40" s="595"/>
      <c r="BPZ40" s="595"/>
      <c r="BQA40" s="595"/>
      <c r="BQB40" s="595"/>
      <c r="BQC40" s="595"/>
      <c r="BQD40" s="595"/>
      <c r="BQE40" s="595"/>
      <c r="BQF40" s="595"/>
      <c r="BQG40" s="595"/>
      <c r="BQH40" s="595"/>
      <c r="BQI40" s="595"/>
      <c r="BQJ40" s="595"/>
      <c r="BQK40" s="595"/>
      <c r="BQL40" s="595"/>
      <c r="BQM40" s="595"/>
      <c r="BQN40" s="595"/>
      <c r="BQO40" s="595"/>
      <c r="BQP40" s="595"/>
      <c r="BQQ40" s="595"/>
      <c r="BQR40" s="595"/>
      <c r="BQS40" s="595"/>
      <c r="BQT40" s="595"/>
      <c r="BQU40" s="595"/>
      <c r="BQV40" s="595"/>
      <c r="BQW40" s="595"/>
      <c r="BQX40" s="595"/>
      <c r="BQY40" s="595"/>
      <c r="BQZ40" s="595"/>
      <c r="BRA40" s="595"/>
      <c r="BRB40" s="595"/>
      <c r="BRC40" s="595"/>
      <c r="BRD40" s="595"/>
      <c r="BRE40" s="595"/>
      <c r="BRF40" s="595"/>
      <c r="BRG40" s="595"/>
      <c r="BRH40" s="595"/>
      <c r="BRI40" s="595"/>
      <c r="BRJ40" s="595"/>
      <c r="BRK40" s="595"/>
      <c r="BRL40" s="595"/>
      <c r="BRM40" s="595"/>
      <c r="BRN40" s="595"/>
      <c r="BRO40" s="595"/>
      <c r="BRP40" s="595"/>
      <c r="BRQ40" s="595"/>
      <c r="BRR40" s="595"/>
      <c r="BRS40" s="595"/>
      <c r="BRT40" s="595"/>
      <c r="BRU40" s="595"/>
      <c r="BRV40" s="595"/>
      <c r="BRW40" s="595"/>
      <c r="BRX40" s="595"/>
      <c r="BRY40" s="595"/>
      <c r="BRZ40" s="595"/>
      <c r="BSA40" s="595"/>
      <c r="BSB40" s="595"/>
      <c r="BSC40" s="595"/>
      <c r="BSD40" s="595"/>
      <c r="BSE40" s="595"/>
      <c r="BSF40" s="595"/>
      <c r="BSG40" s="595"/>
      <c r="BSH40" s="595"/>
      <c r="BSI40" s="595"/>
      <c r="BSJ40" s="595"/>
      <c r="BSK40" s="595"/>
      <c r="BSL40" s="595"/>
      <c r="BSM40" s="595"/>
      <c r="BSN40" s="595"/>
      <c r="BSO40" s="595"/>
      <c r="BSP40" s="595"/>
      <c r="BSQ40" s="595"/>
      <c r="BSR40" s="595"/>
      <c r="BSS40" s="595"/>
      <c r="BST40" s="595"/>
      <c r="BSU40" s="595"/>
      <c r="BSV40" s="595"/>
      <c r="BSW40" s="595"/>
      <c r="BSX40" s="595"/>
      <c r="BSY40" s="595"/>
      <c r="BSZ40" s="595"/>
      <c r="BTA40" s="595"/>
      <c r="BTB40" s="595"/>
      <c r="BTC40" s="595"/>
      <c r="BTD40" s="595"/>
      <c r="BTE40" s="595"/>
      <c r="BTF40" s="595"/>
      <c r="BTG40" s="595"/>
      <c r="BTH40" s="595"/>
      <c r="BTI40" s="595"/>
      <c r="BTJ40" s="595"/>
      <c r="BTK40" s="595"/>
      <c r="BTL40" s="595"/>
      <c r="BTM40" s="595"/>
      <c r="BTN40" s="595"/>
      <c r="BTO40" s="595"/>
      <c r="BTP40" s="595"/>
      <c r="BTQ40" s="595"/>
      <c r="BTR40" s="595"/>
      <c r="BTS40" s="595"/>
      <c r="BTT40" s="595"/>
      <c r="BTU40" s="595"/>
      <c r="BTV40" s="595"/>
      <c r="BTW40" s="595"/>
      <c r="BTX40" s="595"/>
      <c r="BTY40" s="595"/>
      <c r="BTZ40" s="595"/>
      <c r="BUA40" s="595"/>
      <c r="BUB40" s="595"/>
      <c r="BUC40" s="595"/>
      <c r="BUD40" s="595"/>
      <c r="BUE40" s="595"/>
      <c r="BUF40" s="595"/>
      <c r="BUG40" s="595"/>
      <c r="BUH40" s="595"/>
      <c r="BUI40" s="595"/>
      <c r="BUJ40" s="595"/>
      <c r="BUK40" s="595"/>
      <c r="BUL40" s="595"/>
      <c r="BUM40" s="595"/>
      <c r="BUN40" s="595"/>
      <c r="BUO40" s="595"/>
      <c r="BUP40" s="595"/>
      <c r="BUQ40" s="595"/>
      <c r="BUR40" s="595"/>
      <c r="BUS40" s="595"/>
      <c r="BUT40" s="595"/>
      <c r="BUU40" s="595"/>
      <c r="BUV40" s="595"/>
      <c r="BUW40" s="595"/>
      <c r="BUX40" s="595"/>
      <c r="BUY40" s="595"/>
      <c r="BUZ40" s="595"/>
      <c r="BVA40" s="595"/>
      <c r="BVB40" s="595"/>
      <c r="BVC40" s="595"/>
      <c r="BVD40" s="595"/>
      <c r="BVE40" s="595"/>
      <c r="BVF40" s="595"/>
      <c r="BVG40" s="595"/>
      <c r="BVH40" s="595"/>
      <c r="BVI40" s="595"/>
      <c r="BVJ40" s="595"/>
      <c r="BVK40" s="595"/>
      <c r="BVL40" s="595"/>
      <c r="BVM40" s="595"/>
      <c r="BVN40" s="595"/>
      <c r="BVO40" s="595"/>
      <c r="BVP40" s="595"/>
      <c r="BVQ40" s="595"/>
      <c r="BVR40" s="595"/>
      <c r="BVS40" s="595"/>
      <c r="BVT40" s="595"/>
      <c r="BVU40" s="595"/>
      <c r="BVV40" s="595"/>
      <c r="BVW40" s="595"/>
      <c r="BVX40" s="595"/>
      <c r="BVY40" s="595"/>
      <c r="BVZ40" s="595"/>
      <c r="BWA40" s="595"/>
      <c r="BWB40" s="595"/>
      <c r="BWC40" s="595"/>
      <c r="BWD40" s="595"/>
      <c r="BWE40" s="595"/>
      <c r="BWF40" s="595"/>
      <c r="BWG40" s="595"/>
      <c r="BWH40" s="595"/>
      <c r="BWI40" s="595"/>
      <c r="BWJ40" s="595"/>
      <c r="BWK40" s="595"/>
    </row>
    <row r="41" spans="1:1961" s="129" customFormat="1" ht="31.5" x14ac:dyDescent="0.25">
      <c r="A41" s="40" t="s">
        <v>168</v>
      </c>
      <c r="B41" s="41" t="s">
        <v>169</v>
      </c>
      <c r="C41" s="122" t="s">
        <v>127</v>
      </c>
      <c r="D41" s="122" t="s">
        <v>127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f>AC42</f>
        <v>3.7800000000000002</v>
      </c>
      <c r="AD41" s="122">
        <v>0</v>
      </c>
      <c r="AE41" s="122">
        <v>0</v>
      </c>
      <c r="AF41" s="122" t="s">
        <v>127</v>
      </c>
      <c r="AG41" s="122">
        <v>0</v>
      </c>
      <c r="AH41" s="122">
        <v>0</v>
      </c>
      <c r="AI41" s="122">
        <v>0</v>
      </c>
      <c r="AJ41" s="122">
        <f>AC41</f>
        <v>3.7800000000000002</v>
      </c>
      <c r="AK41" s="122">
        <v>0</v>
      </c>
      <c r="AL41" s="122">
        <v>0</v>
      </c>
      <c r="AM41" s="603"/>
      <c r="AN41" s="603"/>
      <c r="AO41" s="603"/>
      <c r="AP41" s="603"/>
      <c r="AQ41" s="603"/>
      <c r="AR41" s="603"/>
      <c r="AS41" s="603"/>
      <c r="AT41" s="603"/>
      <c r="AU41" s="603"/>
      <c r="AV41" s="603"/>
      <c r="AW41" s="603"/>
      <c r="AX41" s="603"/>
      <c r="AY41" s="603"/>
      <c r="AZ41" s="603"/>
      <c r="BA41" s="603"/>
      <c r="BB41" s="603"/>
      <c r="BC41" s="603"/>
      <c r="BD41" s="603"/>
      <c r="BE41" s="603"/>
      <c r="BF41" s="603"/>
      <c r="BG41" s="603"/>
      <c r="BH41" s="603"/>
      <c r="BI41" s="603"/>
      <c r="BJ41" s="603"/>
      <c r="BK41" s="603"/>
      <c r="BL41" s="603"/>
      <c r="BM41" s="603"/>
      <c r="BN41" s="603"/>
      <c r="BO41" s="603"/>
      <c r="BP41" s="603"/>
      <c r="BQ41" s="603"/>
      <c r="BR41" s="603"/>
      <c r="BS41" s="603"/>
      <c r="BT41" s="603"/>
      <c r="BU41" s="603"/>
      <c r="BV41" s="603"/>
      <c r="BW41" s="603"/>
      <c r="BX41" s="603"/>
      <c r="BY41" s="603"/>
      <c r="BZ41" s="603"/>
      <c r="CA41" s="603"/>
      <c r="CB41" s="603"/>
      <c r="CC41" s="603"/>
      <c r="CD41" s="603"/>
      <c r="CE41" s="603"/>
      <c r="CF41" s="603"/>
      <c r="CG41" s="603"/>
      <c r="CH41" s="603"/>
      <c r="CI41" s="603"/>
      <c r="CJ41" s="603"/>
      <c r="CK41" s="603"/>
      <c r="CL41" s="603"/>
      <c r="CM41" s="603"/>
      <c r="CN41" s="603"/>
      <c r="CO41" s="603"/>
      <c r="CP41" s="603"/>
      <c r="CQ41" s="603"/>
      <c r="CR41" s="603"/>
      <c r="CS41" s="603"/>
      <c r="CT41" s="603"/>
      <c r="CU41" s="603"/>
      <c r="CV41" s="603"/>
      <c r="CW41" s="603"/>
      <c r="CX41" s="603"/>
      <c r="CY41" s="603"/>
      <c r="CZ41" s="603"/>
      <c r="DA41" s="603"/>
      <c r="DB41" s="603"/>
      <c r="DC41" s="603"/>
      <c r="DD41" s="603"/>
      <c r="DE41" s="603"/>
      <c r="DF41" s="603"/>
      <c r="DG41" s="603"/>
      <c r="DH41" s="603"/>
      <c r="DI41" s="603"/>
      <c r="DJ41" s="603"/>
      <c r="DK41" s="603"/>
      <c r="DL41" s="603"/>
      <c r="DM41" s="603"/>
      <c r="DN41" s="603"/>
      <c r="DO41" s="603"/>
      <c r="DP41" s="603"/>
      <c r="DQ41" s="603"/>
      <c r="DR41" s="603"/>
      <c r="DS41" s="603"/>
      <c r="DT41" s="603"/>
      <c r="DU41" s="603"/>
      <c r="DV41" s="603"/>
      <c r="DW41" s="603"/>
      <c r="DX41" s="603"/>
      <c r="DY41" s="603"/>
      <c r="DZ41" s="603"/>
      <c r="EA41" s="603"/>
      <c r="EB41" s="603"/>
      <c r="EC41" s="603"/>
      <c r="ED41" s="603"/>
      <c r="EE41" s="603"/>
      <c r="EF41" s="603"/>
      <c r="EG41" s="603"/>
      <c r="EH41" s="603"/>
      <c r="EI41" s="603"/>
      <c r="EJ41" s="603"/>
      <c r="EK41" s="603"/>
      <c r="EL41" s="603"/>
      <c r="EM41" s="603"/>
      <c r="EN41" s="603"/>
      <c r="EO41" s="603"/>
      <c r="EP41" s="603"/>
      <c r="EQ41" s="603"/>
      <c r="ER41" s="603"/>
      <c r="ES41" s="603"/>
      <c r="ET41" s="603"/>
      <c r="EU41" s="603"/>
      <c r="EV41" s="603"/>
      <c r="EW41" s="603"/>
      <c r="EX41" s="603"/>
      <c r="EY41" s="603"/>
      <c r="EZ41" s="603"/>
      <c r="FA41" s="603"/>
      <c r="FB41" s="603"/>
      <c r="FC41" s="603"/>
      <c r="FD41" s="603"/>
      <c r="FE41" s="603"/>
      <c r="FF41" s="603"/>
      <c r="FG41" s="603"/>
      <c r="FH41" s="603"/>
      <c r="FI41" s="603"/>
      <c r="FJ41" s="603"/>
      <c r="FK41" s="603"/>
      <c r="FL41" s="603"/>
      <c r="FM41" s="603"/>
      <c r="FN41" s="603"/>
      <c r="FO41" s="603"/>
      <c r="FP41" s="603"/>
      <c r="FQ41" s="603"/>
      <c r="FR41" s="603"/>
      <c r="FS41" s="603"/>
      <c r="FT41" s="603"/>
      <c r="FU41" s="603"/>
      <c r="FV41" s="603"/>
      <c r="FW41" s="603"/>
      <c r="FX41" s="603"/>
      <c r="FY41" s="603"/>
      <c r="FZ41" s="603"/>
      <c r="GA41" s="603"/>
      <c r="GB41" s="603"/>
      <c r="GC41" s="603"/>
      <c r="GD41" s="603"/>
      <c r="GE41" s="603"/>
      <c r="GF41" s="603"/>
      <c r="GG41" s="603"/>
      <c r="GH41" s="603"/>
      <c r="GI41" s="603"/>
      <c r="GJ41" s="603"/>
      <c r="GK41" s="603"/>
      <c r="GL41" s="603"/>
      <c r="GM41" s="603"/>
      <c r="GN41" s="603"/>
      <c r="GO41" s="603"/>
      <c r="GP41" s="603"/>
      <c r="GQ41" s="603"/>
      <c r="GR41" s="603"/>
      <c r="GS41" s="603"/>
      <c r="GT41" s="603"/>
      <c r="GU41" s="603"/>
      <c r="GV41" s="603"/>
      <c r="GW41" s="603"/>
      <c r="GX41" s="603"/>
      <c r="GY41" s="603"/>
      <c r="GZ41" s="603"/>
      <c r="HA41" s="603"/>
      <c r="HB41" s="603"/>
      <c r="HC41" s="603"/>
      <c r="HD41" s="603"/>
      <c r="HE41" s="603"/>
      <c r="HF41" s="603"/>
      <c r="HG41" s="603"/>
      <c r="HH41" s="603"/>
      <c r="HI41" s="603"/>
      <c r="HJ41" s="603"/>
      <c r="HK41" s="603"/>
      <c r="HL41" s="603"/>
      <c r="HM41" s="603"/>
      <c r="HN41" s="603"/>
      <c r="HO41" s="603"/>
      <c r="HP41" s="603"/>
      <c r="HQ41" s="603"/>
      <c r="HR41" s="603"/>
      <c r="HS41" s="603"/>
      <c r="HT41" s="603"/>
      <c r="HU41" s="603"/>
      <c r="HV41" s="603"/>
      <c r="HW41" s="603"/>
      <c r="HX41" s="603"/>
      <c r="HY41" s="603"/>
      <c r="HZ41" s="603"/>
      <c r="IA41" s="603"/>
      <c r="IB41" s="603"/>
      <c r="IC41" s="603"/>
      <c r="ID41" s="603"/>
      <c r="IE41" s="603"/>
      <c r="IF41" s="603"/>
      <c r="IG41" s="603"/>
      <c r="IH41" s="603"/>
      <c r="II41" s="603"/>
      <c r="IJ41" s="603"/>
      <c r="IK41" s="603"/>
      <c r="IL41" s="603"/>
      <c r="IM41" s="603"/>
      <c r="IN41" s="603"/>
      <c r="IO41" s="603"/>
      <c r="IP41" s="603"/>
      <c r="IQ41" s="603"/>
      <c r="IR41" s="603"/>
      <c r="IS41" s="603"/>
      <c r="IT41" s="603"/>
      <c r="IU41" s="603"/>
      <c r="IV41" s="603"/>
      <c r="IW41" s="603"/>
      <c r="IX41" s="603"/>
      <c r="IY41" s="603"/>
      <c r="IZ41" s="603"/>
      <c r="JA41" s="603"/>
      <c r="JB41" s="603"/>
      <c r="JC41" s="603"/>
      <c r="JD41" s="603"/>
      <c r="JE41" s="603"/>
      <c r="JF41" s="603"/>
      <c r="JG41" s="603"/>
      <c r="JH41" s="603"/>
      <c r="JI41" s="603"/>
      <c r="JJ41" s="603"/>
      <c r="JK41" s="603"/>
      <c r="JL41" s="603"/>
      <c r="JM41" s="603"/>
      <c r="JN41" s="603"/>
      <c r="JO41" s="603"/>
      <c r="JP41" s="603"/>
      <c r="JQ41" s="603"/>
      <c r="JR41" s="603"/>
      <c r="JS41" s="603"/>
      <c r="JT41" s="603"/>
      <c r="JU41" s="603"/>
      <c r="JV41" s="603"/>
      <c r="JW41" s="603"/>
      <c r="JX41" s="603"/>
      <c r="JY41" s="603"/>
      <c r="JZ41" s="603"/>
      <c r="KA41" s="603"/>
      <c r="KB41" s="603"/>
      <c r="KC41" s="603"/>
      <c r="KD41" s="603"/>
      <c r="KE41" s="603"/>
      <c r="KF41" s="603"/>
      <c r="KG41" s="603"/>
      <c r="KH41" s="603"/>
      <c r="KI41" s="603"/>
      <c r="KJ41" s="603"/>
      <c r="KK41" s="603"/>
      <c r="KL41" s="603"/>
      <c r="KM41" s="603"/>
      <c r="KN41" s="603"/>
      <c r="KO41" s="603"/>
      <c r="KP41" s="603"/>
      <c r="KQ41" s="603"/>
      <c r="KR41" s="603"/>
      <c r="KS41" s="603"/>
      <c r="KT41" s="603"/>
      <c r="KU41" s="603"/>
      <c r="KV41" s="603"/>
      <c r="KW41" s="603"/>
      <c r="KX41" s="603"/>
      <c r="KY41" s="603"/>
      <c r="KZ41" s="603"/>
      <c r="LA41" s="603"/>
      <c r="LB41" s="603"/>
      <c r="LC41" s="603"/>
      <c r="LD41" s="603"/>
      <c r="LE41" s="603"/>
      <c r="LF41" s="603"/>
      <c r="LG41" s="603"/>
      <c r="LH41" s="603"/>
      <c r="LI41" s="603"/>
      <c r="LJ41" s="603"/>
      <c r="LK41" s="603"/>
      <c r="LL41" s="603"/>
      <c r="LM41" s="603"/>
      <c r="LN41" s="603"/>
      <c r="LO41" s="603"/>
      <c r="LP41" s="603"/>
      <c r="LQ41" s="603"/>
      <c r="LR41" s="603"/>
      <c r="LS41" s="603"/>
      <c r="LT41" s="603"/>
      <c r="LU41" s="603"/>
      <c r="LV41" s="603"/>
      <c r="LW41" s="603"/>
      <c r="LX41" s="603"/>
      <c r="LY41" s="603"/>
      <c r="LZ41" s="603"/>
      <c r="MA41" s="603"/>
      <c r="MB41" s="603"/>
      <c r="MC41" s="603"/>
      <c r="MD41" s="603"/>
      <c r="ME41" s="603"/>
      <c r="MF41" s="603"/>
      <c r="MG41" s="603"/>
      <c r="MH41" s="603"/>
      <c r="MI41" s="603"/>
      <c r="MJ41" s="603"/>
      <c r="MK41" s="603"/>
      <c r="ML41" s="603"/>
      <c r="MM41" s="603"/>
      <c r="MN41" s="603"/>
      <c r="MO41" s="603"/>
      <c r="MP41" s="603"/>
      <c r="MQ41" s="603"/>
      <c r="MR41" s="603"/>
      <c r="MS41" s="603"/>
      <c r="MT41" s="603"/>
      <c r="MU41" s="603"/>
      <c r="MV41" s="603"/>
      <c r="MW41" s="603"/>
      <c r="MX41" s="603"/>
      <c r="MY41" s="603"/>
      <c r="MZ41" s="603"/>
      <c r="NA41" s="603"/>
      <c r="NB41" s="603"/>
      <c r="NC41" s="603"/>
      <c r="ND41" s="603"/>
      <c r="NE41" s="603"/>
      <c r="NF41" s="603"/>
      <c r="NG41" s="603"/>
      <c r="NH41" s="603"/>
      <c r="NI41" s="603"/>
      <c r="NJ41" s="603"/>
      <c r="NK41" s="603"/>
      <c r="NL41" s="603"/>
      <c r="NM41" s="603"/>
      <c r="NN41" s="603"/>
      <c r="NO41" s="603"/>
      <c r="NP41" s="603"/>
      <c r="NQ41" s="603"/>
      <c r="NR41" s="603"/>
      <c r="NS41" s="603"/>
      <c r="NT41" s="603"/>
      <c r="NU41" s="603"/>
      <c r="NV41" s="603"/>
      <c r="NW41" s="603"/>
      <c r="NX41" s="603"/>
      <c r="NY41" s="603"/>
      <c r="NZ41" s="603"/>
      <c r="OA41" s="603"/>
      <c r="OB41" s="603"/>
      <c r="OC41" s="603"/>
      <c r="OD41" s="603"/>
      <c r="OE41" s="603"/>
      <c r="OF41" s="603"/>
      <c r="OG41" s="603"/>
      <c r="OH41" s="603"/>
      <c r="OI41" s="603"/>
      <c r="OJ41" s="603"/>
      <c r="OK41" s="603"/>
      <c r="OL41" s="603"/>
      <c r="OM41" s="603"/>
      <c r="ON41" s="603"/>
      <c r="OO41" s="603"/>
      <c r="OP41" s="603"/>
      <c r="OQ41" s="603"/>
      <c r="OR41" s="603"/>
      <c r="OS41" s="603"/>
      <c r="OT41" s="603"/>
      <c r="OU41" s="603"/>
      <c r="OV41" s="603"/>
      <c r="OW41" s="603"/>
      <c r="OX41" s="603"/>
      <c r="OY41" s="603"/>
      <c r="OZ41" s="603"/>
      <c r="PA41" s="603"/>
      <c r="PB41" s="603"/>
      <c r="PC41" s="603"/>
      <c r="PD41" s="603"/>
      <c r="PE41" s="603"/>
      <c r="PF41" s="603"/>
      <c r="PG41" s="603"/>
      <c r="PH41" s="603"/>
      <c r="PI41" s="603"/>
      <c r="PJ41" s="603"/>
      <c r="PK41" s="603"/>
      <c r="PL41" s="603"/>
      <c r="PM41" s="603"/>
      <c r="PN41" s="603"/>
      <c r="PO41" s="603"/>
      <c r="PP41" s="603"/>
      <c r="PQ41" s="603"/>
      <c r="PR41" s="603"/>
      <c r="PS41" s="603"/>
      <c r="PT41" s="603"/>
      <c r="PU41" s="603"/>
      <c r="PV41" s="603"/>
      <c r="PW41" s="603"/>
      <c r="PX41" s="603"/>
      <c r="PY41" s="603"/>
      <c r="PZ41" s="603"/>
      <c r="QA41" s="603"/>
      <c r="QB41" s="603"/>
      <c r="QC41" s="603"/>
      <c r="QD41" s="603"/>
      <c r="QE41" s="603"/>
      <c r="QF41" s="603"/>
      <c r="QG41" s="603"/>
      <c r="QH41" s="603"/>
      <c r="QI41" s="603"/>
      <c r="QJ41" s="603"/>
      <c r="QK41" s="603"/>
      <c r="QL41" s="603"/>
      <c r="QM41" s="603"/>
      <c r="QN41" s="603"/>
      <c r="QO41" s="603"/>
      <c r="QP41" s="603"/>
      <c r="QQ41" s="603"/>
      <c r="QR41" s="603"/>
      <c r="QS41" s="603"/>
      <c r="QT41" s="603"/>
      <c r="QU41" s="603"/>
      <c r="QV41" s="603"/>
      <c r="QW41" s="603"/>
      <c r="QX41" s="603"/>
      <c r="QY41" s="603"/>
      <c r="QZ41" s="603"/>
      <c r="RA41" s="603"/>
      <c r="RB41" s="603"/>
      <c r="RC41" s="603"/>
      <c r="RD41" s="603"/>
      <c r="RE41" s="603"/>
      <c r="RF41" s="603"/>
      <c r="RG41" s="603"/>
      <c r="RH41" s="603"/>
      <c r="RI41" s="603"/>
      <c r="RJ41" s="603"/>
      <c r="RK41" s="603"/>
      <c r="RL41" s="603"/>
      <c r="RM41" s="603"/>
      <c r="RN41" s="603"/>
      <c r="RO41" s="603"/>
      <c r="RP41" s="603"/>
      <c r="RQ41" s="603"/>
      <c r="RR41" s="603"/>
      <c r="RS41" s="603"/>
      <c r="RT41" s="603"/>
      <c r="RU41" s="603"/>
      <c r="RV41" s="603"/>
      <c r="RW41" s="603"/>
      <c r="RX41" s="603"/>
      <c r="RY41" s="603"/>
      <c r="RZ41" s="603"/>
      <c r="SA41" s="603"/>
      <c r="SB41" s="603"/>
      <c r="SC41" s="603"/>
      <c r="SD41" s="603"/>
      <c r="SE41" s="603"/>
      <c r="SF41" s="603"/>
      <c r="SG41" s="603"/>
      <c r="SH41" s="603"/>
      <c r="SI41" s="603"/>
      <c r="SJ41" s="603"/>
      <c r="SK41" s="603"/>
      <c r="SL41" s="603"/>
      <c r="SM41" s="603"/>
      <c r="SN41" s="603"/>
      <c r="SO41" s="603"/>
      <c r="SP41" s="603"/>
      <c r="SQ41" s="603"/>
      <c r="SR41" s="603"/>
      <c r="SS41" s="603"/>
      <c r="ST41" s="603"/>
      <c r="SU41" s="603"/>
      <c r="SV41" s="603"/>
      <c r="SW41" s="603"/>
      <c r="SX41" s="603"/>
      <c r="SY41" s="603"/>
      <c r="SZ41" s="603"/>
      <c r="TA41" s="603"/>
      <c r="TB41" s="603"/>
      <c r="TC41" s="603"/>
      <c r="TD41" s="603"/>
      <c r="TE41" s="603"/>
      <c r="TF41" s="603"/>
      <c r="TG41" s="603"/>
      <c r="TH41" s="603"/>
      <c r="TI41" s="603"/>
      <c r="TJ41" s="603"/>
      <c r="TK41" s="603"/>
      <c r="TL41" s="603"/>
      <c r="TM41" s="603"/>
      <c r="TN41" s="603"/>
      <c r="TO41" s="603"/>
      <c r="TP41" s="603"/>
      <c r="TQ41" s="603"/>
      <c r="TR41" s="603"/>
      <c r="TS41" s="603"/>
      <c r="TT41" s="603"/>
      <c r="TU41" s="603"/>
      <c r="TV41" s="603"/>
      <c r="TW41" s="603"/>
      <c r="TX41" s="603"/>
      <c r="TY41" s="603"/>
      <c r="TZ41" s="603"/>
      <c r="UA41" s="603"/>
      <c r="UB41" s="603"/>
      <c r="UC41" s="603"/>
      <c r="UD41" s="603"/>
      <c r="UE41" s="603"/>
      <c r="UF41" s="603"/>
      <c r="UG41" s="603"/>
      <c r="UH41" s="603"/>
      <c r="UI41" s="603"/>
      <c r="UJ41" s="603"/>
      <c r="UK41" s="603"/>
      <c r="UL41" s="603"/>
      <c r="UM41" s="603"/>
      <c r="UN41" s="603"/>
      <c r="UO41" s="603"/>
      <c r="UP41" s="603"/>
      <c r="UQ41" s="603"/>
      <c r="UR41" s="603"/>
      <c r="US41" s="603"/>
      <c r="UT41" s="603"/>
      <c r="UU41" s="603"/>
      <c r="UV41" s="603"/>
      <c r="UW41" s="603"/>
      <c r="UX41" s="603"/>
      <c r="UY41" s="603"/>
      <c r="UZ41" s="603"/>
      <c r="VA41" s="603"/>
      <c r="VB41" s="603"/>
      <c r="VC41" s="603"/>
      <c r="VD41" s="603"/>
      <c r="VE41" s="603"/>
      <c r="VF41" s="603"/>
      <c r="VG41" s="603"/>
      <c r="VH41" s="603"/>
      <c r="VI41" s="603"/>
      <c r="VJ41" s="603"/>
      <c r="VK41" s="603"/>
      <c r="VL41" s="603"/>
      <c r="VM41" s="603"/>
      <c r="VN41" s="603"/>
      <c r="VO41" s="603"/>
      <c r="VP41" s="603"/>
      <c r="VQ41" s="603"/>
      <c r="VR41" s="603"/>
      <c r="VS41" s="603"/>
      <c r="VT41" s="603"/>
      <c r="VU41" s="603"/>
      <c r="VV41" s="603"/>
      <c r="VW41" s="603"/>
      <c r="VX41" s="603"/>
      <c r="VY41" s="603"/>
      <c r="VZ41" s="603"/>
      <c r="WA41" s="603"/>
      <c r="WB41" s="603"/>
      <c r="WC41" s="603"/>
      <c r="WD41" s="603"/>
      <c r="WE41" s="603"/>
      <c r="WF41" s="603"/>
      <c r="WG41" s="603"/>
      <c r="WH41" s="603"/>
      <c r="WI41" s="603"/>
      <c r="WJ41" s="603"/>
      <c r="WK41" s="603"/>
      <c r="WL41" s="603"/>
      <c r="WM41" s="603"/>
      <c r="WN41" s="603"/>
      <c r="WO41" s="603"/>
      <c r="WP41" s="603"/>
      <c r="WQ41" s="603"/>
      <c r="WR41" s="603"/>
      <c r="WS41" s="603"/>
      <c r="WT41" s="603"/>
      <c r="WU41" s="603"/>
      <c r="WV41" s="603"/>
      <c r="WW41" s="603"/>
      <c r="WX41" s="603"/>
      <c r="WY41" s="603"/>
      <c r="WZ41" s="603"/>
      <c r="XA41" s="603"/>
      <c r="XB41" s="603"/>
      <c r="XC41" s="603"/>
      <c r="XD41" s="603"/>
      <c r="XE41" s="603"/>
      <c r="XF41" s="603"/>
      <c r="XG41" s="603"/>
      <c r="XH41" s="603"/>
      <c r="XI41" s="603"/>
      <c r="XJ41" s="603"/>
      <c r="XK41" s="603"/>
      <c r="XL41" s="603"/>
      <c r="XM41" s="603"/>
      <c r="XN41" s="603"/>
      <c r="XO41" s="603"/>
      <c r="XP41" s="603"/>
      <c r="XQ41" s="603"/>
      <c r="XR41" s="603"/>
      <c r="XS41" s="603"/>
      <c r="XT41" s="603"/>
      <c r="XU41" s="603"/>
      <c r="XV41" s="603"/>
      <c r="XW41" s="603"/>
      <c r="XX41" s="603"/>
      <c r="XY41" s="603"/>
      <c r="XZ41" s="603"/>
      <c r="YA41" s="603"/>
      <c r="YB41" s="603"/>
      <c r="YC41" s="603"/>
      <c r="YD41" s="603"/>
      <c r="YE41" s="603"/>
      <c r="YF41" s="603"/>
      <c r="YG41" s="603"/>
      <c r="YH41" s="603"/>
      <c r="YI41" s="603"/>
      <c r="YJ41" s="603"/>
      <c r="YK41" s="603"/>
      <c r="YL41" s="603"/>
      <c r="YM41" s="603"/>
      <c r="YN41" s="603"/>
      <c r="YO41" s="603"/>
      <c r="YP41" s="603"/>
      <c r="YQ41" s="603"/>
      <c r="YR41" s="603"/>
      <c r="YS41" s="603"/>
      <c r="YT41" s="603"/>
      <c r="YU41" s="603"/>
      <c r="YV41" s="603"/>
      <c r="YW41" s="603"/>
      <c r="YX41" s="603"/>
      <c r="YY41" s="603"/>
      <c r="YZ41" s="603"/>
      <c r="ZA41" s="603"/>
      <c r="ZB41" s="603"/>
      <c r="ZC41" s="603"/>
      <c r="ZD41" s="603"/>
      <c r="ZE41" s="603"/>
      <c r="ZF41" s="603"/>
      <c r="ZG41" s="603"/>
      <c r="ZH41" s="603"/>
      <c r="ZI41" s="603"/>
      <c r="ZJ41" s="603"/>
      <c r="ZK41" s="603"/>
      <c r="ZL41" s="603"/>
      <c r="ZM41" s="603"/>
      <c r="ZN41" s="603"/>
      <c r="ZO41" s="603"/>
      <c r="ZP41" s="603"/>
      <c r="ZQ41" s="603"/>
      <c r="ZR41" s="603"/>
      <c r="ZS41" s="603"/>
      <c r="ZT41" s="603"/>
      <c r="ZU41" s="603"/>
      <c r="ZV41" s="603"/>
      <c r="ZW41" s="603"/>
      <c r="ZX41" s="603"/>
      <c r="ZY41" s="603"/>
      <c r="ZZ41" s="603"/>
      <c r="AAA41" s="603"/>
      <c r="AAB41" s="603"/>
      <c r="AAC41" s="603"/>
      <c r="AAD41" s="603"/>
      <c r="AAE41" s="603"/>
      <c r="AAF41" s="603"/>
      <c r="AAG41" s="603"/>
      <c r="AAH41" s="603"/>
      <c r="AAI41" s="603"/>
      <c r="AAJ41" s="603"/>
      <c r="AAK41" s="603"/>
      <c r="AAL41" s="603"/>
      <c r="AAM41" s="603"/>
      <c r="AAN41" s="603"/>
      <c r="AAO41" s="603"/>
      <c r="AAP41" s="603"/>
      <c r="AAQ41" s="603"/>
      <c r="AAR41" s="603"/>
      <c r="AAS41" s="603"/>
      <c r="AAT41" s="603"/>
      <c r="AAU41" s="603"/>
      <c r="AAV41" s="603"/>
      <c r="AAW41" s="603"/>
      <c r="AAX41" s="603"/>
      <c r="AAY41" s="603"/>
      <c r="AAZ41" s="603"/>
      <c r="ABA41" s="603"/>
      <c r="ABB41" s="603"/>
      <c r="ABC41" s="603"/>
      <c r="ABD41" s="603"/>
      <c r="ABE41" s="603"/>
      <c r="ABF41" s="603"/>
      <c r="ABG41" s="603"/>
      <c r="ABH41" s="603"/>
      <c r="ABI41" s="603"/>
      <c r="ABJ41" s="603"/>
      <c r="ABK41" s="603"/>
      <c r="ABL41" s="603"/>
      <c r="ABM41" s="603"/>
      <c r="ABN41" s="603"/>
      <c r="ABO41" s="603"/>
      <c r="ABP41" s="603"/>
      <c r="ABQ41" s="603"/>
      <c r="ABR41" s="603"/>
      <c r="ABS41" s="603"/>
      <c r="ABT41" s="603"/>
      <c r="ABU41" s="603"/>
      <c r="ABV41" s="603"/>
      <c r="ABW41" s="603"/>
      <c r="ABX41" s="603"/>
      <c r="ABY41" s="603"/>
      <c r="ABZ41" s="603"/>
      <c r="ACA41" s="603"/>
      <c r="ACB41" s="603"/>
      <c r="ACC41" s="603"/>
      <c r="ACD41" s="603"/>
      <c r="ACE41" s="603"/>
      <c r="ACF41" s="603"/>
      <c r="ACG41" s="603"/>
      <c r="ACH41" s="603"/>
      <c r="ACI41" s="603"/>
      <c r="ACJ41" s="603"/>
      <c r="ACK41" s="603"/>
      <c r="ACL41" s="603"/>
      <c r="ACM41" s="603"/>
      <c r="ACN41" s="603"/>
      <c r="ACO41" s="603"/>
      <c r="ACP41" s="603"/>
      <c r="ACQ41" s="603"/>
      <c r="ACR41" s="603"/>
      <c r="ACS41" s="603"/>
      <c r="ACT41" s="603"/>
      <c r="ACU41" s="603"/>
      <c r="ACV41" s="603"/>
      <c r="ACW41" s="603"/>
      <c r="ACX41" s="603"/>
      <c r="ACY41" s="603"/>
      <c r="ACZ41" s="603"/>
      <c r="ADA41" s="603"/>
      <c r="ADB41" s="603"/>
      <c r="ADC41" s="603"/>
      <c r="ADD41" s="603"/>
      <c r="ADE41" s="603"/>
      <c r="ADF41" s="603"/>
      <c r="ADG41" s="603"/>
      <c r="ADH41" s="603"/>
      <c r="ADI41" s="603"/>
      <c r="ADJ41" s="603"/>
      <c r="ADK41" s="603"/>
      <c r="ADL41" s="603"/>
      <c r="ADM41" s="603"/>
      <c r="ADN41" s="603"/>
      <c r="ADO41" s="603"/>
      <c r="ADP41" s="603"/>
      <c r="ADQ41" s="603"/>
      <c r="ADR41" s="603"/>
      <c r="ADS41" s="603"/>
      <c r="ADT41" s="603"/>
      <c r="ADU41" s="603"/>
      <c r="ADV41" s="603"/>
      <c r="ADW41" s="603"/>
      <c r="ADX41" s="603"/>
      <c r="ADY41" s="603"/>
      <c r="ADZ41" s="603"/>
      <c r="AEA41" s="603"/>
      <c r="AEB41" s="603"/>
      <c r="AEC41" s="603"/>
      <c r="AED41" s="603"/>
      <c r="AEE41" s="603"/>
      <c r="AEF41" s="603"/>
      <c r="AEG41" s="603"/>
      <c r="AEH41" s="603"/>
      <c r="AEI41" s="603"/>
      <c r="AEJ41" s="603"/>
      <c r="AEK41" s="603"/>
      <c r="AEL41" s="603"/>
      <c r="AEM41" s="603"/>
      <c r="AEN41" s="603"/>
      <c r="AEO41" s="603"/>
      <c r="AEP41" s="603"/>
      <c r="AEQ41" s="603"/>
      <c r="AER41" s="603"/>
      <c r="AES41" s="603"/>
      <c r="AET41" s="603"/>
      <c r="AEU41" s="603"/>
      <c r="AEV41" s="603"/>
      <c r="AEW41" s="603"/>
      <c r="AEX41" s="603"/>
      <c r="AEY41" s="603"/>
      <c r="AEZ41" s="603"/>
      <c r="AFA41" s="603"/>
      <c r="AFB41" s="603"/>
      <c r="AFC41" s="603"/>
      <c r="AFD41" s="603"/>
      <c r="AFE41" s="603"/>
      <c r="AFF41" s="603"/>
      <c r="AFG41" s="603"/>
      <c r="AFH41" s="603"/>
      <c r="AFI41" s="603"/>
      <c r="AFJ41" s="603"/>
      <c r="AFK41" s="603"/>
      <c r="AFL41" s="603"/>
      <c r="AFM41" s="603"/>
      <c r="AFN41" s="603"/>
      <c r="AFO41" s="603"/>
      <c r="AFP41" s="603"/>
      <c r="AFQ41" s="603"/>
      <c r="AFR41" s="603"/>
      <c r="AFS41" s="603"/>
      <c r="AFT41" s="603"/>
      <c r="AFU41" s="603"/>
      <c r="AFV41" s="603"/>
      <c r="AFW41" s="603"/>
      <c r="AFX41" s="603"/>
      <c r="AFY41" s="603"/>
      <c r="AFZ41" s="603"/>
      <c r="AGA41" s="603"/>
      <c r="AGB41" s="603"/>
      <c r="AGC41" s="603"/>
      <c r="AGD41" s="603"/>
      <c r="AGE41" s="603"/>
      <c r="AGF41" s="603"/>
      <c r="AGG41" s="603"/>
      <c r="AGH41" s="603"/>
      <c r="AGI41" s="603"/>
      <c r="AGJ41" s="603"/>
      <c r="AGK41" s="603"/>
      <c r="AGL41" s="603"/>
      <c r="AGM41" s="603"/>
      <c r="AGN41" s="603"/>
      <c r="AGO41" s="603"/>
      <c r="AGP41" s="603"/>
      <c r="AGQ41" s="603"/>
      <c r="AGR41" s="603"/>
      <c r="AGS41" s="603"/>
      <c r="AGT41" s="603"/>
      <c r="AGU41" s="603"/>
      <c r="AGV41" s="603"/>
      <c r="AGW41" s="603"/>
      <c r="AGX41" s="603"/>
      <c r="AGY41" s="603"/>
      <c r="AGZ41" s="603"/>
      <c r="AHA41" s="603"/>
      <c r="AHB41" s="603"/>
      <c r="AHC41" s="603"/>
      <c r="AHD41" s="603"/>
      <c r="AHE41" s="603"/>
      <c r="AHF41" s="603"/>
      <c r="AHG41" s="603"/>
      <c r="AHH41" s="603"/>
      <c r="AHI41" s="603"/>
      <c r="AHJ41" s="603"/>
      <c r="AHK41" s="603"/>
      <c r="AHL41" s="603"/>
      <c r="AHM41" s="603"/>
      <c r="AHN41" s="603"/>
      <c r="AHO41" s="603"/>
      <c r="AHP41" s="603"/>
      <c r="AHQ41" s="603"/>
      <c r="AHR41" s="603"/>
      <c r="AHS41" s="603"/>
      <c r="AHT41" s="603"/>
      <c r="AHU41" s="603"/>
      <c r="AHV41" s="603"/>
      <c r="AHW41" s="603"/>
      <c r="AHX41" s="603"/>
      <c r="AHY41" s="603"/>
      <c r="AHZ41" s="603"/>
      <c r="AIA41" s="603"/>
      <c r="AIB41" s="603"/>
      <c r="AIC41" s="603"/>
      <c r="AID41" s="603"/>
      <c r="AIE41" s="603"/>
      <c r="AIF41" s="603"/>
      <c r="AIG41" s="603"/>
      <c r="AIH41" s="603"/>
      <c r="AII41" s="603"/>
      <c r="AIJ41" s="603"/>
      <c r="AIK41" s="603"/>
      <c r="AIL41" s="603"/>
      <c r="AIM41" s="603"/>
      <c r="AIN41" s="603"/>
      <c r="AIO41" s="603"/>
      <c r="AIP41" s="603"/>
      <c r="AIQ41" s="603"/>
      <c r="AIR41" s="603"/>
      <c r="AIS41" s="603"/>
      <c r="AIT41" s="603"/>
      <c r="AIU41" s="603"/>
      <c r="AIV41" s="603"/>
      <c r="AIW41" s="603"/>
      <c r="AIX41" s="603"/>
      <c r="AIY41" s="603"/>
      <c r="AIZ41" s="603"/>
      <c r="AJA41" s="603"/>
      <c r="AJB41" s="603"/>
      <c r="AJC41" s="603"/>
      <c r="AJD41" s="603"/>
      <c r="AJE41" s="603"/>
      <c r="AJF41" s="603"/>
      <c r="AJG41" s="603"/>
      <c r="AJH41" s="603"/>
      <c r="AJI41" s="603"/>
      <c r="AJJ41" s="603"/>
      <c r="AJK41" s="603"/>
      <c r="AJL41" s="603"/>
      <c r="AJM41" s="603"/>
      <c r="AJN41" s="603"/>
      <c r="AJO41" s="603"/>
      <c r="AJP41" s="603"/>
      <c r="AJQ41" s="603"/>
      <c r="AJR41" s="603"/>
      <c r="AJS41" s="603"/>
      <c r="AJT41" s="603"/>
      <c r="AJU41" s="603"/>
      <c r="AJV41" s="603"/>
      <c r="AJW41" s="603"/>
      <c r="AJX41" s="603"/>
      <c r="AJY41" s="603"/>
      <c r="AJZ41" s="603"/>
      <c r="AKA41" s="603"/>
      <c r="AKB41" s="603"/>
      <c r="AKC41" s="603"/>
      <c r="AKD41" s="603"/>
      <c r="AKE41" s="603"/>
      <c r="AKF41" s="603"/>
      <c r="AKG41" s="603"/>
      <c r="AKH41" s="603"/>
      <c r="AKI41" s="603"/>
      <c r="AKJ41" s="603"/>
      <c r="AKK41" s="603"/>
      <c r="AKL41" s="603"/>
      <c r="AKM41" s="603"/>
      <c r="AKN41" s="603"/>
      <c r="AKO41" s="603"/>
      <c r="AKP41" s="603"/>
      <c r="AKQ41" s="603"/>
      <c r="AKR41" s="603"/>
      <c r="AKS41" s="603"/>
      <c r="AKT41" s="603"/>
      <c r="AKU41" s="603"/>
      <c r="AKV41" s="603"/>
      <c r="AKW41" s="603"/>
      <c r="AKX41" s="603"/>
      <c r="AKY41" s="603"/>
      <c r="AKZ41" s="603"/>
      <c r="ALA41" s="603"/>
      <c r="ALB41" s="603"/>
      <c r="ALC41" s="603"/>
      <c r="ALD41" s="603"/>
      <c r="ALE41" s="603"/>
      <c r="ALF41" s="603"/>
      <c r="ALG41" s="603"/>
      <c r="ALH41" s="603"/>
      <c r="ALI41" s="603"/>
      <c r="ALJ41" s="603"/>
      <c r="ALK41" s="603"/>
      <c r="ALL41" s="603"/>
      <c r="ALM41" s="603"/>
      <c r="ALN41" s="603"/>
      <c r="ALO41" s="603"/>
      <c r="ALP41" s="603"/>
      <c r="ALQ41" s="603"/>
      <c r="ALR41" s="603"/>
      <c r="ALS41" s="603"/>
      <c r="ALT41" s="603"/>
      <c r="ALU41" s="603"/>
      <c r="ALV41" s="603"/>
      <c r="ALW41" s="603"/>
      <c r="ALX41" s="603"/>
      <c r="ALY41" s="603"/>
      <c r="ALZ41" s="603"/>
      <c r="AMA41" s="603"/>
      <c r="AMB41" s="603"/>
      <c r="AMC41" s="603"/>
      <c r="AMD41" s="603"/>
      <c r="AME41" s="603"/>
      <c r="AMF41" s="603"/>
      <c r="AMG41" s="603"/>
      <c r="AMH41" s="603"/>
      <c r="AMI41" s="603"/>
      <c r="AMJ41" s="603"/>
      <c r="AMK41" s="603"/>
      <c r="AML41" s="603"/>
      <c r="AMM41" s="603"/>
      <c r="AMN41" s="603"/>
      <c r="AMO41" s="603"/>
      <c r="AMP41" s="603"/>
      <c r="AMQ41" s="603"/>
      <c r="AMR41" s="603"/>
      <c r="AMS41" s="603"/>
      <c r="AMT41" s="603"/>
      <c r="AMU41" s="603"/>
      <c r="AMV41" s="603"/>
      <c r="AMW41" s="603"/>
      <c r="AMX41" s="603"/>
      <c r="AMY41" s="603"/>
      <c r="AMZ41" s="603"/>
      <c r="ANA41" s="603"/>
      <c r="ANB41" s="603"/>
      <c r="ANC41" s="603"/>
      <c r="AND41" s="603"/>
      <c r="ANE41" s="603"/>
      <c r="ANF41" s="603"/>
      <c r="ANG41" s="603"/>
      <c r="ANH41" s="603"/>
      <c r="ANI41" s="603"/>
      <c r="ANJ41" s="603"/>
      <c r="ANK41" s="603"/>
      <c r="ANL41" s="603"/>
      <c r="ANM41" s="603"/>
      <c r="ANN41" s="603"/>
      <c r="ANO41" s="603"/>
      <c r="ANP41" s="603"/>
      <c r="ANQ41" s="603"/>
      <c r="ANR41" s="603"/>
      <c r="ANS41" s="603"/>
      <c r="ANT41" s="603"/>
      <c r="ANU41" s="603"/>
      <c r="ANV41" s="603"/>
      <c r="ANW41" s="603"/>
      <c r="ANX41" s="603"/>
      <c r="ANY41" s="603"/>
      <c r="ANZ41" s="603"/>
      <c r="AOA41" s="603"/>
      <c r="AOB41" s="603"/>
      <c r="AOC41" s="603"/>
      <c r="AOD41" s="603"/>
      <c r="AOE41" s="603"/>
      <c r="AOF41" s="603"/>
      <c r="AOG41" s="603"/>
      <c r="AOH41" s="603"/>
      <c r="AOI41" s="603"/>
      <c r="AOJ41" s="603"/>
      <c r="AOK41" s="603"/>
      <c r="AOL41" s="603"/>
      <c r="AOM41" s="603"/>
      <c r="AON41" s="603"/>
      <c r="AOO41" s="603"/>
      <c r="AOP41" s="603"/>
      <c r="AOQ41" s="603"/>
      <c r="AOR41" s="603"/>
      <c r="AOS41" s="603"/>
      <c r="AOT41" s="603"/>
      <c r="AOU41" s="603"/>
      <c r="AOV41" s="603"/>
      <c r="AOW41" s="603"/>
      <c r="AOX41" s="603"/>
      <c r="AOY41" s="603"/>
      <c r="AOZ41" s="603"/>
      <c r="APA41" s="603"/>
      <c r="APB41" s="603"/>
      <c r="APC41" s="603"/>
      <c r="APD41" s="603"/>
      <c r="APE41" s="603"/>
      <c r="APF41" s="603"/>
      <c r="APG41" s="603"/>
      <c r="APH41" s="603"/>
      <c r="API41" s="603"/>
      <c r="APJ41" s="603"/>
      <c r="APK41" s="603"/>
      <c r="APL41" s="603"/>
      <c r="APM41" s="603"/>
      <c r="APN41" s="603"/>
      <c r="APO41" s="603"/>
      <c r="APP41" s="603"/>
      <c r="APQ41" s="603"/>
      <c r="APR41" s="603"/>
      <c r="APS41" s="603"/>
      <c r="APT41" s="603"/>
      <c r="APU41" s="603"/>
      <c r="APV41" s="603"/>
      <c r="APW41" s="603"/>
      <c r="APX41" s="603"/>
      <c r="APY41" s="603"/>
      <c r="APZ41" s="603"/>
      <c r="AQA41" s="603"/>
      <c r="AQB41" s="603"/>
      <c r="AQC41" s="603"/>
      <c r="AQD41" s="603"/>
      <c r="AQE41" s="603"/>
      <c r="AQF41" s="603"/>
      <c r="AQG41" s="603"/>
      <c r="AQH41" s="603"/>
      <c r="AQI41" s="603"/>
      <c r="AQJ41" s="603"/>
      <c r="AQK41" s="603"/>
      <c r="AQL41" s="603"/>
      <c r="AQM41" s="603"/>
      <c r="AQN41" s="603"/>
      <c r="AQO41" s="603"/>
      <c r="AQP41" s="603"/>
      <c r="AQQ41" s="603"/>
      <c r="AQR41" s="603"/>
      <c r="AQS41" s="603"/>
      <c r="AQT41" s="603"/>
      <c r="AQU41" s="603"/>
      <c r="AQV41" s="603"/>
      <c r="AQW41" s="603"/>
      <c r="AQX41" s="603"/>
      <c r="AQY41" s="603"/>
      <c r="AQZ41" s="603"/>
      <c r="ARA41" s="603"/>
      <c r="ARB41" s="603"/>
      <c r="ARC41" s="603"/>
      <c r="ARD41" s="603"/>
      <c r="ARE41" s="603"/>
      <c r="ARF41" s="603"/>
      <c r="ARG41" s="603"/>
      <c r="ARH41" s="603"/>
      <c r="ARI41" s="603"/>
      <c r="ARJ41" s="603"/>
      <c r="ARK41" s="603"/>
      <c r="ARL41" s="603"/>
      <c r="ARM41" s="603"/>
      <c r="ARN41" s="603"/>
      <c r="ARO41" s="603"/>
      <c r="ARP41" s="603"/>
      <c r="ARQ41" s="603"/>
      <c r="ARR41" s="603"/>
      <c r="ARS41" s="603"/>
      <c r="ART41" s="603"/>
      <c r="ARU41" s="603"/>
      <c r="ARV41" s="603"/>
      <c r="ARW41" s="603"/>
      <c r="ARX41" s="603"/>
      <c r="ARY41" s="603"/>
      <c r="ARZ41" s="603"/>
      <c r="ASA41" s="603"/>
      <c r="ASB41" s="603"/>
      <c r="ASC41" s="603"/>
      <c r="ASD41" s="603"/>
      <c r="ASE41" s="603"/>
      <c r="ASF41" s="603"/>
      <c r="ASG41" s="603"/>
      <c r="ASH41" s="603"/>
      <c r="ASI41" s="603"/>
      <c r="ASJ41" s="603"/>
      <c r="ASK41" s="603"/>
      <c r="ASL41" s="603"/>
      <c r="ASM41" s="603"/>
      <c r="ASN41" s="603"/>
      <c r="ASO41" s="603"/>
      <c r="ASP41" s="603"/>
      <c r="ASQ41" s="603"/>
      <c r="ASR41" s="603"/>
      <c r="ASS41" s="603"/>
      <c r="AST41" s="603"/>
      <c r="ASU41" s="603"/>
      <c r="ASV41" s="603"/>
      <c r="ASW41" s="603"/>
      <c r="ASX41" s="603"/>
      <c r="ASY41" s="603"/>
      <c r="ASZ41" s="603"/>
      <c r="ATA41" s="603"/>
      <c r="ATB41" s="603"/>
      <c r="ATC41" s="603"/>
      <c r="ATD41" s="603"/>
      <c r="ATE41" s="603"/>
      <c r="ATF41" s="603"/>
      <c r="ATG41" s="603"/>
      <c r="ATH41" s="603"/>
      <c r="ATI41" s="603"/>
      <c r="ATJ41" s="603"/>
      <c r="ATK41" s="603"/>
      <c r="ATL41" s="603"/>
      <c r="ATM41" s="603"/>
      <c r="ATN41" s="603"/>
      <c r="ATO41" s="603"/>
      <c r="ATP41" s="603"/>
      <c r="ATQ41" s="603"/>
      <c r="ATR41" s="603"/>
      <c r="ATS41" s="603"/>
      <c r="ATT41" s="603"/>
      <c r="ATU41" s="603"/>
      <c r="ATV41" s="603"/>
      <c r="ATW41" s="603"/>
      <c r="ATX41" s="603"/>
      <c r="ATY41" s="603"/>
      <c r="ATZ41" s="603"/>
      <c r="AUA41" s="603"/>
      <c r="AUB41" s="603"/>
      <c r="AUC41" s="603"/>
      <c r="AUD41" s="603"/>
      <c r="AUE41" s="603"/>
      <c r="AUF41" s="603"/>
      <c r="AUG41" s="603"/>
      <c r="AUH41" s="603"/>
      <c r="AUI41" s="603"/>
      <c r="AUJ41" s="603"/>
      <c r="AUK41" s="603"/>
      <c r="AUL41" s="603"/>
      <c r="AUM41" s="603"/>
      <c r="AUN41" s="603"/>
      <c r="AUO41" s="603"/>
      <c r="AUP41" s="603"/>
      <c r="AUQ41" s="603"/>
      <c r="AUR41" s="603"/>
      <c r="AUS41" s="603"/>
      <c r="AUT41" s="603"/>
      <c r="AUU41" s="603"/>
      <c r="AUV41" s="603"/>
      <c r="AUW41" s="603"/>
      <c r="AUX41" s="603"/>
      <c r="AUY41" s="603"/>
      <c r="AUZ41" s="603"/>
      <c r="AVA41" s="603"/>
      <c r="AVB41" s="603"/>
      <c r="AVC41" s="603"/>
      <c r="AVD41" s="603"/>
      <c r="AVE41" s="603"/>
      <c r="AVF41" s="603"/>
      <c r="AVG41" s="603"/>
      <c r="AVH41" s="603"/>
      <c r="AVI41" s="603"/>
      <c r="AVJ41" s="603"/>
      <c r="AVK41" s="603"/>
      <c r="AVL41" s="603"/>
      <c r="AVM41" s="603"/>
      <c r="AVN41" s="603"/>
      <c r="AVO41" s="603"/>
      <c r="AVP41" s="603"/>
      <c r="AVQ41" s="603"/>
      <c r="AVR41" s="603"/>
      <c r="AVS41" s="603"/>
      <c r="AVT41" s="603"/>
      <c r="AVU41" s="603"/>
      <c r="AVV41" s="603"/>
      <c r="AVW41" s="603"/>
      <c r="AVX41" s="603"/>
      <c r="AVY41" s="603"/>
      <c r="AVZ41" s="603"/>
      <c r="AWA41" s="603"/>
      <c r="AWB41" s="603"/>
      <c r="AWC41" s="603"/>
      <c r="AWD41" s="603"/>
      <c r="AWE41" s="603"/>
      <c r="AWF41" s="603"/>
      <c r="AWG41" s="603"/>
      <c r="AWH41" s="603"/>
      <c r="AWI41" s="603"/>
      <c r="AWJ41" s="603"/>
      <c r="AWK41" s="603"/>
      <c r="AWL41" s="603"/>
      <c r="AWM41" s="603"/>
      <c r="AWN41" s="603"/>
      <c r="AWO41" s="603"/>
      <c r="AWP41" s="603"/>
      <c r="AWQ41" s="603"/>
      <c r="AWR41" s="603"/>
      <c r="AWS41" s="603"/>
      <c r="AWT41" s="603"/>
      <c r="AWU41" s="603"/>
      <c r="AWV41" s="603"/>
      <c r="AWW41" s="603"/>
      <c r="AWX41" s="603"/>
      <c r="AWY41" s="603"/>
      <c r="AWZ41" s="603"/>
      <c r="AXA41" s="603"/>
      <c r="AXB41" s="603"/>
      <c r="AXC41" s="603"/>
      <c r="AXD41" s="603"/>
      <c r="AXE41" s="603"/>
      <c r="AXF41" s="603"/>
      <c r="AXG41" s="603"/>
      <c r="AXH41" s="603"/>
      <c r="AXI41" s="603"/>
      <c r="AXJ41" s="603"/>
      <c r="AXK41" s="603"/>
      <c r="AXL41" s="603"/>
      <c r="AXM41" s="603"/>
      <c r="AXN41" s="603"/>
      <c r="AXO41" s="603"/>
      <c r="AXP41" s="603"/>
      <c r="AXQ41" s="603"/>
      <c r="AXR41" s="603"/>
      <c r="AXS41" s="603"/>
      <c r="AXT41" s="603"/>
      <c r="AXU41" s="603"/>
      <c r="AXV41" s="603"/>
      <c r="AXW41" s="603"/>
      <c r="AXX41" s="603"/>
      <c r="AXY41" s="603"/>
      <c r="AXZ41" s="603"/>
      <c r="AYA41" s="603"/>
      <c r="AYB41" s="603"/>
      <c r="AYC41" s="603"/>
      <c r="AYD41" s="603"/>
      <c r="AYE41" s="603"/>
      <c r="AYF41" s="603"/>
      <c r="AYG41" s="603"/>
      <c r="AYH41" s="603"/>
      <c r="AYI41" s="603"/>
      <c r="AYJ41" s="603"/>
      <c r="AYK41" s="603"/>
      <c r="AYL41" s="603"/>
      <c r="AYM41" s="603"/>
      <c r="AYN41" s="603"/>
      <c r="AYO41" s="603"/>
      <c r="AYP41" s="603"/>
      <c r="AYQ41" s="603"/>
      <c r="AYR41" s="603"/>
      <c r="AYS41" s="603"/>
      <c r="AYT41" s="603"/>
      <c r="AYU41" s="603"/>
      <c r="AYV41" s="603"/>
      <c r="AYW41" s="603"/>
      <c r="AYX41" s="603"/>
      <c r="AYY41" s="603"/>
      <c r="AYZ41" s="603"/>
      <c r="AZA41" s="603"/>
      <c r="AZB41" s="603"/>
      <c r="AZC41" s="603"/>
      <c r="AZD41" s="603"/>
      <c r="AZE41" s="603"/>
      <c r="AZF41" s="603"/>
      <c r="AZG41" s="603"/>
      <c r="AZH41" s="603"/>
      <c r="AZI41" s="603"/>
      <c r="AZJ41" s="603"/>
      <c r="AZK41" s="603"/>
      <c r="AZL41" s="603"/>
      <c r="AZM41" s="603"/>
      <c r="AZN41" s="603"/>
      <c r="AZO41" s="603"/>
      <c r="AZP41" s="603"/>
      <c r="AZQ41" s="603"/>
      <c r="AZR41" s="603"/>
      <c r="AZS41" s="603"/>
      <c r="AZT41" s="603"/>
      <c r="AZU41" s="603"/>
      <c r="AZV41" s="603"/>
      <c r="AZW41" s="603"/>
      <c r="AZX41" s="603"/>
      <c r="AZY41" s="603"/>
      <c r="AZZ41" s="603"/>
      <c r="BAA41" s="603"/>
      <c r="BAB41" s="603"/>
      <c r="BAC41" s="603"/>
      <c r="BAD41" s="603"/>
      <c r="BAE41" s="603"/>
      <c r="BAF41" s="603"/>
      <c r="BAG41" s="603"/>
      <c r="BAH41" s="603"/>
      <c r="BAI41" s="603"/>
      <c r="BAJ41" s="603"/>
      <c r="BAK41" s="603"/>
      <c r="BAL41" s="603"/>
      <c r="BAM41" s="603"/>
      <c r="BAN41" s="603"/>
      <c r="BAO41" s="603"/>
      <c r="BAP41" s="603"/>
      <c r="BAQ41" s="603"/>
      <c r="BAR41" s="603"/>
      <c r="BAS41" s="603"/>
      <c r="BAT41" s="603"/>
      <c r="BAU41" s="603"/>
      <c r="BAV41" s="603"/>
      <c r="BAW41" s="603"/>
      <c r="BAX41" s="603"/>
      <c r="BAY41" s="603"/>
      <c r="BAZ41" s="603"/>
      <c r="BBA41" s="603"/>
      <c r="BBB41" s="603"/>
      <c r="BBC41" s="603"/>
      <c r="BBD41" s="603"/>
      <c r="BBE41" s="603"/>
      <c r="BBF41" s="603"/>
      <c r="BBG41" s="603"/>
      <c r="BBH41" s="603"/>
      <c r="BBI41" s="603"/>
      <c r="BBJ41" s="603"/>
      <c r="BBK41" s="603"/>
      <c r="BBL41" s="603"/>
      <c r="BBM41" s="603"/>
      <c r="BBN41" s="603"/>
      <c r="BBO41" s="603"/>
      <c r="BBP41" s="603"/>
      <c r="BBQ41" s="603"/>
      <c r="BBR41" s="603"/>
      <c r="BBS41" s="603"/>
      <c r="BBT41" s="603"/>
      <c r="BBU41" s="603"/>
      <c r="BBV41" s="603"/>
      <c r="BBW41" s="603"/>
      <c r="BBX41" s="603"/>
      <c r="BBY41" s="603"/>
      <c r="BBZ41" s="603"/>
      <c r="BCA41" s="603"/>
      <c r="BCB41" s="603"/>
      <c r="BCC41" s="603"/>
      <c r="BCD41" s="603"/>
      <c r="BCE41" s="603"/>
      <c r="BCF41" s="603"/>
      <c r="BCG41" s="603"/>
      <c r="BCH41" s="603"/>
      <c r="BCI41" s="603"/>
      <c r="BCJ41" s="603"/>
      <c r="BCK41" s="603"/>
      <c r="BCL41" s="603"/>
      <c r="BCM41" s="603"/>
      <c r="BCN41" s="603"/>
      <c r="BCO41" s="603"/>
      <c r="BCP41" s="603"/>
      <c r="BCQ41" s="603"/>
      <c r="BCR41" s="603"/>
      <c r="BCS41" s="603"/>
      <c r="BCT41" s="603"/>
      <c r="BCU41" s="603"/>
      <c r="BCV41" s="603"/>
      <c r="BCW41" s="603"/>
      <c r="BCX41" s="603"/>
      <c r="BCY41" s="603"/>
      <c r="BCZ41" s="603"/>
      <c r="BDA41" s="603"/>
      <c r="BDB41" s="603"/>
      <c r="BDC41" s="603"/>
      <c r="BDD41" s="603"/>
      <c r="BDE41" s="603"/>
      <c r="BDF41" s="603"/>
      <c r="BDG41" s="603"/>
      <c r="BDH41" s="603"/>
      <c r="BDI41" s="603"/>
      <c r="BDJ41" s="603"/>
      <c r="BDK41" s="603"/>
      <c r="BDL41" s="603"/>
      <c r="BDM41" s="603"/>
      <c r="BDN41" s="603"/>
      <c r="BDO41" s="603"/>
      <c r="BDP41" s="603"/>
      <c r="BDQ41" s="603"/>
      <c r="BDR41" s="603"/>
      <c r="BDS41" s="603"/>
      <c r="BDT41" s="603"/>
      <c r="BDU41" s="603"/>
      <c r="BDV41" s="603"/>
      <c r="BDW41" s="603"/>
      <c r="BDX41" s="603"/>
      <c r="BDY41" s="603"/>
      <c r="BDZ41" s="603"/>
      <c r="BEA41" s="603"/>
      <c r="BEB41" s="603"/>
      <c r="BEC41" s="603"/>
      <c r="BED41" s="603"/>
      <c r="BEE41" s="603"/>
      <c r="BEF41" s="603"/>
      <c r="BEG41" s="603"/>
      <c r="BEH41" s="603"/>
      <c r="BEI41" s="603"/>
      <c r="BEJ41" s="603"/>
      <c r="BEK41" s="603"/>
      <c r="BEL41" s="603"/>
      <c r="BEM41" s="603"/>
      <c r="BEN41" s="603"/>
      <c r="BEO41" s="603"/>
      <c r="BEP41" s="603"/>
      <c r="BEQ41" s="603"/>
      <c r="BER41" s="603"/>
      <c r="BES41" s="603"/>
      <c r="BET41" s="603"/>
      <c r="BEU41" s="603"/>
      <c r="BEV41" s="603"/>
      <c r="BEW41" s="603"/>
      <c r="BEX41" s="603"/>
      <c r="BEY41" s="603"/>
      <c r="BEZ41" s="603"/>
      <c r="BFA41" s="603"/>
      <c r="BFB41" s="603"/>
      <c r="BFC41" s="603"/>
      <c r="BFD41" s="603"/>
      <c r="BFE41" s="603"/>
      <c r="BFF41" s="603"/>
      <c r="BFG41" s="603"/>
      <c r="BFH41" s="603"/>
      <c r="BFI41" s="603"/>
      <c r="BFJ41" s="603"/>
      <c r="BFK41" s="603"/>
      <c r="BFL41" s="603"/>
      <c r="BFM41" s="603"/>
      <c r="BFN41" s="603"/>
      <c r="BFO41" s="603"/>
      <c r="BFP41" s="603"/>
      <c r="BFQ41" s="603"/>
      <c r="BFR41" s="603"/>
      <c r="BFS41" s="603"/>
      <c r="BFT41" s="603"/>
      <c r="BFU41" s="603"/>
      <c r="BFV41" s="603"/>
      <c r="BFW41" s="603"/>
      <c r="BFX41" s="603"/>
      <c r="BFY41" s="603"/>
      <c r="BFZ41" s="603"/>
      <c r="BGA41" s="603"/>
      <c r="BGB41" s="603"/>
      <c r="BGC41" s="603"/>
      <c r="BGD41" s="603"/>
      <c r="BGE41" s="603"/>
      <c r="BGF41" s="603"/>
      <c r="BGG41" s="603"/>
      <c r="BGH41" s="603"/>
      <c r="BGI41" s="603"/>
      <c r="BGJ41" s="603"/>
      <c r="BGK41" s="603"/>
      <c r="BGL41" s="603"/>
      <c r="BGM41" s="603"/>
      <c r="BGN41" s="603"/>
      <c r="BGO41" s="603"/>
      <c r="BGP41" s="603"/>
      <c r="BGQ41" s="603"/>
      <c r="BGR41" s="603"/>
      <c r="BGS41" s="603"/>
      <c r="BGT41" s="603"/>
      <c r="BGU41" s="603"/>
      <c r="BGV41" s="603"/>
      <c r="BGW41" s="603"/>
      <c r="BGX41" s="603"/>
      <c r="BGY41" s="603"/>
      <c r="BGZ41" s="603"/>
      <c r="BHA41" s="603"/>
      <c r="BHB41" s="603"/>
      <c r="BHC41" s="603"/>
      <c r="BHD41" s="603"/>
      <c r="BHE41" s="603"/>
      <c r="BHF41" s="603"/>
      <c r="BHG41" s="603"/>
      <c r="BHH41" s="603"/>
      <c r="BHI41" s="603"/>
      <c r="BHJ41" s="603"/>
      <c r="BHK41" s="603"/>
      <c r="BHL41" s="603"/>
      <c r="BHM41" s="603"/>
      <c r="BHN41" s="603"/>
      <c r="BHO41" s="603"/>
      <c r="BHP41" s="603"/>
      <c r="BHQ41" s="603"/>
      <c r="BHR41" s="603"/>
      <c r="BHS41" s="603"/>
      <c r="BHT41" s="603"/>
      <c r="BHU41" s="603"/>
      <c r="BHV41" s="603"/>
      <c r="BHW41" s="603"/>
      <c r="BHX41" s="603"/>
      <c r="BHY41" s="603"/>
      <c r="BHZ41" s="603"/>
      <c r="BIA41" s="603"/>
      <c r="BIB41" s="603"/>
      <c r="BIC41" s="603"/>
      <c r="BID41" s="603"/>
      <c r="BIE41" s="603"/>
      <c r="BIF41" s="603"/>
      <c r="BIG41" s="603"/>
      <c r="BIH41" s="603"/>
      <c r="BII41" s="603"/>
      <c r="BIJ41" s="603"/>
      <c r="BIK41" s="603"/>
      <c r="BIL41" s="603"/>
      <c r="BIM41" s="603"/>
      <c r="BIN41" s="603"/>
      <c r="BIO41" s="603"/>
      <c r="BIP41" s="603"/>
      <c r="BIQ41" s="603"/>
      <c r="BIR41" s="603"/>
      <c r="BIS41" s="603"/>
      <c r="BIT41" s="603"/>
      <c r="BIU41" s="603"/>
      <c r="BIV41" s="603"/>
      <c r="BIW41" s="603"/>
      <c r="BIX41" s="603"/>
      <c r="BIY41" s="603"/>
      <c r="BIZ41" s="603"/>
      <c r="BJA41" s="603"/>
      <c r="BJB41" s="603"/>
      <c r="BJC41" s="603"/>
      <c r="BJD41" s="603"/>
      <c r="BJE41" s="603"/>
      <c r="BJF41" s="603"/>
      <c r="BJG41" s="603"/>
      <c r="BJH41" s="603"/>
      <c r="BJI41" s="603"/>
      <c r="BJJ41" s="603"/>
      <c r="BJK41" s="603"/>
      <c r="BJL41" s="603"/>
      <c r="BJM41" s="603"/>
      <c r="BJN41" s="603"/>
      <c r="BJO41" s="603"/>
      <c r="BJP41" s="603"/>
      <c r="BJQ41" s="603"/>
      <c r="BJR41" s="603"/>
      <c r="BJS41" s="603"/>
      <c r="BJT41" s="603"/>
      <c r="BJU41" s="603"/>
      <c r="BJV41" s="603"/>
      <c r="BJW41" s="603"/>
      <c r="BJX41" s="603"/>
      <c r="BJY41" s="603"/>
      <c r="BJZ41" s="603"/>
      <c r="BKA41" s="603"/>
      <c r="BKB41" s="603"/>
      <c r="BKC41" s="603"/>
      <c r="BKD41" s="603"/>
      <c r="BKE41" s="603"/>
      <c r="BKF41" s="603"/>
      <c r="BKG41" s="603"/>
      <c r="BKH41" s="603"/>
      <c r="BKI41" s="603"/>
      <c r="BKJ41" s="603"/>
      <c r="BKK41" s="603"/>
      <c r="BKL41" s="603"/>
      <c r="BKM41" s="603"/>
      <c r="BKN41" s="603"/>
      <c r="BKO41" s="603"/>
      <c r="BKP41" s="603"/>
      <c r="BKQ41" s="603"/>
      <c r="BKR41" s="603"/>
      <c r="BKS41" s="603"/>
      <c r="BKT41" s="603"/>
      <c r="BKU41" s="603"/>
      <c r="BKV41" s="603"/>
      <c r="BKW41" s="603"/>
      <c r="BKX41" s="603"/>
      <c r="BKY41" s="603"/>
      <c r="BKZ41" s="603"/>
      <c r="BLA41" s="603"/>
      <c r="BLB41" s="603"/>
      <c r="BLC41" s="603"/>
      <c r="BLD41" s="603"/>
      <c r="BLE41" s="603"/>
      <c r="BLF41" s="603"/>
      <c r="BLG41" s="603"/>
      <c r="BLH41" s="603"/>
      <c r="BLI41" s="603"/>
      <c r="BLJ41" s="603"/>
      <c r="BLK41" s="603"/>
      <c r="BLL41" s="603"/>
      <c r="BLM41" s="603"/>
      <c r="BLN41" s="603"/>
      <c r="BLO41" s="603"/>
      <c r="BLP41" s="603"/>
      <c r="BLQ41" s="603"/>
      <c r="BLR41" s="603"/>
      <c r="BLS41" s="603"/>
      <c r="BLT41" s="603"/>
      <c r="BLU41" s="603"/>
      <c r="BLV41" s="603"/>
      <c r="BLW41" s="603"/>
      <c r="BLX41" s="603"/>
      <c r="BLY41" s="603"/>
      <c r="BLZ41" s="603"/>
      <c r="BMA41" s="603"/>
      <c r="BMB41" s="603"/>
      <c r="BMC41" s="603"/>
      <c r="BMD41" s="603"/>
      <c r="BME41" s="603"/>
      <c r="BMF41" s="603"/>
      <c r="BMG41" s="603"/>
      <c r="BMH41" s="603"/>
      <c r="BMI41" s="603"/>
      <c r="BMJ41" s="603"/>
      <c r="BMK41" s="603"/>
      <c r="BML41" s="603"/>
      <c r="BMM41" s="603"/>
      <c r="BMN41" s="603"/>
      <c r="BMO41" s="603"/>
      <c r="BMP41" s="603"/>
      <c r="BMQ41" s="603"/>
      <c r="BMR41" s="603"/>
      <c r="BMS41" s="603"/>
      <c r="BMT41" s="603"/>
      <c r="BMU41" s="603"/>
      <c r="BMV41" s="603"/>
      <c r="BMW41" s="603"/>
      <c r="BMX41" s="603"/>
      <c r="BMY41" s="603"/>
      <c r="BMZ41" s="603"/>
      <c r="BNA41" s="603"/>
      <c r="BNB41" s="603"/>
      <c r="BNC41" s="603"/>
      <c r="BND41" s="603"/>
      <c r="BNE41" s="603"/>
      <c r="BNF41" s="603"/>
      <c r="BNG41" s="603"/>
      <c r="BNH41" s="603"/>
      <c r="BNI41" s="603"/>
      <c r="BNJ41" s="603"/>
      <c r="BNK41" s="603"/>
      <c r="BNL41" s="603"/>
      <c r="BNM41" s="603"/>
      <c r="BNN41" s="603"/>
      <c r="BNO41" s="603"/>
      <c r="BNP41" s="603"/>
      <c r="BNQ41" s="603"/>
      <c r="BNR41" s="603"/>
      <c r="BNS41" s="603"/>
      <c r="BNT41" s="603"/>
      <c r="BNU41" s="603"/>
      <c r="BNV41" s="603"/>
      <c r="BNW41" s="603"/>
      <c r="BNX41" s="603"/>
      <c r="BNY41" s="603"/>
      <c r="BNZ41" s="603"/>
      <c r="BOA41" s="603"/>
      <c r="BOB41" s="603"/>
      <c r="BOC41" s="603"/>
      <c r="BOD41" s="603"/>
      <c r="BOE41" s="603"/>
      <c r="BOF41" s="603"/>
      <c r="BOG41" s="603"/>
      <c r="BOH41" s="603"/>
      <c r="BOI41" s="603"/>
      <c r="BOJ41" s="603"/>
      <c r="BOK41" s="603"/>
      <c r="BOL41" s="603"/>
      <c r="BOM41" s="603"/>
      <c r="BON41" s="603"/>
      <c r="BOO41" s="603"/>
      <c r="BOP41" s="603"/>
      <c r="BOQ41" s="603"/>
      <c r="BOR41" s="603"/>
      <c r="BOS41" s="603"/>
      <c r="BOT41" s="603"/>
      <c r="BOU41" s="603"/>
      <c r="BOV41" s="603"/>
      <c r="BOW41" s="603"/>
      <c r="BOX41" s="603"/>
      <c r="BOY41" s="603"/>
      <c r="BOZ41" s="603"/>
      <c r="BPA41" s="603"/>
      <c r="BPB41" s="603"/>
      <c r="BPC41" s="603"/>
      <c r="BPD41" s="603"/>
      <c r="BPE41" s="603"/>
      <c r="BPF41" s="603"/>
      <c r="BPG41" s="603"/>
      <c r="BPH41" s="603"/>
      <c r="BPI41" s="603"/>
      <c r="BPJ41" s="603"/>
      <c r="BPK41" s="603"/>
      <c r="BPL41" s="603"/>
      <c r="BPM41" s="603"/>
      <c r="BPN41" s="603"/>
      <c r="BPO41" s="603"/>
      <c r="BPP41" s="603"/>
      <c r="BPQ41" s="603"/>
      <c r="BPR41" s="603"/>
      <c r="BPS41" s="603"/>
      <c r="BPT41" s="603"/>
      <c r="BPU41" s="603"/>
      <c r="BPV41" s="603"/>
      <c r="BPW41" s="603"/>
      <c r="BPX41" s="603"/>
      <c r="BPY41" s="603"/>
      <c r="BPZ41" s="603"/>
      <c r="BQA41" s="603"/>
      <c r="BQB41" s="603"/>
      <c r="BQC41" s="603"/>
      <c r="BQD41" s="603"/>
      <c r="BQE41" s="603"/>
      <c r="BQF41" s="603"/>
      <c r="BQG41" s="603"/>
      <c r="BQH41" s="603"/>
      <c r="BQI41" s="603"/>
      <c r="BQJ41" s="603"/>
      <c r="BQK41" s="603"/>
      <c r="BQL41" s="603"/>
      <c r="BQM41" s="603"/>
      <c r="BQN41" s="603"/>
      <c r="BQO41" s="603"/>
      <c r="BQP41" s="603"/>
      <c r="BQQ41" s="603"/>
      <c r="BQR41" s="603"/>
      <c r="BQS41" s="603"/>
      <c r="BQT41" s="603"/>
      <c r="BQU41" s="603"/>
      <c r="BQV41" s="603"/>
      <c r="BQW41" s="603"/>
      <c r="BQX41" s="603"/>
      <c r="BQY41" s="603"/>
      <c r="BQZ41" s="603"/>
      <c r="BRA41" s="603"/>
      <c r="BRB41" s="603"/>
      <c r="BRC41" s="603"/>
      <c r="BRD41" s="603"/>
      <c r="BRE41" s="603"/>
      <c r="BRF41" s="603"/>
      <c r="BRG41" s="603"/>
      <c r="BRH41" s="603"/>
      <c r="BRI41" s="603"/>
      <c r="BRJ41" s="603"/>
      <c r="BRK41" s="603"/>
      <c r="BRL41" s="603"/>
      <c r="BRM41" s="603"/>
      <c r="BRN41" s="603"/>
      <c r="BRO41" s="603"/>
      <c r="BRP41" s="603"/>
      <c r="BRQ41" s="603"/>
      <c r="BRR41" s="603"/>
      <c r="BRS41" s="603"/>
      <c r="BRT41" s="603"/>
      <c r="BRU41" s="603"/>
      <c r="BRV41" s="603"/>
      <c r="BRW41" s="603"/>
      <c r="BRX41" s="603"/>
      <c r="BRY41" s="603"/>
      <c r="BRZ41" s="603"/>
      <c r="BSA41" s="603"/>
      <c r="BSB41" s="603"/>
      <c r="BSC41" s="603"/>
      <c r="BSD41" s="603"/>
      <c r="BSE41" s="603"/>
      <c r="BSF41" s="603"/>
      <c r="BSG41" s="603"/>
      <c r="BSH41" s="603"/>
      <c r="BSI41" s="603"/>
      <c r="BSJ41" s="603"/>
      <c r="BSK41" s="603"/>
      <c r="BSL41" s="603"/>
      <c r="BSM41" s="603"/>
      <c r="BSN41" s="603"/>
      <c r="BSO41" s="603"/>
      <c r="BSP41" s="603"/>
      <c r="BSQ41" s="603"/>
      <c r="BSR41" s="603"/>
      <c r="BSS41" s="603"/>
      <c r="BST41" s="603"/>
      <c r="BSU41" s="603"/>
      <c r="BSV41" s="603"/>
      <c r="BSW41" s="603"/>
      <c r="BSX41" s="603"/>
      <c r="BSY41" s="603"/>
      <c r="BSZ41" s="603"/>
      <c r="BTA41" s="603"/>
      <c r="BTB41" s="603"/>
      <c r="BTC41" s="603"/>
      <c r="BTD41" s="603"/>
      <c r="BTE41" s="603"/>
      <c r="BTF41" s="603"/>
      <c r="BTG41" s="603"/>
      <c r="BTH41" s="603"/>
      <c r="BTI41" s="603"/>
      <c r="BTJ41" s="603"/>
      <c r="BTK41" s="603"/>
      <c r="BTL41" s="603"/>
      <c r="BTM41" s="603"/>
      <c r="BTN41" s="603"/>
      <c r="BTO41" s="603"/>
      <c r="BTP41" s="603"/>
      <c r="BTQ41" s="603"/>
      <c r="BTR41" s="603"/>
      <c r="BTS41" s="603"/>
      <c r="BTT41" s="603"/>
      <c r="BTU41" s="603"/>
      <c r="BTV41" s="603"/>
      <c r="BTW41" s="603"/>
      <c r="BTX41" s="603"/>
      <c r="BTY41" s="603"/>
      <c r="BTZ41" s="603"/>
      <c r="BUA41" s="603"/>
      <c r="BUB41" s="603"/>
      <c r="BUC41" s="603"/>
      <c r="BUD41" s="603"/>
      <c r="BUE41" s="603"/>
      <c r="BUF41" s="603"/>
      <c r="BUG41" s="603"/>
      <c r="BUH41" s="603"/>
      <c r="BUI41" s="603"/>
      <c r="BUJ41" s="603"/>
      <c r="BUK41" s="603"/>
      <c r="BUL41" s="603"/>
      <c r="BUM41" s="603"/>
      <c r="BUN41" s="603"/>
      <c r="BUO41" s="603"/>
      <c r="BUP41" s="603"/>
      <c r="BUQ41" s="603"/>
      <c r="BUR41" s="603"/>
      <c r="BUS41" s="603"/>
      <c r="BUT41" s="603"/>
      <c r="BUU41" s="603"/>
      <c r="BUV41" s="603"/>
      <c r="BUW41" s="603"/>
      <c r="BUX41" s="603"/>
      <c r="BUY41" s="603"/>
      <c r="BUZ41" s="603"/>
      <c r="BVA41" s="603"/>
      <c r="BVB41" s="603"/>
      <c r="BVC41" s="603"/>
      <c r="BVD41" s="603"/>
      <c r="BVE41" s="603"/>
      <c r="BVF41" s="603"/>
      <c r="BVG41" s="603"/>
      <c r="BVH41" s="603"/>
      <c r="BVI41" s="603"/>
      <c r="BVJ41" s="603"/>
      <c r="BVK41" s="603"/>
      <c r="BVL41" s="603"/>
      <c r="BVM41" s="603"/>
      <c r="BVN41" s="603"/>
      <c r="BVO41" s="603"/>
      <c r="BVP41" s="603"/>
      <c r="BVQ41" s="603"/>
      <c r="BVR41" s="603"/>
      <c r="BVS41" s="603"/>
      <c r="BVT41" s="603"/>
      <c r="BVU41" s="603"/>
      <c r="BVV41" s="603"/>
      <c r="BVW41" s="603"/>
      <c r="BVX41" s="603"/>
      <c r="BVY41" s="603"/>
      <c r="BVZ41" s="603"/>
      <c r="BWA41" s="603"/>
      <c r="BWB41" s="603"/>
      <c r="BWC41" s="603"/>
      <c r="BWD41" s="603"/>
      <c r="BWE41" s="603"/>
      <c r="BWF41" s="603"/>
      <c r="BWG41" s="603"/>
      <c r="BWH41" s="603"/>
      <c r="BWI41" s="603"/>
      <c r="BWJ41" s="603"/>
      <c r="BWK41" s="603"/>
    </row>
    <row r="42" spans="1:1961" s="86" customFormat="1" x14ac:dyDescent="0.25">
      <c r="A42" s="46" t="s">
        <v>170</v>
      </c>
      <c r="B42" s="47" t="s">
        <v>171</v>
      </c>
      <c r="C42" s="85" t="s">
        <v>127</v>
      </c>
      <c r="D42" s="85" t="s">
        <v>127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f>Z43+Z44+Z45</f>
        <v>6.64</v>
      </c>
      <c r="AA42" s="85">
        <v>0</v>
      </c>
      <c r="AB42" s="85">
        <v>0</v>
      </c>
      <c r="AC42" s="85">
        <f>AC43+AC44+AC45</f>
        <v>3.7800000000000002</v>
      </c>
      <c r="AD42" s="85">
        <v>0</v>
      </c>
      <c r="AE42" s="85">
        <v>0</v>
      </c>
      <c r="AF42" s="85">
        <v>0</v>
      </c>
      <c r="AG42" s="85">
        <f>Z42</f>
        <v>6.64</v>
      </c>
      <c r="AH42" s="85">
        <v>0</v>
      </c>
      <c r="AI42" s="85">
        <v>0</v>
      </c>
      <c r="AJ42" s="85">
        <f>AC42</f>
        <v>3.7800000000000002</v>
      </c>
      <c r="AK42" s="85">
        <v>0</v>
      </c>
      <c r="AL42" s="85">
        <v>0</v>
      </c>
      <c r="AM42" s="603"/>
      <c r="AN42" s="603"/>
      <c r="AO42" s="603"/>
      <c r="AP42" s="603"/>
      <c r="AQ42" s="603"/>
      <c r="AR42" s="603"/>
      <c r="AS42" s="603"/>
      <c r="AT42" s="603"/>
      <c r="AU42" s="603"/>
      <c r="AV42" s="603"/>
      <c r="AW42" s="603"/>
      <c r="AX42" s="603"/>
      <c r="AY42" s="603"/>
      <c r="AZ42" s="603"/>
      <c r="BA42" s="603"/>
      <c r="BB42" s="603"/>
      <c r="BC42" s="603"/>
      <c r="BD42" s="603"/>
      <c r="BE42" s="603"/>
      <c r="BF42" s="603"/>
      <c r="BG42" s="603"/>
      <c r="BH42" s="603"/>
      <c r="BI42" s="603"/>
      <c r="BJ42" s="603"/>
      <c r="BK42" s="603"/>
      <c r="BL42" s="603"/>
      <c r="BM42" s="603"/>
      <c r="BN42" s="603"/>
      <c r="BO42" s="603"/>
      <c r="BP42" s="603"/>
      <c r="BQ42" s="603"/>
      <c r="BR42" s="603"/>
      <c r="BS42" s="603"/>
      <c r="BT42" s="603"/>
      <c r="BU42" s="603"/>
      <c r="BV42" s="603"/>
      <c r="BW42" s="603"/>
      <c r="BX42" s="603"/>
      <c r="BY42" s="603"/>
      <c r="BZ42" s="603"/>
      <c r="CA42" s="603"/>
      <c r="CB42" s="603"/>
      <c r="CC42" s="603"/>
      <c r="CD42" s="603"/>
      <c r="CE42" s="603"/>
      <c r="CF42" s="603"/>
      <c r="CG42" s="603"/>
      <c r="CH42" s="603"/>
      <c r="CI42" s="603"/>
      <c r="CJ42" s="603"/>
      <c r="CK42" s="603"/>
      <c r="CL42" s="603"/>
      <c r="CM42" s="603"/>
      <c r="CN42" s="603"/>
      <c r="CO42" s="603"/>
      <c r="CP42" s="603"/>
      <c r="CQ42" s="603"/>
      <c r="CR42" s="603"/>
      <c r="CS42" s="603"/>
      <c r="CT42" s="603"/>
      <c r="CU42" s="603"/>
      <c r="CV42" s="603"/>
      <c r="CW42" s="603"/>
      <c r="CX42" s="603"/>
      <c r="CY42" s="603"/>
      <c r="CZ42" s="603"/>
      <c r="DA42" s="603"/>
      <c r="DB42" s="603"/>
      <c r="DC42" s="603"/>
      <c r="DD42" s="603"/>
      <c r="DE42" s="603"/>
      <c r="DF42" s="603"/>
      <c r="DG42" s="603"/>
      <c r="DH42" s="603"/>
      <c r="DI42" s="603"/>
      <c r="DJ42" s="603"/>
      <c r="DK42" s="603"/>
      <c r="DL42" s="603"/>
      <c r="DM42" s="603"/>
      <c r="DN42" s="603"/>
      <c r="DO42" s="603"/>
      <c r="DP42" s="603"/>
      <c r="DQ42" s="603"/>
      <c r="DR42" s="603"/>
      <c r="DS42" s="603"/>
      <c r="DT42" s="603"/>
      <c r="DU42" s="603"/>
      <c r="DV42" s="603"/>
      <c r="DW42" s="603"/>
      <c r="DX42" s="603"/>
      <c r="DY42" s="603"/>
      <c r="DZ42" s="603"/>
      <c r="EA42" s="603"/>
      <c r="EB42" s="603"/>
      <c r="EC42" s="603"/>
      <c r="ED42" s="603"/>
      <c r="EE42" s="603"/>
      <c r="EF42" s="603"/>
      <c r="EG42" s="603"/>
      <c r="EH42" s="603"/>
      <c r="EI42" s="603"/>
      <c r="EJ42" s="603"/>
      <c r="EK42" s="603"/>
      <c r="EL42" s="603"/>
      <c r="EM42" s="603"/>
      <c r="EN42" s="603"/>
      <c r="EO42" s="603"/>
      <c r="EP42" s="603"/>
      <c r="EQ42" s="603"/>
      <c r="ER42" s="603"/>
      <c r="ES42" s="603"/>
      <c r="ET42" s="603"/>
      <c r="EU42" s="603"/>
      <c r="EV42" s="603"/>
      <c r="EW42" s="603"/>
      <c r="EX42" s="603"/>
      <c r="EY42" s="603"/>
      <c r="EZ42" s="603"/>
      <c r="FA42" s="603"/>
      <c r="FB42" s="603"/>
      <c r="FC42" s="603"/>
      <c r="FD42" s="603"/>
      <c r="FE42" s="603"/>
      <c r="FF42" s="603"/>
      <c r="FG42" s="603"/>
      <c r="FH42" s="603"/>
      <c r="FI42" s="603"/>
      <c r="FJ42" s="603"/>
      <c r="FK42" s="603"/>
      <c r="FL42" s="603"/>
      <c r="FM42" s="603"/>
      <c r="FN42" s="603"/>
      <c r="FO42" s="603"/>
      <c r="FP42" s="603"/>
      <c r="FQ42" s="603"/>
      <c r="FR42" s="603"/>
      <c r="FS42" s="603"/>
      <c r="FT42" s="603"/>
      <c r="FU42" s="603"/>
      <c r="FV42" s="603"/>
      <c r="FW42" s="603"/>
      <c r="FX42" s="603"/>
      <c r="FY42" s="603"/>
      <c r="FZ42" s="603"/>
      <c r="GA42" s="603"/>
      <c r="GB42" s="603"/>
      <c r="GC42" s="603"/>
      <c r="GD42" s="603"/>
      <c r="GE42" s="603"/>
      <c r="GF42" s="603"/>
      <c r="GG42" s="603"/>
      <c r="GH42" s="603"/>
      <c r="GI42" s="603"/>
      <c r="GJ42" s="603"/>
      <c r="GK42" s="603"/>
      <c r="GL42" s="603"/>
      <c r="GM42" s="603"/>
      <c r="GN42" s="603"/>
      <c r="GO42" s="603"/>
      <c r="GP42" s="603"/>
      <c r="GQ42" s="603"/>
      <c r="GR42" s="603"/>
      <c r="GS42" s="603"/>
      <c r="GT42" s="603"/>
      <c r="GU42" s="603"/>
      <c r="GV42" s="603"/>
      <c r="GW42" s="603"/>
      <c r="GX42" s="603"/>
      <c r="GY42" s="603"/>
      <c r="GZ42" s="603"/>
      <c r="HA42" s="603"/>
      <c r="HB42" s="603"/>
      <c r="HC42" s="603"/>
      <c r="HD42" s="603"/>
      <c r="HE42" s="603"/>
      <c r="HF42" s="603"/>
      <c r="HG42" s="603"/>
      <c r="HH42" s="603"/>
      <c r="HI42" s="603"/>
      <c r="HJ42" s="603"/>
      <c r="HK42" s="603"/>
      <c r="HL42" s="603"/>
      <c r="HM42" s="603"/>
      <c r="HN42" s="603"/>
      <c r="HO42" s="603"/>
      <c r="HP42" s="603"/>
      <c r="HQ42" s="603"/>
      <c r="HR42" s="603"/>
      <c r="HS42" s="603"/>
      <c r="HT42" s="603"/>
      <c r="HU42" s="603"/>
      <c r="HV42" s="603"/>
      <c r="HW42" s="603"/>
      <c r="HX42" s="603"/>
      <c r="HY42" s="603"/>
      <c r="HZ42" s="603"/>
      <c r="IA42" s="603"/>
      <c r="IB42" s="603"/>
      <c r="IC42" s="603"/>
      <c r="ID42" s="603"/>
      <c r="IE42" s="603"/>
      <c r="IF42" s="603"/>
      <c r="IG42" s="603"/>
      <c r="IH42" s="603"/>
      <c r="II42" s="603"/>
      <c r="IJ42" s="603"/>
      <c r="IK42" s="603"/>
      <c r="IL42" s="603"/>
      <c r="IM42" s="603"/>
      <c r="IN42" s="603"/>
      <c r="IO42" s="603"/>
      <c r="IP42" s="603"/>
      <c r="IQ42" s="603"/>
      <c r="IR42" s="603"/>
      <c r="IS42" s="603"/>
      <c r="IT42" s="603"/>
      <c r="IU42" s="603"/>
      <c r="IV42" s="603"/>
      <c r="IW42" s="603"/>
      <c r="IX42" s="603"/>
      <c r="IY42" s="603"/>
      <c r="IZ42" s="603"/>
      <c r="JA42" s="603"/>
      <c r="JB42" s="603"/>
      <c r="JC42" s="603"/>
      <c r="JD42" s="603"/>
      <c r="JE42" s="603"/>
      <c r="JF42" s="603"/>
      <c r="JG42" s="603"/>
      <c r="JH42" s="603"/>
      <c r="JI42" s="603"/>
      <c r="JJ42" s="603"/>
      <c r="JK42" s="603"/>
      <c r="JL42" s="603"/>
      <c r="JM42" s="603"/>
      <c r="JN42" s="603"/>
      <c r="JO42" s="603"/>
      <c r="JP42" s="603"/>
      <c r="JQ42" s="603"/>
      <c r="JR42" s="603"/>
      <c r="JS42" s="603"/>
      <c r="JT42" s="603"/>
      <c r="JU42" s="603"/>
      <c r="JV42" s="603"/>
      <c r="JW42" s="603"/>
      <c r="JX42" s="603"/>
      <c r="JY42" s="603"/>
      <c r="JZ42" s="603"/>
      <c r="KA42" s="603"/>
      <c r="KB42" s="603"/>
      <c r="KC42" s="603"/>
      <c r="KD42" s="603"/>
      <c r="KE42" s="603"/>
      <c r="KF42" s="603"/>
      <c r="KG42" s="603"/>
      <c r="KH42" s="603"/>
      <c r="KI42" s="603"/>
      <c r="KJ42" s="603"/>
      <c r="KK42" s="603"/>
      <c r="KL42" s="603"/>
      <c r="KM42" s="603"/>
      <c r="KN42" s="603"/>
      <c r="KO42" s="603"/>
      <c r="KP42" s="603"/>
      <c r="KQ42" s="603"/>
      <c r="KR42" s="603"/>
      <c r="KS42" s="603"/>
      <c r="KT42" s="603"/>
      <c r="KU42" s="603"/>
      <c r="KV42" s="603"/>
      <c r="KW42" s="603"/>
      <c r="KX42" s="603"/>
      <c r="KY42" s="603"/>
      <c r="KZ42" s="603"/>
      <c r="LA42" s="603"/>
      <c r="LB42" s="603"/>
      <c r="LC42" s="603"/>
      <c r="LD42" s="603"/>
      <c r="LE42" s="603"/>
      <c r="LF42" s="603"/>
      <c r="LG42" s="603"/>
      <c r="LH42" s="603"/>
      <c r="LI42" s="603"/>
      <c r="LJ42" s="603"/>
      <c r="LK42" s="603"/>
      <c r="LL42" s="603"/>
      <c r="LM42" s="603"/>
      <c r="LN42" s="603"/>
      <c r="LO42" s="603"/>
      <c r="LP42" s="603"/>
      <c r="LQ42" s="603"/>
      <c r="LR42" s="603"/>
      <c r="LS42" s="603"/>
      <c r="LT42" s="603"/>
      <c r="LU42" s="603"/>
      <c r="LV42" s="603"/>
      <c r="LW42" s="603"/>
      <c r="LX42" s="603"/>
      <c r="LY42" s="603"/>
      <c r="LZ42" s="603"/>
      <c r="MA42" s="603"/>
      <c r="MB42" s="603"/>
      <c r="MC42" s="603"/>
      <c r="MD42" s="603"/>
      <c r="ME42" s="603"/>
      <c r="MF42" s="603"/>
      <c r="MG42" s="603"/>
      <c r="MH42" s="603"/>
      <c r="MI42" s="603"/>
      <c r="MJ42" s="603"/>
      <c r="MK42" s="603"/>
      <c r="ML42" s="603"/>
      <c r="MM42" s="603"/>
      <c r="MN42" s="603"/>
      <c r="MO42" s="603"/>
      <c r="MP42" s="603"/>
      <c r="MQ42" s="603"/>
      <c r="MR42" s="603"/>
      <c r="MS42" s="603"/>
      <c r="MT42" s="603"/>
      <c r="MU42" s="603"/>
      <c r="MV42" s="603"/>
      <c r="MW42" s="603"/>
      <c r="MX42" s="603"/>
      <c r="MY42" s="603"/>
      <c r="MZ42" s="603"/>
      <c r="NA42" s="603"/>
      <c r="NB42" s="603"/>
      <c r="NC42" s="603"/>
      <c r="ND42" s="603"/>
      <c r="NE42" s="603"/>
      <c r="NF42" s="603"/>
      <c r="NG42" s="603"/>
      <c r="NH42" s="603"/>
      <c r="NI42" s="603"/>
      <c r="NJ42" s="603"/>
      <c r="NK42" s="603"/>
      <c r="NL42" s="603"/>
      <c r="NM42" s="603"/>
      <c r="NN42" s="603"/>
      <c r="NO42" s="603"/>
      <c r="NP42" s="603"/>
      <c r="NQ42" s="603"/>
      <c r="NR42" s="603"/>
      <c r="NS42" s="603"/>
      <c r="NT42" s="603"/>
      <c r="NU42" s="603"/>
      <c r="NV42" s="603"/>
      <c r="NW42" s="603"/>
      <c r="NX42" s="603"/>
      <c r="NY42" s="603"/>
      <c r="NZ42" s="603"/>
      <c r="OA42" s="603"/>
      <c r="OB42" s="603"/>
      <c r="OC42" s="603"/>
      <c r="OD42" s="603"/>
      <c r="OE42" s="603"/>
      <c r="OF42" s="603"/>
      <c r="OG42" s="603"/>
      <c r="OH42" s="603"/>
      <c r="OI42" s="603"/>
      <c r="OJ42" s="603"/>
      <c r="OK42" s="603"/>
      <c r="OL42" s="603"/>
      <c r="OM42" s="603"/>
      <c r="ON42" s="603"/>
      <c r="OO42" s="603"/>
      <c r="OP42" s="603"/>
      <c r="OQ42" s="603"/>
      <c r="OR42" s="603"/>
      <c r="OS42" s="603"/>
      <c r="OT42" s="603"/>
      <c r="OU42" s="603"/>
      <c r="OV42" s="603"/>
      <c r="OW42" s="603"/>
      <c r="OX42" s="603"/>
      <c r="OY42" s="603"/>
      <c r="OZ42" s="603"/>
      <c r="PA42" s="603"/>
      <c r="PB42" s="603"/>
      <c r="PC42" s="603"/>
      <c r="PD42" s="603"/>
      <c r="PE42" s="603"/>
      <c r="PF42" s="603"/>
      <c r="PG42" s="603"/>
      <c r="PH42" s="603"/>
      <c r="PI42" s="603"/>
      <c r="PJ42" s="603"/>
      <c r="PK42" s="603"/>
      <c r="PL42" s="603"/>
      <c r="PM42" s="603"/>
      <c r="PN42" s="603"/>
      <c r="PO42" s="603"/>
      <c r="PP42" s="603"/>
      <c r="PQ42" s="603"/>
      <c r="PR42" s="603"/>
      <c r="PS42" s="603"/>
      <c r="PT42" s="603"/>
      <c r="PU42" s="603"/>
      <c r="PV42" s="603"/>
      <c r="PW42" s="603"/>
      <c r="PX42" s="603"/>
      <c r="PY42" s="603"/>
      <c r="PZ42" s="603"/>
      <c r="QA42" s="603"/>
      <c r="QB42" s="603"/>
      <c r="QC42" s="603"/>
      <c r="QD42" s="603"/>
      <c r="QE42" s="603"/>
      <c r="QF42" s="603"/>
      <c r="QG42" s="603"/>
      <c r="QH42" s="603"/>
      <c r="QI42" s="603"/>
      <c r="QJ42" s="603"/>
      <c r="QK42" s="603"/>
      <c r="QL42" s="603"/>
      <c r="QM42" s="603"/>
      <c r="QN42" s="603"/>
      <c r="QO42" s="603"/>
      <c r="QP42" s="603"/>
      <c r="QQ42" s="603"/>
      <c r="QR42" s="603"/>
      <c r="QS42" s="603"/>
      <c r="QT42" s="603"/>
      <c r="QU42" s="603"/>
      <c r="QV42" s="603"/>
      <c r="QW42" s="603"/>
      <c r="QX42" s="603"/>
      <c r="QY42" s="603"/>
      <c r="QZ42" s="603"/>
      <c r="RA42" s="603"/>
      <c r="RB42" s="603"/>
      <c r="RC42" s="603"/>
      <c r="RD42" s="603"/>
      <c r="RE42" s="603"/>
      <c r="RF42" s="603"/>
      <c r="RG42" s="603"/>
      <c r="RH42" s="603"/>
      <c r="RI42" s="603"/>
      <c r="RJ42" s="603"/>
      <c r="RK42" s="603"/>
      <c r="RL42" s="603"/>
      <c r="RM42" s="603"/>
      <c r="RN42" s="603"/>
      <c r="RO42" s="603"/>
      <c r="RP42" s="603"/>
      <c r="RQ42" s="603"/>
      <c r="RR42" s="603"/>
      <c r="RS42" s="603"/>
      <c r="RT42" s="603"/>
      <c r="RU42" s="603"/>
      <c r="RV42" s="603"/>
      <c r="RW42" s="603"/>
      <c r="RX42" s="603"/>
      <c r="RY42" s="603"/>
      <c r="RZ42" s="603"/>
      <c r="SA42" s="603"/>
      <c r="SB42" s="603"/>
      <c r="SC42" s="603"/>
      <c r="SD42" s="603"/>
      <c r="SE42" s="603"/>
      <c r="SF42" s="603"/>
      <c r="SG42" s="603"/>
      <c r="SH42" s="603"/>
      <c r="SI42" s="603"/>
      <c r="SJ42" s="603"/>
      <c r="SK42" s="603"/>
      <c r="SL42" s="603"/>
      <c r="SM42" s="603"/>
      <c r="SN42" s="603"/>
      <c r="SO42" s="603"/>
      <c r="SP42" s="603"/>
      <c r="SQ42" s="603"/>
      <c r="SR42" s="603"/>
      <c r="SS42" s="603"/>
      <c r="ST42" s="603"/>
      <c r="SU42" s="603"/>
      <c r="SV42" s="603"/>
      <c r="SW42" s="603"/>
      <c r="SX42" s="603"/>
      <c r="SY42" s="603"/>
      <c r="SZ42" s="603"/>
      <c r="TA42" s="603"/>
      <c r="TB42" s="603"/>
      <c r="TC42" s="603"/>
      <c r="TD42" s="603"/>
      <c r="TE42" s="603"/>
      <c r="TF42" s="603"/>
      <c r="TG42" s="603"/>
      <c r="TH42" s="603"/>
      <c r="TI42" s="603"/>
      <c r="TJ42" s="603"/>
      <c r="TK42" s="603"/>
      <c r="TL42" s="603"/>
      <c r="TM42" s="603"/>
      <c r="TN42" s="603"/>
      <c r="TO42" s="603"/>
      <c r="TP42" s="603"/>
      <c r="TQ42" s="603"/>
      <c r="TR42" s="603"/>
      <c r="TS42" s="603"/>
      <c r="TT42" s="603"/>
      <c r="TU42" s="603"/>
      <c r="TV42" s="603"/>
      <c r="TW42" s="603"/>
      <c r="TX42" s="603"/>
      <c r="TY42" s="603"/>
      <c r="TZ42" s="603"/>
      <c r="UA42" s="603"/>
      <c r="UB42" s="603"/>
      <c r="UC42" s="603"/>
      <c r="UD42" s="603"/>
      <c r="UE42" s="603"/>
      <c r="UF42" s="603"/>
      <c r="UG42" s="603"/>
      <c r="UH42" s="603"/>
      <c r="UI42" s="603"/>
      <c r="UJ42" s="603"/>
      <c r="UK42" s="603"/>
      <c r="UL42" s="603"/>
      <c r="UM42" s="603"/>
      <c r="UN42" s="603"/>
      <c r="UO42" s="603"/>
      <c r="UP42" s="603"/>
      <c r="UQ42" s="603"/>
      <c r="UR42" s="603"/>
      <c r="US42" s="603"/>
      <c r="UT42" s="603"/>
      <c r="UU42" s="603"/>
      <c r="UV42" s="603"/>
      <c r="UW42" s="603"/>
      <c r="UX42" s="603"/>
      <c r="UY42" s="603"/>
      <c r="UZ42" s="603"/>
      <c r="VA42" s="603"/>
      <c r="VB42" s="603"/>
      <c r="VC42" s="603"/>
      <c r="VD42" s="603"/>
      <c r="VE42" s="603"/>
      <c r="VF42" s="603"/>
      <c r="VG42" s="603"/>
      <c r="VH42" s="603"/>
      <c r="VI42" s="603"/>
      <c r="VJ42" s="603"/>
      <c r="VK42" s="603"/>
      <c r="VL42" s="603"/>
      <c r="VM42" s="603"/>
      <c r="VN42" s="603"/>
      <c r="VO42" s="603"/>
      <c r="VP42" s="603"/>
      <c r="VQ42" s="603"/>
      <c r="VR42" s="603"/>
      <c r="VS42" s="603"/>
      <c r="VT42" s="603"/>
      <c r="VU42" s="603"/>
      <c r="VV42" s="603"/>
      <c r="VW42" s="603"/>
      <c r="VX42" s="603"/>
      <c r="VY42" s="603"/>
      <c r="VZ42" s="603"/>
      <c r="WA42" s="603"/>
      <c r="WB42" s="603"/>
      <c r="WC42" s="603"/>
      <c r="WD42" s="603"/>
      <c r="WE42" s="603"/>
      <c r="WF42" s="603"/>
      <c r="WG42" s="603"/>
      <c r="WH42" s="603"/>
      <c r="WI42" s="603"/>
      <c r="WJ42" s="603"/>
      <c r="WK42" s="603"/>
      <c r="WL42" s="603"/>
      <c r="WM42" s="603"/>
      <c r="WN42" s="603"/>
      <c r="WO42" s="603"/>
      <c r="WP42" s="603"/>
      <c r="WQ42" s="603"/>
      <c r="WR42" s="603"/>
      <c r="WS42" s="603"/>
      <c r="WT42" s="603"/>
      <c r="WU42" s="603"/>
      <c r="WV42" s="603"/>
      <c r="WW42" s="603"/>
      <c r="WX42" s="603"/>
      <c r="WY42" s="603"/>
      <c r="WZ42" s="603"/>
      <c r="XA42" s="603"/>
      <c r="XB42" s="603"/>
      <c r="XC42" s="603"/>
      <c r="XD42" s="603"/>
      <c r="XE42" s="603"/>
      <c r="XF42" s="603"/>
      <c r="XG42" s="603"/>
      <c r="XH42" s="603"/>
      <c r="XI42" s="603"/>
      <c r="XJ42" s="603"/>
      <c r="XK42" s="603"/>
      <c r="XL42" s="603"/>
      <c r="XM42" s="603"/>
      <c r="XN42" s="603"/>
      <c r="XO42" s="603"/>
      <c r="XP42" s="603"/>
      <c r="XQ42" s="603"/>
      <c r="XR42" s="603"/>
      <c r="XS42" s="603"/>
      <c r="XT42" s="603"/>
      <c r="XU42" s="603"/>
      <c r="XV42" s="603"/>
      <c r="XW42" s="603"/>
      <c r="XX42" s="603"/>
      <c r="XY42" s="603"/>
      <c r="XZ42" s="603"/>
      <c r="YA42" s="603"/>
      <c r="YB42" s="603"/>
      <c r="YC42" s="603"/>
      <c r="YD42" s="603"/>
      <c r="YE42" s="603"/>
      <c r="YF42" s="603"/>
      <c r="YG42" s="603"/>
      <c r="YH42" s="603"/>
      <c r="YI42" s="603"/>
      <c r="YJ42" s="603"/>
      <c r="YK42" s="603"/>
      <c r="YL42" s="603"/>
      <c r="YM42" s="603"/>
      <c r="YN42" s="603"/>
      <c r="YO42" s="603"/>
      <c r="YP42" s="603"/>
      <c r="YQ42" s="603"/>
      <c r="YR42" s="603"/>
      <c r="YS42" s="603"/>
      <c r="YT42" s="603"/>
      <c r="YU42" s="603"/>
      <c r="YV42" s="603"/>
      <c r="YW42" s="603"/>
      <c r="YX42" s="603"/>
      <c r="YY42" s="603"/>
      <c r="YZ42" s="603"/>
      <c r="ZA42" s="603"/>
      <c r="ZB42" s="603"/>
      <c r="ZC42" s="603"/>
      <c r="ZD42" s="603"/>
      <c r="ZE42" s="603"/>
      <c r="ZF42" s="603"/>
      <c r="ZG42" s="603"/>
      <c r="ZH42" s="603"/>
      <c r="ZI42" s="603"/>
      <c r="ZJ42" s="603"/>
      <c r="ZK42" s="603"/>
      <c r="ZL42" s="603"/>
      <c r="ZM42" s="603"/>
      <c r="ZN42" s="603"/>
      <c r="ZO42" s="603"/>
      <c r="ZP42" s="603"/>
      <c r="ZQ42" s="603"/>
      <c r="ZR42" s="603"/>
      <c r="ZS42" s="603"/>
      <c r="ZT42" s="603"/>
      <c r="ZU42" s="603"/>
      <c r="ZV42" s="603"/>
      <c r="ZW42" s="603"/>
      <c r="ZX42" s="603"/>
      <c r="ZY42" s="603"/>
      <c r="ZZ42" s="603"/>
      <c r="AAA42" s="603"/>
      <c r="AAB42" s="603"/>
      <c r="AAC42" s="603"/>
      <c r="AAD42" s="603"/>
      <c r="AAE42" s="603"/>
      <c r="AAF42" s="603"/>
      <c r="AAG42" s="603"/>
      <c r="AAH42" s="603"/>
      <c r="AAI42" s="603"/>
      <c r="AAJ42" s="603"/>
      <c r="AAK42" s="603"/>
      <c r="AAL42" s="603"/>
      <c r="AAM42" s="603"/>
      <c r="AAN42" s="603"/>
      <c r="AAO42" s="603"/>
      <c r="AAP42" s="603"/>
      <c r="AAQ42" s="603"/>
      <c r="AAR42" s="603"/>
      <c r="AAS42" s="603"/>
      <c r="AAT42" s="603"/>
      <c r="AAU42" s="603"/>
      <c r="AAV42" s="603"/>
      <c r="AAW42" s="603"/>
      <c r="AAX42" s="603"/>
      <c r="AAY42" s="603"/>
      <c r="AAZ42" s="603"/>
      <c r="ABA42" s="603"/>
      <c r="ABB42" s="603"/>
      <c r="ABC42" s="603"/>
      <c r="ABD42" s="603"/>
      <c r="ABE42" s="603"/>
      <c r="ABF42" s="603"/>
      <c r="ABG42" s="603"/>
      <c r="ABH42" s="603"/>
      <c r="ABI42" s="603"/>
      <c r="ABJ42" s="603"/>
      <c r="ABK42" s="603"/>
      <c r="ABL42" s="603"/>
      <c r="ABM42" s="603"/>
      <c r="ABN42" s="603"/>
      <c r="ABO42" s="603"/>
      <c r="ABP42" s="603"/>
      <c r="ABQ42" s="603"/>
      <c r="ABR42" s="603"/>
      <c r="ABS42" s="603"/>
      <c r="ABT42" s="603"/>
      <c r="ABU42" s="603"/>
      <c r="ABV42" s="603"/>
      <c r="ABW42" s="603"/>
      <c r="ABX42" s="603"/>
      <c r="ABY42" s="603"/>
      <c r="ABZ42" s="603"/>
      <c r="ACA42" s="603"/>
      <c r="ACB42" s="603"/>
      <c r="ACC42" s="603"/>
      <c r="ACD42" s="603"/>
      <c r="ACE42" s="603"/>
      <c r="ACF42" s="603"/>
      <c r="ACG42" s="603"/>
      <c r="ACH42" s="603"/>
      <c r="ACI42" s="603"/>
      <c r="ACJ42" s="603"/>
      <c r="ACK42" s="603"/>
      <c r="ACL42" s="603"/>
      <c r="ACM42" s="603"/>
      <c r="ACN42" s="603"/>
      <c r="ACO42" s="603"/>
      <c r="ACP42" s="603"/>
      <c r="ACQ42" s="603"/>
      <c r="ACR42" s="603"/>
      <c r="ACS42" s="603"/>
      <c r="ACT42" s="603"/>
      <c r="ACU42" s="603"/>
      <c r="ACV42" s="603"/>
      <c r="ACW42" s="603"/>
      <c r="ACX42" s="603"/>
      <c r="ACY42" s="603"/>
      <c r="ACZ42" s="603"/>
      <c r="ADA42" s="603"/>
      <c r="ADB42" s="603"/>
      <c r="ADC42" s="603"/>
      <c r="ADD42" s="603"/>
      <c r="ADE42" s="603"/>
      <c r="ADF42" s="603"/>
      <c r="ADG42" s="603"/>
      <c r="ADH42" s="603"/>
      <c r="ADI42" s="603"/>
      <c r="ADJ42" s="603"/>
      <c r="ADK42" s="603"/>
      <c r="ADL42" s="603"/>
      <c r="ADM42" s="603"/>
      <c r="ADN42" s="603"/>
      <c r="ADO42" s="603"/>
      <c r="ADP42" s="603"/>
      <c r="ADQ42" s="603"/>
      <c r="ADR42" s="603"/>
      <c r="ADS42" s="603"/>
      <c r="ADT42" s="603"/>
      <c r="ADU42" s="603"/>
      <c r="ADV42" s="603"/>
      <c r="ADW42" s="603"/>
      <c r="ADX42" s="603"/>
      <c r="ADY42" s="603"/>
      <c r="ADZ42" s="603"/>
      <c r="AEA42" s="603"/>
      <c r="AEB42" s="603"/>
      <c r="AEC42" s="603"/>
      <c r="AED42" s="603"/>
      <c r="AEE42" s="603"/>
      <c r="AEF42" s="603"/>
      <c r="AEG42" s="603"/>
      <c r="AEH42" s="603"/>
      <c r="AEI42" s="603"/>
      <c r="AEJ42" s="603"/>
      <c r="AEK42" s="603"/>
      <c r="AEL42" s="603"/>
      <c r="AEM42" s="603"/>
      <c r="AEN42" s="603"/>
      <c r="AEO42" s="603"/>
      <c r="AEP42" s="603"/>
      <c r="AEQ42" s="603"/>
      <c r="AER42" s="603"/>
      <c r="AES42" s="603"/>
      <c r="AET42" s="603"/>
      <c r="AEU42" s="603"/>
      <c r="AEV42" s="603"/>
      <c r="AEW42" s="603"/>
      <c r="AEX42" s="603"/>
      <c r="AEY42" s="603"/>
      <c r="AEZ42" s="603"/>
      <c r="AFA42" s="603"/>
      <c r="AFB42" s="603"/>
      <c r="AFC42" s="603"/>
      <c r="AFD42" s="603"/>
      <c r="AFE42" s="603"/>
      <c r="AFF42" s="603"/>
      <c r="AFG42" s="603"/>
      <c r="AFH42" s="603"/>
      <c r="AFI42" s="603"/>
      <c r="AFJ42" s="603"/>
      <c r="AFK42" s="603"/>
      <c r="AFL42" s="603"/>
      <c r="AFM42" s="603"/>
      <c r="AFN42" s="603"/>
      <c r="AFO42" s="603"/>
      <c r="AFP42" s="603"/>
      <c r="AFQ42" s="603"/>
      <c r="AFR42" s="603"/>
      <c r="AFS42" s="603"/>
      <c r="AFT42" s="603"/>
      <c r="AFU42" s="603"/>
      <c r="AFV42" s="603"/>
      <c r="AFW42" s="603"/>
      <c r="AFX42" s="603"/>
      <c r="AFY42" s="603"/>
      <c r="AFZ42" s="603"/>
      <c r="AGA42" s="603"/>
      <c r="AGB42" s="603"/>
      <c r="AGC42" s="603"/>
      <c r="AGD42" s="603"/>
      <c r="AGE42" s="603"/>
      <c r="AGF42" s="603"/>
      <c r="AGG42" s="603"/>
      <c r="AGH42" s="603"/>
      <c r="AGI42" s="603"/>
      <c r="AGJ42" s="603"/>
      <c r="AGK42" s="603"/>
      <c r="AGL42" s="603"/>
      <c r="AGM42" s="603"/>
      <c r="AGN42" s="603"/>
      <c r="AGO42" s="603"/>
      <c r="AGP42" s="603"/>
      <c r="AGQ42" s="603"/>
      <c r="AGR42" s="603"/>
      <c r="AGS42" s="603"/>
      <c r="AGT42" s="603"/>
      <c r="AGU42" s="603"/>
      <c r="AGV42" s="603"/>
      <c r="AGW42" s="603"/>
      <c r="AGX42" s="603"/>
      <c r="AGY42" s="603"/>
      <c r="AGZ42" s="603"/>
      <c r="AHA42" s="603"/>
      <c r="AHB42" s="603"/>
      <c r="AHC42" s="603"/>
      <c r="AHD42" s="603"/>
      <c r="AHE42" s="603"/>
      <c r="AHF42" s="603"/>
      <c r="AHG42" s="603"/>
      <c r="AHH42" s="603"/>
      <c r="AHI42" s="603"/>
      <c r="AHJ42" s="603"/>
      <c r="AHK42" s="603"/>
      <c r="AHL42" s="603"/>
      <c r="AHM42" s="603"/>
      <c r="AHN42" s="603"/>
      <c r="AHO42" s="603"/>
      <c r="AHP42" s="603"/>
      <c r="AHQ42" s="603"/>
      <c r="AHR42" s="603"/>
      <c r="AHS42" s="603"/>
      <c r="AHT42" s="603"/>
      <c r="AHU42" s="603"/>
      <c r="AHV42" s="603"/>
      <c r="AHW42" s="603"/>
      <c r="AHX42" s="603"/>
      <c r="AHY42" s="603"/>
      <c r="AHZ42" s="603"/>
      <c r="AIA42" s="603"/>
      <c r="AIB42" s="603"/>
      <c r="AIC42" s="603"/>
      <c r="AID42" s="603"/>
      <c r="AIE42" s="603"/>
      <c r="AIF42" s="603"/>
      <c r="AIG42" s="603"/>
      <c r="AIH42" s="603"/>
      <c r="AII42" s="603"/>
      <c r="AIJ42" s="603"/>
      <c r="AIK42" s="603"/>
      <c r="AIL42" s="603"/>
      <c r="AIM42" s="603"/>
      <c r="AIN42" s="603"/>
      <c r="AIO42" s="603"/>
      <c r="AIP42" s="603"/>
      <c r="AIQ42" s="603"/>
      <c r="AIR42" s="603"/>
      <c r="AIS42" s="603"/>
      <c r="AIT42" s="603"/>
      <c r="AIU42" s="603"/>
      <c r="AIV42" s="603"/>
      <c r="AIW42" s="603"/>
      <c r="AIX42" s="603"/>
      <c r="AIY42" s="603"/>
      <c r="AIZ42" s="603"/>
      <c r="AJA42" s="603"/>
      <c r="AJB42" s="603"/>
      <c r="AJC42" s="603"/>
      <c r="AJD42" s="603"/>
      <c r="AJE42" s="603"/>
      <c r="AJF42" s="603"/>
      <c r="AJG42" s="603"/>
      <c r="AJH42" s="603"/>
      <c r="AJI42" s="603"/>
      <c r="AJJ42" s="603"/>
      <c r="AJK42" s="603"/>
      <c r="AJL42" s="603"/>
      <c r="AJM42" s="603"/>
      <c r="AJN42" s="603"/>
      <c r="AJO42" s="603"/>
      <c r="AJP42" s="603"/>
      <c r="AJQ42" s="603"/>
      <c r="AJR42" s="603"/>
      <c r="AJS42" s="603"/>
      <c r="AJT42" s="603"/>
      <c r="AJU42" s="603"/>
      <c r="AJV42" s="603"/>
      <c r="AJW42" s="603"/>
      <c r="AJX42" s="603"/>
      <c r="AJY42" s="603"/>
      <c r="AJZ42" s="603"/>
      <c r="AKA42" s="603"/>
      <c r="AKB42" s="603"/>
      <c r="AKC42" s="603"/>
      <c r="AKD42" s="603"/>
      <c r="AKE42" s="603"/>
      <c r="AKF42" s="603"/>
      <c r="AKG42" s="603"/>
      <c r="AKH42" s="603"/>
      <c r="AKI42" s="603"/>
      <c r="AKJ42" s="603"/>
      <c r="AKK42" s="603"/>
      <c r="AKL42" s="603"/>
      <c r="AKM42" s="603"/>
      <c r="AKN42" s="603"/>
      <c r="AKO42" s="603"/>
      <c r="AKP42" s="603"/>
      <c r="AKQ42" s="603"/>
      <c r="AKR42" s="603"/>
      <c r="AKS42" s="603"/>
      <c r="AKT42" s="603"/>
      <c r="AKU42" s="603"/>
      <c r="AKV42" s="603"/>
      <c r="AKW42" s="603"/>
      <c r="AKX42" s="603"/>
      <c r="AKY42" s="603"/>
      <c r="AKZ42" s="603"/>
      <c r="ALA42" s="603"/>
      <c r="ALB42" s="603"/>
      <c r="ALC42" s="603"/>
      <c r="ALD42" s="603"/>
      <c r="ALE42" s="603"/>
      <c r="ALF42" s="603"/>
      <c r="ALG42" s="603"/>
      <c r="ALH42" s="603"/>
      <c r="ALI42" s="603"/>
      <c r="ALJ42" s="603"/>
      <c r="ALK42" s="603"/>
      <c r="ALL42" s="603"/>
      <c r="ALM42" s="603"/>
      <c r="ALN42" s="603"/>
      <c r="ALO42" s="603"/>
      <c r="ALP42" s="603"/>
      <c r="ALQ42" s="603"/>
      <c r="ALR42" s="603"/>
      <c r="ALS42" s="603"/>
      <c r="ALT42" s="603"/>
      <c r="ALU42" s="603"/>
      <c r="ALV42" s="603"/>
      <c r="ALW42" s="603"/>
      <c r="ALX42" s="603"/>
      <c r="ALY42" s="603"/>
      <c r="ALZ42" s="603"/>
      <c r="AMA42" s="603"/>
      <c r="AMB42" s="603"/>
      <c r="AMC42" s="603"/>
      <c r="AMD42" s="603"/>
      <c r="AME42" s="603"/>
      <c r="AMF42" s="603"/>
      <c r="AMG42" s="603"/>
      <c r="AMH42" s="603"/>
      <c r="AMI42" s="603"/>
      <c r="AMJ42" s="603"/>
      <c r="AMK42" s="603"/>
      <c r="AML42" s="603"/>
      <c r="AMM42" s="603"/>
      <c r="AMN42" s="603"/>
      <c r="AMO42" s="603"/>
      <c r="AMP42" s="603"/>
      <c r="AMQ42" s="603"/>
      <c r="AMR42" s="603"/>
      <c r="AMS42" s="603"/>
      <c r="AMT42" s="603"/>
      <c r="AMU42" s="603"/>
      <c r="AMV42" s="603"/>
      <c r="AMW42" s="603"/>
      <c r="AMX42" s="603"/>
      <c r="AMY42" s="603"/>
      <c r="AMZ42" s="603"/>
      <c r="ANA42" s="603"/>
      <c r="ANB42" s="603"/>
      <c r="ANC42" s="603"/>
      <c r="AND42" s="603"/>
      <c r="ANE42" s="603"/>
      <c r="ANF42" s="603"/>
      <c r="ANG42" s="603"/>
      <c r="ANH42" s="603"/>
      <c r="ANI42" s="603"/>
      <c r="ANJ42" s="603"/>
      <c r="ANK42" s="603"/>
      <c r="ANL42" s="603"/>
      <c r="ANM42" s="603"/>
      <c r="ANN42" s="603"/>
      <c r="ANO42" s="603"/>
      <c r="ANP42" s="603"/>
      <c r="ANQ42" s="603"/>
      <c r="ANR42" s="603"/>
      <c r="ANS42" s="603"/>
      <c r="ANT42" s="603"/>
      <c r="ANU42" s="603"/>
      <c r="ANV42" s="603"/>
      <c r="ANW42" s="603"/>
      <c r="ANX42" s="603"/>
      <c r="ANY42" s="603"/>
      <c r="ANZ42" s="603"/>
      <c r="AOA42" s="603"/>
      <c r="AOB42" s="603"/>
      <c r="AOC42" s="603"/>
      <c r="AOD42" s="603"/>
      <c r="AOE42" s="603"/>
      <c r="AOF42" s="603"/>
      <c r="AOG42" s="603"/>
      <c r="AOH42" s="603"/>
      <c r="AOI42" s="603"/>
      <c r="AOJ42" s="603"/>
      <c r="AOK42" s="603"/>
      <c r="AOL42" s="603"/>
      <c r="AOM42" s="603"/>
      <c r="AON42" s="603"/>
      <c r="AOO42" s="603"/>
      <c r="AOP42" s="603"/>
      <c r="AOQ42" s="603"/>
      <c r="AOR42" s="603"/>
      <c r="AOS42" s="603"/>
      <c r="AOT42" s="603"/>
      <c r="AOU42" s="603"/>
      <c r="AOV42" s="603"/>
      <c r="AOW42" s="603"/>
      <c r="AOX42" s="603"/>
      <c r="AOY42" s="603"/>
      <c r="AOZ42" s="603"/>
      <c r="APA42" s="603"/>
      <c r="APB42" s="603"/>
      <c r="APC42" s="603"/>
      <c r="APD42" s="603"/>
      <c r="APE42" s="603"/>
      <c r="APF42" s="603"/>
      <c r="APG42" s="603"/>
      <c r="APH42" s="603"/>
      <c r="API42" s="603"/>
      <c r="APJ42" s="603"/>
      <c r="APK42" s="603"/>
      <c r="APL42" s="603"/>
      <c r="APM42" s="603"/>
      <c r="APN42" s="603"/>
      <c r="APO42" s="603"/>
      <c r="APP42" s="603"/>
      <c r="APQ42" s="603"/>
      <c r="APR42" s="603"/>
      <c r="APS42" s="603"/>
      <c r="APT42" s="603"/>
      <c r="APU42" s="603"/>
      <c r="APV42" s="603"/>
      <c r="APW42" s="603"/>
      <c r="APX42" s="603"/>
      <c r="APY42" s="603"/>
      <c r="APZ42" s="603"/>
      <c r="AQA42" s="603"/>
      <c r="AQB42" s="603"/>
      <c r="AQC42" s="603"/>
      <c r="AQD42" s="603"/>
      <c r="AQE42" s="603"/>
      <c r="AQF42" s="603"/>
      <c r="AQG42" s="603"/>
      <c r="AQH42" s="603"/>
      <c r="AQI42" s="603"/>
      <c r="AQJ42" s="603"/>
      <c r="AQK42" s="603"/>
      <c r="AQL42" s="603"/>
      <c r="AQM42" s="603"/>
      <c r="AQN42" s="603"/>
      <c r="AQO42" s="603"/>
      <c r="AQP42" s="603"/>
      <c r="AQQ42" s="603"/>
      <c r="AQR42" s="603"/>
      <c r="AQS42" s="603"/>
      <c r="AQT42" s="603"/>
      <c r="AQU42" s="603"/>
      <c r="AQV42" s="603"/>
      <c r="AQW42" s="603"/>
      <c r="AQX42" s="603"/>
      <c r="AQY42" s="603"/>
      <c r="AQZ42" s="603"/>
      <c r="ARA42" s="603"/>
      <c r="ARB42" s="603"/>
      <c r="ARC42" s="603"/>
      <c r="ARD42" s="603"/>
      <c r="ARE42" s="603"/>
      <c r="ARF42" s="603"/>
      <c r="ARG42" s="603"/>
      <c r="ARH42" s="603"/>
      <c r="ARI42" s="603"/>
      <c r="ARJ42" s="603"/>
      <c r="ARK42" s="603"/>
      <c r="ARL42" s="603"/>
      <c r="ARM42" s="603"/>
      <c r="ARN42" s="603"/>
      <c r="ARO42" s="603"/>
      <c r="ARP42" s="603"/>
      <c r="ARQ42" s="603"/>
      <c r="ARR42" s="603"/>
      <c r="ARS42" s="603"/>
      <c r="ART42" s="603"/>
      <c r="ARU42" s="603"/>
      <c r="ARV42" s="603"/>
      <c r="ARW42" s="603"/>
      <c r="ARX42" s="603"/>
      <c r="ARY42" s="603"/>
      <c r="ARZ42" s="603"/>
      <c r="ASA42" s="603"/>
      <c r="ASB42" s="603"/>
      <c r="ASC42" s="603"/>
      <c r="ASD42" s="603"/>
      <c r="ASE42" s="603"/>
      <c r="ASF42" s="603"/>
      <c r="ASG42" s="603"/>
      <c r="ASH42" s="603"/>
      <c r="ASI42" s="603"/>
      <c r="ASJ42" s="603"/>
      <c r="ASK42" s="603"/>
      <c r="ASL42" s="603"/>
      <c r="ASM42" s="603"/>
      <c r="ASN42" s="603"/>
      <c r="ASO42" s="603"/>
      <c r="ASP42" s="603"/>
      <c r="ASQ42" s="603"/>
      <c r="ASR42" s="603"/>
      <c r="ASS42" s="603"/>
      <c r="AST42" s="603"/>
      <c r="ASU42" s="603"/>
      <c r="ASV42" s="603"/>
      <c r="ASW42" s="603"/>
      <c r="ASX42" s="603"/>
      <c r="ASY42" s="603"/>
      <c r="ASZ42" s="603"/>
      <c r="ATA42" s="603"/>
      <c r="ATB42" s="603"/>
      <c r="ATC42" s="603"/>
      <c r="ATD42" s="603"/>
      <c r="ATE42" s="603"/>
      <c r="ATF42" s="603"/>
      <c r="ATG42" s="603"/>
      <c r="ATH42" s="603"/>
      <c r="ATI42" s="603"/>
      <c r="ATJ42" s="603"/>
      <c r="ATK42" s="603"/>
      <c r="ATL42" s="603"/>
      <c r="ATM42" s="603"/>
      <c r="ATN42" s="603"/>
      <c r="ATO42" s="603"/>
      <c r="ATP42" s="603"/>
      <c r="ATQ42" s="603"/>
      <c r="ATR42" s="603"/>
      <c r="ATS42" s="603"/>
      <c r="ATT42" s="603"/>
      <c r="ATU42" s="603"/>
      <c r="ATV42" s="603"/>
      <c r="ATW42" s="603"/>
      <c r="ATX42" s="603"/>
      <c r="ATY42" s="603"/>
      <c r="ATZ42" s="603"/>
      <c r="AUA42" s="603"/>
      <c r="AUB42" s="603"/>
      <c r="AUC42" s="603"/>
      <c r="AUD42" s="603"/>
      <c r="AUE42" s="603"/>
      <c r="AUF42" s="603"/>
      <c r="AUG42" s="603"/>
      <c r="AUH42" s="603"/>
      <c r="AUI42" s="603"/>
      <c r="AUJ42" s="603"/>
      <c r="AUK42" s="603"/>
      <c r="AUL42" s="603"/>
      <c r="AUM42" s="603"/>
      <c r="AUN42" s="603"/>
      <c r="AUO42" s="603"/>
      <c r="AUP42" s="603"/>
      <c r="AUQ42" s="603"/>
      <c r="AUR42" s="603"/>
      <c r="AUS42" s="603"/>
      <c r="AUT42" s="603"/>
      <c r="AUU42" s="603"/>
      <c r="AUV42" s="603"/>
      <c r="AUW42" s="603"/>
      <c r="AUX42" s="603"/>
      <c r="AUY42" s="603"/>
      <c r="AUZ42" s="603"/>
      <c r="AVA42" s="603"/>
      <c r="AVB42" s="603"/>
      <c r="AVC42" s="603"/>
      <c r="AVD42" s="603"/>
      <c r="AVE42" s="603"/>
      <c r="AVF42" s="603"/>
      <c r="AVG42" s="603"/>
      <c r="AVH42" s="603"/>
      <c r="AVI42" s="603"/>
      <c r="AVJ42" s="603"/>
      <c r="AVK42" s="603"/>
      <c r="AVL42" s="603"/>
      <c r="AVM42" s="603"/>
      <c r="AVN42" s="603"/>
      <c r="AVO42" s="603"/>
      <c r="AVP42" s="603"/>
      <c r="AVQ42" s="603"/>
      <c r="AVR42" s="603"/>
      <c r="AVS42" s="603"/>
      <c r="AVT42" s="603"/>
      <c r="AVU42" s="603"/>
      <c r="AVV42" s="603"/>
      <c r="AVW42" s="603"/>
      <c r="AVX42" s="603"/>
      <c r="AVY42" s="603"/>
      <c r="AVZ42" s="603"/>
      <c r="AWA42" s="603"/>
      <c r="AWB42" s="603"/>
      <c r="AWC42" s="603"/>
      <c r="AWD42" s="603"/>
      <c r="AWE42" s="603"/>
      <c r="AWF42" s="603"/>
      <c r="AWG42" s="603"/>
      <c r="AWH42" s="603"/>
      <c r="AWI42" s="603"/>
      <c r="AWJ42" s="603"/>
      <c r="AWK42" s="603"/>
      <c r="AWL42" s="603"/>
      <c r="AWM42" s="603"/>
      <c r="AWN42" s="603"/>
      <c r="AWO42" s="603"/>
      <c r="AWP42" s="603"/>
      <c r="AWQ42" s="603"/>
      <c r="AWR42" s="603"/>
      <c r="AWS42" s="603"/>
      <c r="AWT42" s="603"/>
      <c r="AWU42" s="603"/>
      <c r="AWV42" s="603"/>
      <c r="AWW42" s="603"/>
      <c r="AWX42" s="603"/>
      <c r="AWY42" s="603"/>
      <c r="AWZ42" s="603"/>
      <c r="AXA42" s="603"/>
      <c r="AXB42" s="603"/>
      <c r="AXC42" s="603"/>
      <c r="AXD42" s="603"/>
      <c r="AXE42" s="603"/>
      <c r="AXF42" s="603"/>
      <c r="AXG42" s="603"/>
      <c r="AXH42" s="603"/>
      <c r="AXI42" s="603"/>
      <c r="AXJ42" s="603"/>
      <c r="AXK42" s="603"/>
      <c r="AXL42" s="603"/>
      <c r="AXM42" s="603"/>
      <c r="AXN42" s="603"/>
      <c r="AXO42" s="603"/>
      <c r="AXP42" s="603"/>
      <c r="AXQ42" s="603"/>
      <c r="AXR42" s="603"/>
      <c r="AXS42" s="603"/>
      <c r="AXT42" s="603"/>
      <c r="AXU42" s="603"/>
      <c r="AXV42" s="603"/>
      <c r="AXW42" s="603"/>
      <c r="AXX42" s="603"/>
      <c r="AXY42" s="603"/>
      <c r="AXZ42" s="603"/>
      <c r="AYA42" s="603"/>
      <c r="AYB42" s="603"/>
      <c r="AYC42" s="603"/>
      <c r="AYD42" s="603"/>
      <c r="AYE42" s="603"/>
      <c r="AYF42" s="603"/>
      <c r="AYG42" s="603"/>
      <c r="AYH42" s="603"/>
      <c r="AYI42" s="603"/>
      <c r="AYJ42" s="603"/>
      <c r="AYK42" s="603"/>
      <c r="AYL42" s="603"/>
      <c r="AYM42" s="603"/>
      <c r="AYN42" s="603"/>
      <c r="AYO42" s="603"/>
      <c r="AYP42" s="603"/>
      <c r="AYQ42" s="603"/>
      <c r="AYR42" s="603"/>
      <c r="AYS42" s="603"/>
      <c r="AYT42" s="603"/>
      <c r="AYU42" s="603"/>
      <c r="AYV42" s="603"/>
      <c r="AYW42" s="603"/>
      <c r="AYX42" s="603"/>
      <c r="AYY42" s="603"/>
      <c r="AYZ42" s="603"/>
      <c r="AZA42" s="603"/>
      <c r="AZB42" s="603"/>
      <c r="AZC42" s="603"/>
      <c r="AZD42" s="603"/>
      <c r="AZE42" s="603"/>
      <c r="AZF42" s="603"/>
      <c r="AZG42" s="603"/>
      <c r="AZH42" s="603"/>
      <c r="AZI42" s="603"/>
      <c r="AZJ42" s="603"/>
      <c r="AZK42" s="603"/>
      <c r="AZL42" s="603"/>
      <c r="AZM42" s="603"/>
      <c r="AZN42" s="603"/>
      <c r="AZO42" s="603"/>
      <c r="AZP42" s="603"/>
      <c r="AZQ42" s="603"/>
      <c r="AZR42" s="603"/>
      <c r="AZS42" s="603"/>
      <c r="AZT42" s="603"/>
      <c r="AZU42" s="603"/>
      <c r="AZV42" s="603"/>
      <c r="AZW42" s="603"/>
      <c r="AZX42" s="603"/>
      <c r="AZY42" s="603"/>
      <c r="AZZ42" s="603"/>
      <c r="BAA42" s="603"/>
      <c r="BAB42" s="603"/>
      <c r="BAC42" s="603"/>
      <c r="BAD42" s="603"/>
      <c r="BAE42" s="603"/>
      <c r="BAF42" s="603"/>
      <c r="BAG42" s="603"/>
      <c r="BAH42" s="603"/>
      <c r="BAI42" s="603"/>
      <c r="BAJ42" s="603"/>
      <c r="BAK42" s="603"/>
      <c r="BAL42" s="603"/>
      <c r="BAM42" s="603"/>
      <c r="BAN42" s="603"/>
      <c r="BAO42" s="603"/>
      <c r="BAP42" s="603"/>
      <c r="BAQ42" s="603"/>
      <c r="BAR42" s="603"/>
      <c r="BAS42" s="603"/>
      <c r="BAT42" s="603"/>
      <c r="BAU42" s="603"/>
      <c r="BAV42" s="603"/>
      <c r="BAW42" s="603"/>
      <c r="BAX42" s="603"/>
      <c r="BAY42" s="603"/>
      <c r="BAZ42" s="603"/>
      <c r="BBA42" s="603"/>
      <c r="BBB42" s="603"/>
      <c r="BBC42" s="603"/>
      <c r="BBD42" s="603"/>
      <c r="BBE42" s="603"/>
      <c r="BBF42" s="603"/>
      <c r="BBG42" s="603"/>
      <c r="BBH42" s="603"/>
      <c r="BBI42" s="603"/>
      <c r="BBJ42" s="603"/>
      <c r="BBK42" s="603"/>
      <c r="BBL42" s="603"/>
      <c r="BBM42" s="603"/>
      <c r="BBN42" s="603"/>
      <c r="BBO42" s="603"/>
      <c r="BBP42" s="603"/>
      <c r="BBQ42" s="603"/>
      <c r="BBR42" s="603"/>
      <c r="BBS42" s="603"/>
      <c r="BBT42" s="603"/>
      <c r="BBU42" s="603"/>
      <c r="BBV42" s="603"/>
      <c r="BBW42" s="603"/>
      <c r="BBX42" s="603"/>
      <c r="BBY42" s="603"/>
      <c r="BBZ42" s="603"/>
      <c r="BCA42" s="603"/>
      <c r="BCB42" s="603"/>
      <c r="BCC42" s="603"/>
      <c r="BCD42" s="603"/>
      <c r="BCE42" s="603"/>
      <c r="BCF42" s="603"/>
      <c r="BCG42" s="603"/>
      <c r="BCH42" s="603"/>
      <c r="BCI42" s="603"/>
      <c r="BCJ42" s="603"/>
      <c r="BCK42" s="603"/>
      <c r="BCL42" s="603"/>
      <c r="BCM42" s="603"/>
      <c r="BCN42" s="603"/>
      <c r="BCO42" s="603"/>
      <c r="BCP42" s="603"/>
      <c r="BCQ42" s="603"/>
      <c r="BCR42" s="603"/>
      <c r="BCS42" s="603"/>
      <c r="BCT42" s="603"/>
      <c r="BCU42" s="603"/>
      <c r="BCV42" s="603"/>
      <c r="BCW42" s="603"/>
      <c r="BCX42" s="603"/>
      <c r="BCY42" s="603"/>
      <c r="BCZ42" s="603"/>
      <c r="BDA42" s="603"/>
      <c r="BDB42" s="603"/>
      <c r="BDC42" s="603"/>
      <c r="BDD42" s="603"/>
      <c r="BDE42" s="603"/>
      <c r="BDF42" s="603"/>
      <c r="BDG42" s="603"/>
      <c r="BDH42" s="603"/>
      <c r="BDI42" s="603"/>
      <c r="BDJ42" s="603"/>
      <c r="BDK42" s="603"/>
      <c r="BDL42" s="603"/>
      <c r="BDM42" s="603"/>
      <c r="BDN42" s="603"/>
      <c r="BDO42" s="603"/>
      <c r="BDP42" s="603"/>
      <c r="BDQ42" s="603"/>
      <c r="BDR42" s="603"/>
      <c r="BDS42" s="603"/>
      <c r="BDT42" s="603"/>
      <c r="BDU42" s="603"/>
      <c r="BDV42" s="603"/>
      <c r="BDW42" s="603"/>
      <c r="BDX42" s="603"/>
      <c r="BDY42" s="603"/>
      <c r="BDZ42" s="603"/>
      <c r="BEA42" s="603"/>
      <c r="BEB42" s="603"/>
      <c r="BEC42" s="603"/>
      <c r="BED42" s="603"/>
      <c r="BEE42" s="603"/>
      <c r="BEF42" s="603"/>
      <c r="BEG42" s="603"/>
      <c r="BEH42" s="603"/>
      <c r="BEI42" s="603"/>
      <c r="BEJ42" s="603"/>
      <c r="BEK42" s="603"/>
      <c r="BEL42" s="603"/>
      <c r="BEM42" s="603"/>
      <c r="BEN42" s="603"/>
      <c r="BEO42" s="603"/>
      <c r="BEP42" s="603"/>
      <c r="BEQ42" s="603"/>
      <c r="BER42" s="603"/>
      <c r="BES42" s="603"/>
      <c r="BET42" s="603"/>
      <c r="BEU42" s="603"/>
      <c r="BEV42" s="603"/>
      <c r="BEW42" s="603"/>
      <c r="BEX42" s="603"/>
      <c r="BEY42" s="603"/>
      <c r="BEZ42" s="603"/>
      <c r="BFA42" s="603"/>
      <c r="BFB42" s="603"/>
      <c r="BFC42" s="603"/>
      <c r="BFD42" s="603"/>
      <c r="BFE42" s="603"/>
      <c r="BFF42" s="603"/>
      <c r="BFG42" s="603"/>
      <c r="BFH42" s="603"/>
      <c r="BFI42" s="603"/>
      <c r="BFJ42" s="603"/>
      <c r="BFK42" s="603"/>
      <c r="BFL42" s="603"/>
      <c r="BFM42" s="603"/>
      <c r="BFN42" s="603"/>
      <c r="BFO42" s="603"/>
      <c r="BFP42" s="603"/>
      <c r="BFQ42" s="603"/>
      <c r="BFR42" s="603"/>
      <c r="BFS42" s="603"/>
      <c r="BFT42" s="603"/>
      <c r="BFU42" s="603"/>
      <c r="BFV42" s="603"/>
      <c r="BFW42" s="603"/>
      <c r="BFX42" s="603"/>
      <c r="BFY42" s="603"/>
      <c r="BFZ42" s="603"/>
      <c r="BGA42" s="603"/>
      <c r="BGB42" s="603"/>
      <c r="BGC42" s="603"/>
      <c r="BGD42" s="603"/>
      <c r="BGE42" s="603"/>
      <c r="BGF42" s="603"/>
      <c r="BGG42" s="603"/>
      <c r="BGH42" s="603"/>
      <c r="BGI42" s="603"/>
      <c r="BGJ42" s="603"/>
      <c r="BGK42" s="603"/>
      <c r="BGL42" s="603"/>
      <c r="BGM42" s="603"/>
      <c r="BGN42" s="603"/>
      <c r="BGO42" s="603"/>
      <c r="BGP42" s="603"/>
      <c r="BGQ42" s="603"/>
      <c r="BGR42" s="603"/>
      <c r="BGS42" s="603"/>
      <c r="BGT42" s="603"/>
      <c r="BGU42" s="603"/>
      <c r="BGV42" s="603"/>
      <c r="BGW42" s="603"/>
      <c r="BGX42" s="603"/>
      <c r="BGY42" s="603"/>
      <c r="BGZ42" s="603"/>
      <c r="BHA42" s="603"/>
      <c r="BHB42" s="603"/>
      <c r="BHC42" s="603"/>
      <c r="BHD42" s="603"/>
      <c r="BHE42" s="603"/>
      <c r="BHF42" s="603"/>
      <c r="BHG42" s="603"/>
      <c r="BHH42" s="603"/>
      <c r="BHI42" s="603"/>
      <c r="BHJ42" s="603"/>
      <c r="BHK42" s="603"/>
      <c r="BHL42" s="603"/>
      <c r="BHM42" s="603"/>
      <c r="BHN42" s="603"/>
      <c r="BHO42" s="603"/>
      <c r="BHP42" s="603"/>
      <c r="BHQ42" s="603"/>
      <c r="BHR42" s="603"/>
      <c r="BHS42" s="603"/>
      <c r="BHT42" s="603"/>
      <c r="BHU42" s="603"/>
      <c r="BHV42" s="603"/>
      <c r="BHW42" s="603"/>
      <c r="BHX42" s="603"/>
      <c r="BHY42" s="603"/>
      <c r="BHZ42" s="603"/>
      <c r="BIA42" s="603"/>
      <c r="BIB42" s="603"/>
      <c r="BIC42" s="603"/>
      <c r="BID42" s="603"/>
      <c r="BIE42" s="603"/>
      <c r="BIF42" s="603"/>
      <c r="BIG42" s="603"/>
      <c r="BIH42" s="603"/>
      <c r="BII42" s="603"/>
      <c r="BIJ42" s="603"/>
      <c r="BIK42" s="603"/>
      <c r="BIL42" s="603"/>
      <c r="BIM42" s="603"/>
      <c r="BIN42" s="603"/>
      <c r="BIO42" s="603"/>
      <c r="BIP42" s="603"/>
      <c r="BIQ42" s="603"/>
      <c r="BIR42" s="603"/>
      <c r="BIS42" s="603"/>
      <c r="BIT42" s="603"/>
      <c r="BIU42" s="603"/>
      <c r="BIV42" s="603"/>
      <c r="BIW42" s="603"/>
      <c r="BIX42" s="603"/>
      <c r="BIY42" s="603"/>
      <c r="BIZ42" s="603"/>
      <c r="BJA42" s="603"/>
      <c r="BJB42" s="603"/>
      <c r="BJC42" s="603"/>
      <c r="BJD42" s="603"/>
      <c r="BJE42" s="603"/>
      <c r="BJF42" s="603"/>
      <c r="BJG42" s="603"/>
      <c r="BJH42" s="603"/>
      <c r="BJI42" s="603"/>
      <c r="BJJ42" s="603"/>
      <c r="BJK42" s="603"/>
      <c r="BJL42" s="603"/>
      <c r="BJM42" s="603"/>
      <c r="BJN42" s="603"/>
      <c r="BJO42" s="603"/>
      <c r="BJP42" s="603"/>
      <c r="BJQ42" s="603"/>
      <c r="BJR42" s="603"/>
      <c r="BJS42" s="603"/>
      <c r="BJT42" s="603"/>
      <c r="BJU42" s="603"/>
      <c r="BJV42" s="603"/>
      <c r="BJW42" s="603"/>
      <c r="BJX42" s="603"/>
      <c r="BJY42" s="603"/>
      <c r="BJZ42" s="603"/>
      <c r="BKA42" s="603"/>
      <c r="BKB42" s="603"/>
      <c r="BKC42" s="603"/>
      <c r="BKD42" s="603"/>
      <c r="BKE42" s="603"/>
      <c r="BKF42" s="603"/>
      <c r="BKG42" s="603"/>
      <c r="BKH42" s="603"/>
      <c r="BKI42" s="603"/>
      <c r="BKJ42" s="603"/>
      <c r="BKK42" s="603"/>
      <c r="BKL42" s="603"/>
      <c r="BKM42" s="603"/>
      <c r="BKN42" s="603"/>
      <c r="BKO42" s="603"/>
      <c r="BKP42" s="603"/>
      <c r="BKQ42" s="603"/>
      <c r="BKR42" s="603"/>
      <c r="BKS42" s="603"/>
      <c r="BKT42" s="603"/>
      <c r="BKU42" s="603"/>
      <c r="BKV42" s="603"/>
      <c r="BKW42" s="603"/>
      <c r="BKX42" s="603"/>
      <c r="BKY42" s="603"/>
      <c r="BKZ42" s="603"/>
      <c r="BLA42" s="603"/>
      <c r="BLB42" s="603"/>
      <c r="BLC42" s="603"/>
      <c r="BLD42" s="603"/>
      <c r="BLE42" s="603"/>
      <c r="BLF42" s="603"/>
      <c r="BLG42" s="603"/>
      <c r="BLH42" s="603"/>
      <c r="BLI42" s="603"/>
      <c r="BLJ42" s="603"/>
      <c r="BLK42" s="603"/>
      <c r="BLL42" s="603"/>
      <c r="BLM42" s="603"/>
      <c r="BLN42" s="603"/>
      <c r="BLO42" s="603"/>
      <c r="BLP42" s="603"/>
      <c r="BLQ42" s="603"/>
      <c r="BLR42" s="603"/>
      <c r="BLS42" s="603"/>
      <c r="BLT42" s="603"/>
      <c r="BLU42" s="603"/>
      <c r="BLV42" s="603"/>
      <c r="BLW42" s="603"/>
      <c r="BLX42" s="603"/>
      <c r="BLY42" s="603"/>
      <c r="BLZ42" s="603"/>
      <c r="BMA42" s="603"/>
      <c r="BMB42" s="603"/>
      <c r="BMC42" s="603"/>
      <c r="BMD42" s="603"/>
      <c r="BME42" s="603"/>
      <c r="BMF42" s="603"/>
      <c r="BMG42" s="603"/>
      <c r="BMH42" s="603"/>
      <c r="BMI42" s="603"/>
      <c r="BMJ42" s="603"/>
      <c r="BMK42" s="603"/>
      <c r="BML42" s="603"/>
      <c r="BMM42" s="603"/>
      <c r="BMN42" s="603"/>
      <c r="BMO42" s="603"/>
      <c r="BMP42" s="603"/>
      <c r="BMQ42" s="603"/>
      <c r="BMR42" s="603"/>
      <c r="BMS42" s="603"/>
      <c r="BMT42" s="603"/>
      <c r="BMU42" s="603"/>
      <c r="BMV42" s="603"/>
      <c r="BMW42" s="603"/>
      <c r="BMX42" s="603"/>
      <c r="BMY42" s="603"/>
      <c r="BMZ42" s="603"/>
      <c r="BNA42" s="603"/>
      <c r="BNB42" s="603"/>
      <c r="BNC42" s="603"/>
      <c r="BND42" s="603"/>
      <c r="BNE42" s="603"/>
      <c r="BNF42" s="603"/>
      <c r="BNG42" s="603"/>
      <c r="BNH42" s="603"/>
      <c r="BNI42" s="603"/>
      <c r="BNJ42" s="603"/>
      <c r="BNK42" s="603"/>
      <c r="BNL42" s="603"/>
      <c r="BNM42" s="603"/>
      <c r="BNN42" s="603"/>
      <c r="BNO42" s="603"/>
      <c r="BNP42" s="603"/>
      <c r="BNQ42" s="603"/>
      <c r="BNR42" s="603"/>
      <c r="BNS42" s="603"/>
      <c r="BNT42" s="603"/>
      <c r="BNU42" s="603"/>
      <c r="BNV42" s="603"/>
      <c r="BNW42" s="603"/>
      <c r="BNX42" s="603"/>
      <c r="BNY42" s="603"/>
      <c r="BNZ42" s="603"/>
      <c r="BOA42" s="603"/>
      <c r="BOB42" s="603"/>
      <c r="BOC42" s="603"/>
      <c r="BOD42" s="603"/>
      <c r="BOE42" s="603"/>
      <c r="BOF42" s="603"/>
      <c r="BOG42" s="603"/>
      <c r="BOH42" s="603"/>
      <c r="BOI42" s="603"/>
      <c r="BOJ42" s="603"/>
      <c r="BOK42" s="603"/>
      <c r="BOL42" s="603"/>
      <c r="BOM42" s="603"/>
      <c r="BON42" s="603"/>
      <c r="BOO42" s="603"/>
      <c r="BOP42" s="603"/>
      <c r="BOQ42" s="603"/>
      <c r="BOR42" s="603"/>
      <c r="BOS42" s="603"/>
      <c r="BOT42" s="603"/>
      <c r="BOU42" s="603"/>
      <c r="BOV42" s="603"/>
      <c r="BOW42" s="603"/>
      <c r="BOX42" s="603"/>
      <c r="BOY42" s="603"/>
      <c r="BOZ42" s="603"/>
      <c r="BPA42" s="603"/>
      <c r="BPB42" s="603"/>
      <c r="BPC42" s="603"/>
      <c r="BPD42" s="603"/>
      <c r="BPE42" s="603"/>
      <c r="BPF42" s="603"/>
      <c r="BPG42" s="603"/>
      <c r="BPH42" s="603"/>
      <c r="BPI42" s="603"/>
      <c r="BPJ42" s="603"/>
      <c r="BPK42" s="603"/>
      <c r="BPL42" s="603"/>
      <c r="BPM42" s="603"/>
      <c r="BPN42" s="603"/>
      <c r="BPO42" s="603"/>
      <c r="BPP42" s="603"/>
      <c r="BPQ42" s="603"/>
      <c r="BPR42" s="603"/>
      <c r="BPS42" s="603"/>
      <c r="BPT42" s="603"/>
      <c r="BPU42" s="603"/>
      <c r="BPV42" s="603"/>
      <c r="BPW42" s="603"/>
      <c r="BPX42" s="603"/>
      <c r="BPY42" s="603"/>
      <c r="BPZ42" s="603"/>
      <c r="BQA42" s="603"/>
      <c r="BQB42" s="603"/>
      <c r="BQC42" s="603"/>
      <c r="BQD42" s="603"/>
      <c r="BQE42" s="603"/>
      <c r="BQF42" s="603"/>
      <c r="BQG42" s="603"/>
      <c r="BQH42" s="603"/>
      <c r="BQI42" s="603"/>
      <c r="BQJ42" s="603"/>
      <c r="BQK42" s="603"/>
      <c r="BQL42" s="603"/>
      <c r="BQM42" s="603"/>
      <c r="BQN42" s="603"/>
      <c r="BQO42" s="603"/>
      <c r="BQP42" s="603"/>
      <c r="BQQ42" s="603"/>
      <c r="BQR42" s="603"/>
      <c r="BQS42" s="603"/>
      <c r="BQT42" s="603"/>
      <c r="BQU42" s="603"/>
      <c r="BQV42" s="603"/>
      <c r="BQW42" s="603"/>
      <c r="BQX42" s="603"/>
      <c r="BQY42" s="603"/>
      <c r="BQZ42" s="603"/>
      <c r="BRA42" s="603"/>
      <c r="BRB42" s="603"/>
      <c r="BRC42" s="603"/>
      <c r="BRD42" s="603"/>
      <c r="BRE42" s="603"/>
      <c r="BRF42" s="603"/>
      <c r="BRG42" s="603"/>
      <c r="BRH42" s="603"/>
      <c r="BRI42" s="603"/>
      <c r="BRJ42" s="603"/>
      <c r="BRK42" s="603"/>
      <c r="BRL42" s="603"/>
      <c r="BRM42" s="603"/>
      <c r="BRN42" s="603"/>
      <c r="BRO42" s="603"/>
      <c r="BRP42" s="603"/>
      <c r="BRQ42" s="603"/>
      <c r="BRR42" s="603"/>
      <c r="BRS42" s="603"/>
      <c r="BRT42" s="603"/>
      <c r="BRU42" s="603"/>
      <c r="BRV42" s="603"/>
      <c r="BRW42" s="603"/>
      <c r="BRX42" s="603"/>
      <c r="BRY42" s="603"/>
      <c r="BRZ42" s="603"/>
      <c r="BSA42" s="603"/>
      <c r="BSB42" s="603"/>
      <c r="BSC42" s="603"/>
      <c r="BSD42" s="603"/>
      <c r="BSE42" s="603"/>
      <c r="BSF42" s="603"/>
      <c r="BSG42" s="603"/>
      <c r="BSH42" s="603"/>
      <c r="BSI42" s="603"/>
      <c r="BSJ42" s="603"/>
      <c r="BSK42" s="603"/>
      <c r="BSL42" s="603"/>
      <c r="BSM42" s="603"/>
      <c r="BSN42" s="603"/>
      <c r="BSO42" s="603"/>
      <c r="BSP42" s="603"/>
      <c r="BSQ42" s="603"/>
      <c r="BSR42" s="603"/>
      <c r="BSS42" s="603"/>
      <c r="BST42" s="603"/>
      <c r="BSU42" s="603"/>
      <c r="BSV42" s="603"/>
      <c r="BSW42" s="603"/>
      <c r="BSX42" s="603"/>
      <c r="BSY42" s="603"/>
      <c r="BSZ42" s="603"/>
      <c r="BTA42" s="603"/>
      <c r="BTB42" s="603"/>
      <c r="BTC42" s="603"/>
      <c r="BTD42" s="603"/>
      <c r="BTE42" s="603"/>
      <c r="BTF42" s="603"/>
      <c r="BTG42" s="603"/>
      <c r="BTH42" s="603"/>
      <c r="BTI42" s="603"/>
      <c r="BTJ42" s="603"/>
      <c r="BTK42" s="603"/>
      <c r="BTL42" s="603"/>
      <c r="BTM42" s="603"/>
      <c r="BTN42" s="603"/>
      <c r="BTO42" s="603"/>
      <c r="BTP42" s="603"/>
      <c r="BTQ42" s="603"/>
      <c r="BTR42" s="603"/>
      <c r="BTS42" s="603"/>
      <c r="BTT42" s="603"/>
      <c r="BTU42" s="603"/>
      <c r="BTV42" s="603"/>
      <c r="BTW42" s="603"/>
      <c r="BTX42" s="603"/>
      <c r="BTY42" s="603"/>
      <c r="BTZ42" s="603"/>
      <c r="BUA42" s="603"/>
      <c r="BUB42" s="603"/>
      <c r="BUC42" s="603"/>
      <c r="BUD42" s="603"/>
      <c r="BUE42" s="603"/>
      <c r="BUF42" s="603"/>
      <c r="BUG42" s="603"/>
      <c r="BUH42" s="603"/>
      <c r="BUI42" s="603"/>
      <c r="BUJ42" s="603"/>
      <c r="BUK42" s="603"/>
      <c r="BUL42" s="603"/>
      <c r="BUM42" s="603"/>
      <c r="BUN42" s="603"/>
      <c r="BUO42" s="603"/>
      <c r="BUP42" s="603"/>
      <c r="BUQ42" s="603"/>
      <c r="BUR42" s="603"/>
      <c r="BUS42" s="603"/>
      <c r="BUT42" s="603"/>
      <c r="BUU42" s="603"/>
      <c r="BUV42" s="603"/>
      <c r="BUW42" s="603"/>
      <c r="BUX42" s="603"/>
      <c r="BUY42" s="603"/>
      <c r="BUZ42" s="603"/>
      <c r="BVA42" s="603"/>
      <c r="BVB42" s="603"/>
      <c r="BVC42" s="603"/>
      <c r="BVD42" s="603"/>
      <c r="BVE42" s="603"/>
      <c r="BVF42" s="603"/>
      <c r="BVG42" s="603"/>
      <c r="BVH42" s="603"/>
      <c r="BVI42" s="603"/>
      <c r="BVJ42" s="603"/>
      <c r="BVK42" s="603"/>
      <c r="BVL42" s="603"/>
      <c r="BVM42" s="603"/>
      <c r="BVN42" s="603"/>
      <c r="BVO42" s="603"/>
      <c r="BVP42" s="603"/>
      <c r="BVQ42" s="603"/>
      <c r="BVR42" s="603"/>
      <c r="BVS42" s="603"/>
      <c r="BVT42" s="603"/>
      <c r="BVU42" s="603"/>
      <c r="BVV42" s="603"/>
      <c r="BVW42" s="603"/>
      <c r="BVX42" s="603"/>
      <c r="BVY42" s="603"/>
      <c r="BVZ42" s="603"/>
      <c r="BWA42" s="603"/>
      <c r="BWB42" s="603"/>
      <c r="BWC42" s="603"/>
      <c r="BWD42" s="603"/>
      <c r="BWE42" s="603"/>
      <c r="BWF42" s="603"/>
      <c r="BWG42" s="603"/>
      <c r="BWH42" s="603"/>
      <c r="BWI42" s="603"/>
      <c r="BWJ42" s="603"/>
      <c r="BWK42" s="603"/>
    </row>
    <row r="43" spans="1:1961" s="128" customFormat="1" ht="33.75" customHeight="1" x14ac:dyDescent="0.25">
      <c r="A43" s="52" t="s">
        <v>170</v>
      </c>
      <c r="B43" s="66" t="s">
        <v>11</v>
      </c>
      <c r="C43" s="66" t="s">
        <v>41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2.2599999999999998</v>
      </c>
      <c r="AA43" s="84">
        <v>0</v>
      </c>
      <c r="AB43" s="84">
        <v>0</v>
      </c>
      <c r="AC43" s="84">
        <v>1.33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f>AC43</f>
        <v>1.33</v>
      </c>
      <c r="AK43" s="84">
        <v>0</v>
      </c>
      <c r="AL43" s="84">
        <v>0</v>
      </c>
      <c r="AM43" s="603"/>
      <c r="AN43" s="603"/>
      <c r="AO43" s="603"/>
      <c r="AP43" s="603"/>
      <c r="AQ43" s="603"/>
      <c r="AR43" s="603"/>
      <c r="AS43" s="603"/>
      <c r="AT43" s="603"/>
      <c r="AU43" s="603"/>
      <c r="AV43" s="603"/>
      <c r="AW43" s="603"/>
      <c r="AX43" s="603"/>
      <c r="AY43" s="603"/>
      <c r="AZ43" s="603"/>
      <c r="BA43" s="603"/>
      <c r="BB43" s="603"/>
      <c r="BC43" s="603"/>
      <c r="BD43" s="603"/>
      <c r="BE43" s="603"/>
      <c r="BF43" s="603"/>
      <c r="BG43" s="603"/>
      <c r="BH43" s="603"/>
      <c r="BI43" s="603"/>
      <c r="BJ43" s="603"/>
      <c r="BK43" s="603"/>
      <c r="BL43" s="603"/>
      <c r="BM43" s="603"/>
      <c r="BN43" s="603"/>
      <c r="BO43" s="603"/>
      <c r="BP43" s="603"/>
      <c r="BQ43" s="603"/>
      <c r="BR43" s="603"/>
      <c r="BS43" s="603"/>
      <c r="BT43" s="603"/>
      <c r="BU43" s="603"/>
      <c r="BV43" s="603"/>
      <c r="BW43" s="603"/>
      <c r="BX43" s="603"/>
      <c r="BY43" s="603"/>
      <c r="BZ43" s="603"/>
      <c r="CA43" s="603"/>
      <c r="CB43" s="603"/>
      <c r="CC43" s="603"/>
      <c r="CD43" s="603"/>
      <c r="CE43" s="603"/>
      <c r="CF43" s="603"/>
      <c r="CG43" s="603"/>
      <c r="CH43" s="603"/>
      <c r="CI43" s="603"/>
      <c r="CJ43" s="603"/>
      <c r="CK43" s="603"/>
      <c r="CL43" s="603"/>
      <c r="CM43" s="603"/>
      <c r="CN43" s="603"/>
      <c r="CO43" s="603"/>
      <c r="CP43" s="603"/>
      <c r="CQ43" s="603"/>
      <c r="CR43" s="603"/>
      <c r="CS43" s="603"/>
      <c r="CT43" s="603"/>
      <c r="CU43" s="603"/>
      <c r="CV43" s="603"/>
      <c r="CW43" s="603"/>
      <c r="CX43" s="603"/>
      <c r="CY43" s="603"/>
      <c r="CZ43" s="603"/>
      <c r="DA43" s="603"/>
      <c r="DB43" s="603"/>
      <c r="DC43" s="603"/>
      <c r="DD43" s="603"/>
      <c r="DE43" s="603"/>
      <c r="DF43" s="603"/>
      <c r="DG43" s="603"/>
      <c r="DH43" s="603"/>
      <c r="DI43" s="603"/>
      <c r="DJ43" s="603"/>
      <c r="DK43" s="603"/>
      <c r="DL43" s="603"/>
      <c r="DM43" s="603"/>
      <c r="DN43" s="603"/>
      <c r="DO43" s="603"/>
      <c r="DP43" s="603"/>
      <c r="DQ43" s="603"/>
      <c r="DR43" s="603"/>
      <c r="DS43" s="603"/>
      <c r="DT43" s="603"/>
      <c r="DU43" s="603"/>
      <c r="DV43" s="603"/>
      <c r="DW43" s="603"/>
      <c r="DX43" s="603"/>
      <c r="DY43" s="603"/>
      <c r="DZ43" s="603"/>
      <c r="EA43" s="603"/>
      <c r="EB43" s="603"/>
      <c r="EC43" s="603"/>
      <c r="ED43" s="603"/>
      <c r="EE43" s="603"/>
      <c r="EF43" s="603"/>
      <c r="EG43" s="603"/>
      <c r="EH43" s="603"/>
      <c r="EI43" s="603"/>
      <c r="EJ43" s="603"/>
      <c r="EK43" s="603"/>
      <c r="EL43" s="603"/>
      <c r="EM43" s="603"/>
      <c r="EN43" s="603"/>
      <c r="EO43" s="603"/>
      <c r="EP43" s="603"/>
      <c r="EQ43" s="603"/>
      <c r="ER43" s="603"/>
      <c r="ES43" s="603"/>
      <c r="ET43" s="603"/>
      <c r="EU43" s="603"/>
      <c r="EV43" s="603"/>
      <c r="EW43" s="603"/>
      <c r="EX43" s="603"/>
      <c r="EY43" s="603"/>
      <c r="EZ43" s="603"/>
      <c r="FA43" s="603"/>
      <c r="FB43" s="603"/>
      <c r="FC43" s="603"/>
      <c r="FD43" s="603"/>
      <c r="FE43" s="603"/>
      <c r="FF43" s="603"/>
      <c r="FG43" s="603"/>
      <c r="FH43" s="603"/>
      <c r="FI43" s="603"/>
      <c r="FJ43" s="603"/>
      <c r="FK43" s="603"/>
      <c r="FL43" s="603"/>
      <c r="FM43" s="603"/>
      <c r="FN43" s="603"/>
      <c r="FO43" s="603"/>
      <c r="FP43" s="603"/>
      <c r="FQ43" s="603"/>
      <c r="FR43" s="603"/>
      <c r="FS43" s="603"/>
      <c r="FT43" s="603"/>
      <c r="FU43" s="603"/>
      <c r="FV43" s="603"/>
      <c r="FW43" s="603"/>
      <c r="FX43" s="603"/>
      <c r="FY43" s="603"/>
      <c r="FZ43" s="603"/>
      <c r="GA43" s="603"/>
      <c r="GB43" s="603"/>
      <c r="GC43" s="603"/>
      <c r="GD43" s="603"/>
      <c r="GE43" s="603"/>
      <c r="GF43" s="603"/>
      <c r="GG43" s="603"/>
      <c r="GH43" s="603"/>
      <c r="GI43" s="603"/>
      <c r="GJ43" s="603"/>
      <c r="GK43" s="603"/>
      <c r="GL43" s="603"/>
      <c r="GM43" s="603"/>
      <c r="GN43" s="603"/>
      <c r="GO43" s="603"/>
      <c r="GP43" s="603"/>
      <c r="GQ43" s="603"/>
      <c r="GR43" s="603"/>
      <c r="GS43" s="603"/>
      <c r="GT43" s="603"/>
      <c r="GU43" s="603"/>
      <c r="GV43" s="603"/>
      <c r="GW43" s="603"/>
      <c r="GX43" s="603"/>
      <c r="GY43" s="603"/>
      <c r="GZ43" s="603"/>
      <c r="HA43" s="603"/>
      <c r="HB43" s="603"/>
      <c r="HC43" s="603"/>
      <c r="HD43" s="603"/>
      <c r="HE43" s="603"/>
      <c r="HF43" s="603"/>
      <c r="HG43" s="603"/>
      <c r="HH43" s="603"/>
      <c r="HI43" s="603"/>
      <c r="HJ43" s="603"/>
      <c r="HK43" s="603"/>
      <c r="HL43" s="603"/>
      <c r="HM43" s="603"/>
      <c r="HN43" s="603"/>
      <c r="HO43" s="603"/>
      <c r="HP43" s="603"/>
      <c r="HQ43" s="603"/>
      <c r="HR43" s="603"/>
      <c r="HS43" s="603"/>
      <c r="HT43" s="603"/>
      <c r="HU43" s="603"/>
      <c r="HV43" s="603"/>
      <c r="HW43" s="603"/>
      <c r="HX43" s="603"/>
      <c r="HY43" s="603"/>
      <c r="HZ43" s="603"/>
      <c r="IA43" s="603"/>
      <c r="IB43" s="603"/>
      <c r="IC43" s="603"/>
      <c r="ID43" s="603"/>
      <c r="IE43" s="603"/>
      <c r="IF43" s="603"/>
      <c r="IG43" s="603"/>
      <c r="IH43" s="603"/>
      <c r="II43" s="603"/>
      <c r="IJ43" s="603"/>
      <c r="IK43" s="603"/>
      <c r="IL43" s="603"/>
      <c r="IM43" s="603"/>
      <c r="IN43" s="603"/>
      <c r="IO43" s="603"/>
      <c r="IP43" s="603"/>
      <c r="IQ43" s="603"/>
      <c r="IR43" s="603"/>
      <c r="IS43" s="603"/>
      <c r="IT43" s="603"/>
      <c r="IU43" s="603"/>
      <c r="IV43" s="603"/>
      <c r="IW43" s="603"/>
      <c r="IX43" s="603"/>
      <c r="IY43" s="603"/>
      <c r="IZ43" s="603"/>
      <c r="JA43" s="603"/>
      <c r="JB43" s="603"/>
      <c r="JC43" s="603"/>
      <c r="JD43" s="603"/>
      <c r="JE43" s="603"/>
      <c r="JF43" s="603"/>
      <c r="JG43" s="603"/>
      <c r="JH43" s="603"/>
      <c r="JI43" s="603"/>
      <c r="JJ43" s="603"/>
      <c r="JK43" s="603"/>
      <c r="JL43" s="603"/>
      <c r="JM43" s="603"/>
      <c r="JN43" s="603"/>
      <c r="JO43" s="603"/>
      <c r="JP43" s="603"/>
      <c r="JQ43" s="603"/>
      <c r="JR43" s="603"/>
      <c r="JS43" s="603"/>
      <c r="JT43" s="603"/>
      <c r="JU43" s="603"/>
      <c r="JV43" s="603"/>
      <c r="JW43" s="603"/>
      <c r="JX43" s="603"/>
      <c r="JY43" s="603"/>
      <c r="JZ43" s="603"/>
      <c r="KA43" s="603"/>
      <c r="KB43" s="603"/>
      <c r="KC43" s="603"/>
      <c r="KD43" s="603"/>
      <c r="KE43" s="603"/>
      <c r="KF43" s="603"/>
      <c r="KG43" s="603"/>
      <c r="KH43" s="603"/>
      <c r="KI43" s="603"/>
      <c r="KJ43" s="603"/>
      <c r="KK43" s="603"/>
      <c r="KL43" s="603"/>
      <c r="KM43" s="603"/>
      <c r="KN43" s="603"/>
      <c r="KO43" s="603"/>
      <c r="KP43" s="603"/>
      <c r="KQ43" s="603"/>
      <c r="KR43" s="603"/>
      <c r="KS43" s="603"/>
      <c r="KT43" s="603"/>
      <c r="KU43" s="603"/>
      <c r="KV43" s="603"/>
      <c r="KW43" s="603"/>
      <c r="KX43" s="603"/>
      <c r="KY43" s="603"/>
      <c r="KZ43" s="603"/>
      <c r="LA43" s="603"/>
      <c r="LB43" s="603"/>
      <c r="LC43" s="603"/>
      <c r="LD43" s="603"/>
      <c r="LE43" s="603"/>
      <c r="LF43" s="603"/>
      <c r="LG43" s="603"/>
      <c r="LH43" s="603"/>
      <c r="LI43" s="603"/>
      <c r="LJ43" s="603"/>
      <c r="LK43" s="603"/>
      <c r="LL43" s="603"/>
      <c r="LM43" s="603"/>
      <c r="LN43" s="603"/>
      <c r="LO43" s="603"/>
      <c r="LP43" s="603"/>
      <c r="LQ43" s="603"/>
      <c r="LR43" s="603"/>
      <c r="LS43" s="603"/>
      <c r="LT43" s="603"/>
      <c r="LU43" s="603"/>
      <c r="LV43" s="603"/>
      <c r="LW43" s="603"/>
      <c r="LX43" s="603"/>
      <c r="LY43" s="603"/>
      <c r="LZ43" s="603"/>
      <c r="MA43" s="603"/>
      <c r="MB43" s="603"/>
      <c r="MC43" s="603"/>
      <c r="MD43" s="603"/>
      <c r="ME43" s="603"/>
      <c r="MF43" s="603"/>
      <c r="MG43" s="603"/>
      <c r="MH43" s="603"/>
      <c r="MI43" s="603"/>
      <c r="MJ43" s="603"/>
      <c r="MK43" s="603"/>
      <c r="ML43" s="603"/>
      <c r="MM43" s="603"/>
      <c r="MN43" s="603"/>
      <c r="MO43" s="603"/>
      <c r="MP43" s="603"/>
      <c r="MQ43" s="603"/>
      <c r="MR43" s="603"/>
      <c r="MS43" s="603"/>
      <c r="MT43" s="603"/>
      <c r="MU43" s="603"/>
      <c r="MV43" s="603"/>
      <c r="MW43" s="603"/>
      <c r="MX43" s="603"/>
      <c r="MY43" s="603"/>
      <c r="MZ43" s="603"/>
      <c r="NA43" s="603"/>
      <c r="NB43" s="603"/>
      <c r="NC43" s="603"/>
      <c r="ND43" s="603"/>
      <c r="NE43" s="603"/>
      <c r="NF43" s="603"/>
      <c r="NG43" s="603"/>
      <c r="NH43" s="603"/>
      <c r="NI43" s="603"/>
      <c r="NJ43" s="603"/>
      <c r="NK43" s="603"/>
      <c r="NL43" s="603"/>
      <c r="NM43" s="603"/>
      <c r="NN43" s="603"/>
      <c r="NO43" s="603"/>
      <c r="NP43" s="603"/>
      <c r="NQ43" s="603"/>
      <c r="NR43" s="603"/>
      <c r="NS43" s="603"/>
      <c r="NT43" s="603"/>
      <c r="NU43" s="603"/>
      <c r="NV43" s="603"/>
      <c r="NW43" s="603"/>
      <c r="NX43" s="603"/>
      <c r="NY43" s="603"/>
      <c r="NZ43" s="603"/>
      <c r="OA43" s="603"/>
      <c r="OB43" s="603"/>
      <c r="OC43" s="603"/>
      <c r="OD43" s="603"/>
      <c r="OE43" s="603"/>
      <c r="OF43" s="603"/>
      <c r="OG43" s="603"/>
      <c r="OH43" s="603"/>
      <c r="OI43" s="603"/>
      <c r="OJ43" s="603"/>
      <c r="OK43" s="603"/>
      <c r="OL43" s="603"/>
      <c r="OM43" s="603"/>
      <c r="ON43" s="603"/>
      <c r="OO43" s="603"/>
      <c r="OP43" s="603"/>
      <c r="OQ43" s="603"/>
      <c r="OR43" s="603"/>
      <c r="OS43" s="603"/>
      <c r="OT43" s="603"/>
      <c r="OU43" s="603"/>
      <c r="OV43" s="603"/>
      <c r="OW43" s="603"/>
      <c r="OX43" s="603"/>
      <c r="OY43" s="603"/>
      <c r="OZ43" s="603"/>
      <c r="PA43" s="603"/>
      <c r="PB43" s="603"/>
      <c r="PC43" s="603"/>
      <c r="PD43" s="603"/>
      <c r="PE43" s="603"/>
      <c r="PF43" s="603"/>
      <c r="PG43" s="603"/>
      <c r="PH43" s="603"/>
      <c r="PI43" s="603"/>
      <c r="PJ43" s="603"/>
      <c r="PK43" s="603"/>
      <c r="PL43" s="603"/>
      <c r="PM43" s="603"/>
      <c r="PN43" s="603"/>
      <c r="PO43" s="603"/>
      <c r="PP43" s="603"/>
      <c r="PQ43" s="603"/>
      <c r="PR43" s="603"/>
      <c r="PS43" s="603"/>
      <c r="PT43" s="603"/>
      <c r="PU43" s="603"/>
      <c r="PV43" s="603"/>
      <c r="PW43" s="603"/>
      <c r="PX43" s="603"/>
      <c r="PY43" s="603"/>
      <c r="PZ43" s="603"/>
      <c r="QA43" s="603"/>
      <c r="QB43" s="603"/>
      <c r="QC43" s="603"/>
      <c r="QD43" s="603"/>
      <c r="QE43" s="603"/>
      <c r="QF43" s="603"/>
      <c r="QG43" s="603"/>
      <c r="QH43" s="603"/>
      <c r="QI43" s="603"/>
      <c r="QJ43" s="603"/>
      <c r="QK43" s="603"/>
      <c r="QL43" s="603"/>
      <c r="QM43" s="603"/>
      <c r="QN43" s="603"/>
      <c r="QO43" s="603"/>
      <c r="QP43" s="603"/>
      <c r="QQ43" s="603"/>
      <c r="QR43" s="603"/>
      <c r="QS43" s="603"/>
      <c r="QT43" s="603"/>
      <c r="QU43" s="603"/>
      <c r="QV43" s="603"/>
      <c r="QW43" s="603"/>
      <c r="QX43" s="603"/>
      <c r="QY43" s="603"/>
      <c r="QZ43" s="603"/>
      <c r="RA43" s="603"/>
      <c r="RB43" s="603"/>
      <c r="RC43" s="603"/>
      <c r="RD43" s="603"/>
      <c r="RE43" s="603"/>
      <c r="RF43" s="603"/>
      <c r="RG43" s="603"/>
      <c r="RH43" s="603"/>
      <c r="RI43" s="603"/>
      <c r="RJ43" s="603"/>
      <c r="RK43" s="603"/>
      <c r="RL43" s="603"/>
      <c r="RM43" s="603"/>
      <c r="RN43" s="603"/>
      <c r="RO43" s="603"/>
      <c r="RP43" s="603"/>
      <c r="RQ43" s="603"/>
      <c r="RR43" s="603"/>
      <c r="RS43" s="603"/>
      <c r="RT43" s="603"/>
      <c r="RU43" s="603"/>
      <c r="RV43" s="603"/>
      <c r="RW43" s="603"/>
      <c r="RX43" s="603"/>
      <c r="RY43" s="603"/>
      <c r="RZ43" s="603"/>
      <c r="SA43" s="603"/>
      <c r="SB43" s="603"/>
      <c r="SC43" s="603"/>
      <c r="SD43" s="603"/>
      <c r="SE43" s="603"/>
      <c r="SF43" s="603"/>
      <c r="SG43" s="603"/>
      <c r="SH43" s="603"/>
      <c r="SI43" s="603"/>
      <c r="SJ43" s="603"/>
      <c r="SK43" s="603"/>
      <c r="SL43" s="603"/>
      <c r="SM43" s="603"/>
      <c r="SN43" s="603"/>
      <c r="SO43" s="603"/>
      <c r="SP43" s="603"/>
      <c r="SQ43" s="603"/>
      <c r="SR43" s="603"/>
      <c r="SS43" s="603"/>
      <c r="ST43" s="603"/>
      <c r="SU43" s="603"/>
      <c r="SV43" s="603"/>
      <c r="SW43" s="603"/>
      <c r="SX43" s="603"/>
      <c r="SY43" s="603"/>
      <c r="SZ43" s="603"/>
      <c r="TA43" s="603"/>
      <c r="TB43" s="603"/>
      <c r="TC43" s="603"/>
      <c r="TD43" s="603"/>
      <c r="TE43" s="603"/>
      <c r="TF43" s="603"/>
      <c r="TG43" s="603"/>
      <c r="TH43" s="603"/>
      <c r="TI43" s="603"/>
      <c r="TJ43" s="603"/>
      <c r="TK43" s="603"/>
      <c r="TL43" s="603"/>
      <c r="TM43" s="603"/>
      <c r="TN43" s="603"/>
      <c r="TO43" s="603"/>
      <c r="TP43" s="603"/>
      <c r="TQ43" s="603"/>
      <c r="TR43" s="603"/>
      <c r="TS43" s="603"/>
      <c r="TT43" s="603"/>
      <c r="TU43" s="603"/>
      <c r="TV43" s="603"/>
      <c r="TW43" s="603"/>
      <c r="TX43" s="603"/>
      <c r="TY43" s="603"/>
      <c r="TZ43" s="603"/>
      <c r="UA43" s="603"/>
      <c r="UB43" s="603"/>
      <c r="UC43" s="603"/>
      <c r="UD43" s="603"/>
      <c r="UE43" s="603"/>
      <c r="UF43" s="603"/>
      <c r="UG43" s="603"/>
      <c r="UH43" s="603"/>
      <c r="UI43" s="603"/>
      <c r="UJ43" s="603"/>
      <c r="UK43" s="603"/>
      <c r="UL43" s="603"/>
      <c r="UM43" s="603"/>
      <c r="UN43" s="603"/>
      <c r="UO43" s="603"/>
      <c r="UP43" s="603"/>
      <c r="UQ43" s="603"/>
      <c r="UR43" s="603"/>
      <c r="US43" s="603"/>
      <c r="UT43" s="603"/>
      <c r="UU43" s="603"/>
      <c r="UV43" s="603"/>
      <c r="UW43" s="603"/>
      <c r="UX43" s="603"/>
      <c r="UY43" s="603"/>
      <c r="UZ43" s="603"/>
      <c r="VA43" s="603"/>
      <c r="VB43" s="603"/>
      <c r="VC43" s="603"/>
      <c r="VD43" s="603"/>
      <c r="VE43" s="603"/>
      <c r="VF43" s="603"/>
      <c r="VG43" s="603"/>
      <c r="VH43" s="603"/>
      <c r="VI43" s="603"/>
      <c r="VJ43" s="603"/>
      <c r="VK43" s="603"/>
      <c r="VL43" s="603"/>
      <c r="VM43" s="603"/>
      <c r="VN43" s="603"/>
      <c r="VO43" s="603"/>
      <c r="VP43" s="603"/>
      <c r="VQ43" s="603"/>
      <c r="VR43" s="603"/>
      <c r="VS43" s="603"/>
      <c r="VT43" s="603"/>
      <c r="VU43" s="603"/>
      <c r="VV43" s="603"/>
      <c r="VW43" s="603"/>
      <c r="VX43" s="603"/>
      <c r="VY43" s="603"/>
      <c r="VZ43" s="603"/>
      <c r="WA43" s="603"/>
      <c r="WB43" s="603"/>
      <c r="WC43" s="603"/>
      <c r="WD43" s="603"/>
      <c r="WE43" s="603"/>
      <c r="WF43" s="603"/>
      <c r="WG43" s="603"/>
      <c r="WH43" s="603"/>
      <c r="WI43" s="603"/>
      <c r="WJ43" s="603"/>
      <c r="WK43" s="603"/>
      <c r="WL43" s="603"/>
      <c r="WM43" s="603"/>
      <c r="WN43" s="603"/>
      <c r="WO43" s="603"/>
      <c r="WP43" s="603"/>
      <c r="WQ43" s="603"/>
      <c r="WR43" s="603"/>
      <c r="WS43" s="603"/>
      <c r="WT43" s="603"/>
      <c r="WU43" s="603"/>
      <c r="WV43" s="603"/>
      <c r="WW43" s="603"/>
      <c r="WX43" s="603"/>
      <c r="WY43" s="603"/>
      <c r="WZ43" s="603"/>
      <c r="XA43" s="603"/>
      <c r="XB43" s="603"/>
      <c r="XC43" s="603"/>
      <c r="XD43" s="603"/>
      <c r="XE43" s="603"/>
      <c r="XF43" s="603"/>
      <c r="XG43" s="603"/>
      <c r="XH43" s="603"/>
      <c r="XI43" s="603"/>
      <c r="XJ43" s="603"/>
      <c r="XK43" s="603"/>
      <c r="XL43" s="603"/>
      <c r="XM43" s="603"/>
      <c r="XN43" s="603"/>
      <c r="XO43" s="603"/>
      <c r="XP43" s="603"/>
      <c r="XQ43" s="603"/>
      <c r="XR43" s="603"/>
      <c r="XS43" s="603"/>
      <c r="XT43" s="603"/>
      <c r="XU43" s="603"/>
      <c r="XV43" s="603"/>
      <c r="XW43" s="603"/>
      <c r="XX43" s="603"/>
      <c r="XY43" s="603"/>
      <c r="XZ43" s="603"/>
      <c r="YA43" s="603"/>
      <c r="YB43" s="603"/>
      <c r="YC43" s="603"/>
      <c r="YD43" s="603"/>
      <c r="YE43" s="603"/>
      <c r="YF43" s="603"/>
      <c r="YG43" s="603"/>
      <c r="YH43" s="603"/>
      <c r="YI43" s="603"/>
      <c r="YJ43" s="603"/>
      <c r="YK43" s="603"/>
      <c r="YL43" s="603"/>
      <c r="YM43" s="603"/>
      <c r="YN43" s="603"/>
      <c r="YO43" s="603"/>
      <c r="YP43" s="603"/>
      <c r="YQ43" s="603"/>
      <c r="YR43" s="603"/>
      <c r="YS43" s="603"/>
      <c r="YT43" s="603"/>
      <c r="YU43" s="603"/>
      <c r="YV43" s="603"/>
      <c r="YW43" s="603"/>
      <c r="YX43" s="603"/>
      <c r="YY43" s="603"/>
      <c r="YZ43" s="603"/>
      <c r="ZA43" s="603"/>
      <c r="ZB43" s="603"/>
      <c r="ZC43" s="603"/>
      <c r="ZD43" s="603"/>
      <c r="ZE43" s="603"/>
      <c r="ZF43" s="603"/>
      <c r="ZG43" s="603"/>
      <c r="ZH43" s="603"/>
      <c r="ZI43" s="603"/>
      <c r="ZJ43" s="603"/>
      <c r="ZK43" s="603"/>
      <c r="ZL43" s="603"/>
      <c r="ZM43" s="603"/>
      <c r="ZN43" s="603"/>
      <c r="ZO43" s="603"/>
      <c r="ZP43" s="603"/>
      <c r="ZQ43" s="603"/>
      <c r="ZR43" s="603"/>
      <c r="ZS43" s="603"/>
      <c r="ZT43" s="603"/>
      <c r="ZU43" s="603"/>
      <c r="ZV43" s="603"/>
      <c r="ZW43" s="603"/>
      <c r="ZX43" s="603"/>
      <c r="ZY43" s="603"/>
      <c r="ZZ43" s="603"/>
      <c r="AAA43" s="603"/>
      <c r="AAB43" s="603"/>
      <c r="AAC43" s="603"/>
      <c r="AAD43" s="603"/>
      <c r="AAE43" s="603"/>
      <c r="AAF43" s="603"/>
      <c r="AAG43" s="603"/>
      <c r="AAH43" s="603"/>
      <c r="AAI43" s="603"/>
      <c r="AAJ43" s="603"/>
      <c r="AAK43" s="603"/>
      <c r="AAL43" s="603"/>
      <c r="AAM43" s="603"/>
      <c r="AAN43" s="603"/>
      <c r="AAO43" s="603"/>
      <c r="AAP43" s="603"/>
      <c r="AAQ43" s="603"/>
      <c r="AAR43" s="603"/>
      <c r="AAS43" s="603"/>
      <c r="AAT43" s="603"/>
      <c r="AAU43" s="603"/>
      <c r="AAV43" s="603"/>
      <c r="AAW43" s="603"/>
      <c r="AAX43" s="603"/>
      <c r="AAY43" s="603"/>
      <c r="AAZ43" s="603"/>
      <c r="ABA43" s="603"/>
      <c r="ABB43" s="603"/>
      <c r="ABC43" s="603"/>
      <c r="ABD43" s="603"/>
      <c r="ABE43" s="603"/>
      <c r="ABF43" s="603"/>
      <c r="ABG43" s="603"/>
      <c r="ABH43" s="603"/>
      <c r="ABI43" s="603"/>
      <c r="ABJ43" s="603"/>
      <c r="ABK43" s="603"/>
      <c r="ABL43" s="603"/>
      <c r="ABM43" s="603"/>
      <c r="ABN43" s="603"/>
      <c r="ABO43" s="603"/>
      <c r="ABP43" s="603"/>
      <c r="ABQ43" s="603"/>
      <c r="ABR43" s="603"/>
      <c r="ABS43" s="603"/>
      <c r="ABT43" s="603"/>
      <c r="ABU43" s="603"/>
      <c r="ABV43" s="603"/>
      <c r="ABW43" s="603"/>
      <c r="ABX43" s="603"/>
      <c r="ABY43" s="603"/>
      <c r="ABZ43" s="603"/>
      <c r="ACA43" s="603"/>
      <c r="ACB43" s="603"/>
      <c r="ACC43" s="603"/>
      <c r="ACD43" s="603"/>
      <c r="ACE43" s="603"/>
      <c r="ACF43" s="603"/>
      <c r="ACG43" s="603"/>
      <c r="ACH43" s="603"/>
      <c r="ACI43" s="603"/>
      <c r="ACJ43" s="603"/>
      <c r="ACK43" s="603"/>
      <c r="ACL43" s="603"/>
      <c r="ACM43" s="603"/>
      <c r="ACN43" s="603"/>
      <c r="ACO43" s="603"/>
      <c r="ACP43" s="603"/>
      <c r="ACQ43" s="603"/>
      <c r="ACR43" s="603"/>
      <c r="ACS43" s="603"/>
      <c r="ACT43" s="603"/>
      <c r="ACU43" s="603"/>
      <c r="ACV43" s="603"/>
      <c r="ACW43" s="603"/>
      <c r="ACX43" s="603"/>
      <c r="ACY43" s="603"/>
      <c r="ACZ43" s="603"/>
      <c r="ADA43" s="603"/>
      <c r="ADB43" s="603"/>
      <c r="ADC43" s="603"/>
      <c r="ADD43" s="603"/>
      <c r="ADE43" s="603"/>
      <c r="ADF43" s="603"/>
      <c r="ADG43" s="603"/>
      <c r="ADH43" s="603"/>
      <c r="ADI43" s="603"/>
      <c r="ADJ43" s="603"/>
      <c r="ADK43" s="603"/>
      <c r="ADL43" s="603"/>
      <c r="ADM43" s="603"/>
      <c r="ADN43" s="603"/>
      <c r="ADO43" s="603"/>
      <c r="ADP43" s="603"/>
      <c r="ADQ43" s="603"/>
      <c r="ADR43" s="603"/>
      <c r="ADS43" s="603"/>
      <c r="ADT43" s="603"/>
      <c r="ADU43" s="603"/>
      <c r="ADV43" s="603"/>
      <c r="ADW43" s="603"/>
      <c r="ADX43" s="603"/>
      <c r="ADY43" s="603"/>
      <c r="ADZ43" s="603"/>
      <c r="AEA43" s="603"/>
      <c r="AEB43" s="603"/>
      <c r="AEC43" s="603"/>
      <c r="AED43" s="603"/>
      <c r="AEE43" s="603"/>
      <c r="AEF43" s="603"/>
      <c r="AEG43" s="603"/>
      <c r="AEH43" s="603"/>
      <c r="AEI43" s="603"/>
      <c r="AEJ43" s="603"/>
      <c r="AEK43" s="603"/>
      <c r="AEL43" s="603"/>
      <c r="AEM43" s="603"/>
      <c r="AEN43" s="603"/>
      <c r="AEO43" s="603"/>
      <c r="AEP43" s="603"/>
      <c r="AEQ43" s="603"/>
      <c r="AER43" s="603"/>
      <c r="AES43" s="603"/>
      <c r="AET43" s="603"/>
      <c r="AEU43" s="603"/>
      <c r="AEV43" s="603"/>
      <c r="AEW43" s="603"/>
      <c r="AEX43" s="603"/>
      <c r="AEY43" s="603"/>
      <c r="AEZ43" s="603"/>
      <c r="AFA43" s="603"/>
      <c r="AFB43" s="603"/>
      <c r="AFC43" s="603"/>
      <c r="AFD43" s="603"/>
      <c r="AFE43" s="603"/>
      <c r="AFF43" s="603"/>
      <c r="AFG43" s="603"/>
      <c r="AFH43" s="603"/>
      <c r="AFI43" s="603"/>
      <c r="AFJ43" s="603"/>
      <c r="AFK43" s="603"/>
      <c r="AFL43" s="603"/>
      <c r="AFM43" s="603"/>
      <c r="AFN43" s="603"/>
      <c r="AFO43" s="603"/>
      <c r="AFP43" s="603"/>
      <c r="AFQ43" s="603"/>
      <c r="AFR43" s="603"/>
      <c r="AFS43" s="603"/>
      <c r="AFT43" s="603"/>
      <c r="AFU43" s="603"/>
      <c r="AFV43" s="603"/>
      <c r="AFW43" s="603"/>
      <c r="AFX43" s="603"/>
      <c r="AFY43" s="603"/>
      <c r="AFZ43" s="603"/>
      <c r="AGA43" s="603"/>
      <c r="AGB43" s="603"/>
      <c r="AGC43" s="603"/>
      <c r="AGD43" s="603"/>
      <c r="AGE43" s="603"/>
      <c r="AGF43" s="603"/>
      <c r="AGG43" s="603"/>
      <c r="AGH43" s="603"/>
      <c r="AGI43" s="603"/>
      <c r="AGJ43" s="603"/>
      <c r="AGK43" s="603"/>
      <c r="AGL43" s="603"/>
      <c r="AGM43" s="603"/>
      <c r="AGN43" s="603"/>
      <c r="AGO43" s="603"/>
      <c r="AGP43" s="603"/>
      <c r="AGQ43" s="603"/>
      <c r="AGR43" s="603"/>
      <c r="AGS43" s="603"/>
      <c r="AGT43" s="603"/>
      <c r="AGU43" s="603"/>
      <c r="AGV43" s="603"/>
      <c r="AGW43" s="603"/>
      <c r="AGX43" s="603"/>
      <c r="AGY43" s="603"/>
      <c r="AGZ43" s="603"/>
      <c r="AHA43" s="603"/>
      <c r="AHB43" s="603"/>
      <c r="AHC43" s="603"/>
      <c r="AHD43" s="603"/>
      <c r="AHE43" s="603"/>
      <c r="AHF43" s="603"/>
      <c r="AHG43" s="603"/>
      <c r="AHH43" s="603"/>
      <c r="AHI43" s="603"/>
      <c r="AHJ43" s="603"/>
      <c r="AHK43" s="603"/>
      <c r="AHL43" s="603"/>
      <c r="AHM43" s="603"/>
      <c r="AHN43" s="603"/>
      <c r="AHO43" s="603"/>
      <c r="AHP43" s="603"/>
      <c r="AHQ43" s="603"/>
      <c r="AHR43" s="603"/>
      <c r="AHS43" s="603"/>
      <c r="AHT43" s="603"/>
      <c r="AHU43" s="603"/>
      <c r="AHV43" s="603"/>
      <c r="AHW43" s="603"/>
      <c r="AHX43" s="603"/>
      <c r="AHY43" s="603"/>
      <c r="AHZ43" s="603"/>
      <c r="AIA43" s="603"/>
      <c r="AIB43" s="603"/>
      <c r="AIC43" s="603"/>
      <c r="AID43" s="603"/>
      <c r="AIE43" s="603"/>
      <c r="AIF43" s="603"/>
      <c r="AIG43" s="603"/>
      <c r="AIH43" s="603"/>
      <c r="AII43" s="603"/>
      <c r="AIJ43" s="603"/>
      <c r="AIK43" s="603"/>
      <c r="AIL43" s="603"/>
      <c r="AIM43" s="603"/>
      <c r="AIN43" s="603"/>
      <c r="AIO43" s="603"/>
      <c r="AIP43" s="603"/>
      <c r="AIQ43" s="603"/>
      <c r="AIR43" s="603"/>
      <c r="AIS43" s="603"/>
      <c r="AIT43" s="603"/>
      <c r="AIU43" s="603"/>
      <c r="AIV43" s="603"/>
      <c r="AIW43" s="603"/>
      <c r="AIX43" s="603"/>
      <c r="AIY43" s="603"/>
      <c r="AIZ43" s="603"/>
      <c r="AJA43" s="603"/>
      <c r="AJB43" s="603"/>
      <c r="AJC43" s="603"/>
      <c r="AJD43" s="603"/>
      <c r="AJE43" s="603"/>
      <c r="AJF43" s="603"/>
      <c r="AJG43" s="603"/>
      <c r="AJH43" s="603"/>
      <c r="AJI43" s="603"/>
      <c r="AJJ43" s="603"/>
      <c r="AJK43" s="603"/>
      <c r="AJL43" s="603"/>
      <c r="AJM43" s="603"/>
      <c r="AJN43" s="603"/>
      <c r="AJO43" s="603"/>
      <c r="AJP43" s="603"/>
      <c r="AJQ43" s="603"/>
      <c r="AJR43" s="603"/>
      <c r="AJS43" s="603"/>
      <c r="AJT43" s="603"/>
      <c r="AJU43" s="603"/>
      <c r="AJV43" s="603"/>
      <c r="AJW43" s="603"/>
      <c r="AJX43" s="603"/>
      <c r="AJY43" s="603"/>
      <c r="AJZ43" s="603"/>
      <c r="AKA43" s="603"/>
      <c r="AKB43" s="603"/>
      <c r="AKC43" s="603"/>
      <c r="AKD43" s="603"/>
      <c r="AKE43" s="603"/>
      <c r="AKF43" s="603"/>
      <c r="AKG43" s="603"/>
      <c r="AKH43" s="603"/>
      <c r="AKI43" s="603"/>
      <c r="AKJ43" s="603"/>
      <c r="AKK43" s="603"/>
      <c r="AKL43" s="603"/>
      <c r="AKM43" s="603"/>
      <c r="AKN43" s="603"/>
      <c r="AKO43" s="603"/>
      <c r="AKP43" s="603"/>
      <c r="AKQ43" s="603"/>
      <c r="AKR43" s="603"/>
      <c r="AKS43" s="603"/>
      <c r="AKT43" s="603"/>
      <c r="AKU43" s="603"/>
      <c r="AKV43" s="603"/>
      <c r="AKW43" s="603"/>
      <c r="AKX43" s="603"/>
      <c r="AKY43" s="603"/>
      <c r="AKZ43" s="603"/>
      <c r="ALA43" s="603"/>
      <c r="ALB43" s="603"/>
      <c r="ALC43" s="603"/>
      <c r="ALD43" s="603"/>
      <c r="ALE43" s="603"/>
      <c r="ALF43" s="603"/>
      <c r="ALG43" s="603"/>
      <c r="ALH43" s="603"/>
      <c r="ALI43" s="603"/>
      <c r="ALJ43" s="603"/>
      <c r="ALK43" s="603"/>
      <c r="ALL43" s="603"/>
      <c r="ALM43" s="603"/>
      <c r="ALN43" s="603"/>
      <c r="ALO43" s="603"/>
      <c r="ALP43" s="603"/>
      <c r="ALQ43" s="603"/>
      <c r="ALR43" s="603"/>
      <c r="ALS43" s="603"/>
      <c r="ALT43" s="603"/>
      <c r="ALU43" s="603"/>
      <c r="ALV43" s="603"/>
      <c r="ALW43" s="603"/>
      <c r="ALX43" s="603"/>
      <c r="ALY43" s="603"/>
      <c r="ALZ43" s="603"/>
      <c r="AMA43" s="603"/>
      <c r="AMB43" s="603"/>
      <c r="AMC43" s="603"/>
      <c r="AMD43" s="603"/>
      <c r="AME43" s="603"/>
      <c r="AMF43" s="603"/>
      <c r="AMG43" s="603"/>
      <c r="AMH43" s="603"/>
      <c r="AMI43" s="603"/>
      <c r="AMJ43" s="603"/>
      <c r="AMK43" s="603"/>
      <c r="AML43" s="603"/>
      <c r="AMM43" s="603"/>
      <c r="AMN43" s="603"/>
      <c r="AMO43" s="603"/>
      <c r="AMP43" s="603"/>
      <c r="AMQ43" s="603"/>
      <c r="AMR43" s="603"/>
      <c r="AMS43" s="603"/>
      <c r="AMT43" s="603"/>
      <c r="AMU43" s="603"/>
      <c r="AMV43" s="603"/>
      <c r="AMW43" s="603"/>
      <c r="AMX43" s="603"/>
      <c r="AMY43" s="603"/>
      <c r="AMZ43" s="603"/>
      <c r="ANA43" s="603"/>
      <c r="ANB43" s="603"/>
      <c r="ANC43" s="603"/>
      <c r="AND43" s="603"/>
      <c r="ANE43" s="603"/>
      <c r="ANF43" s="603"/>
      <c r="ANG43" s="603"/>
      <c r="ANH43" s="603"/>
      <c r="ANI43" s="603"/>
      <c r="ANJ43" s="603"/>
      <c r="ANK43" s="603"/>
      <c r="ANL43" s="603"/>
      <c r="ANM43" s="603"/>
      <c r="ANN43" s="603"/>
      <c r="ANO43" s="603"/>
      <c r="ANP43" s="603"/>
      <c r="ANQ43" s="603"/>
      <c r="ANR43" s="603"/>
      <c r="ANS43" s="603"/>
      <c r="ANT43" s="603"/>
      <c r="ANU43" s="603"/>
      <c r="ANV43" s="603"/>
      <c r="ANW43" s="603"/>
      <c r="ANX43" s="603"/>
      <c r="ANY43" s="603"/>
      <c r="ANZ43" s="603"/>
      <c r="AOA43" s="603"/>
      <c r="AOB43" s="603"/>
      <c r="AOC43" s="603"/>
      <c r="AOD43" s="603"/>
      <c r="AOE43" s="603"/>
      <c r="AOF43" s="603"/>
      <c r="AOG43" s="603"/>
      <c r="AOH43" s="603"/>
      <c r="AOI43" s="603"/>
      <c r="AOJ43" s="603"/>
      <c r="AOK43" s="603"/>
      <c r="AOL43" s="603"/>
      <c r="AOM43" s="603"/>
      <c r="AON43" s="603"/>
      <c r="AOO43" s="603"/>
      <c r="AOP43" s="603"/>
      <c r="AOQ43" s="603"/>
      <c r="AOR43" s="603"/>
      <c r="AOS43" s="603"/>
      <c r="AOT43" s="603"/>
      <c r="AOU43" s="603"/>
      <c r="AOV43" s="603"/>
      <c r="AOW43" s="603"/>
      <c r="AOX43" s="603"/>
      <c r="AOY43" s="603"/>
      <c r="AOZ43" s="603"/>
      <c r="APA43" s="603"/>
      <c r="APB43" s="603"/>
      <c r="APC43" s="603"/>
      <c r="APD43" s="603"/>
      <c r="APE43" s="603"/>
      <c r="APF43" s="603"/>
      <c r="APG43" s="603"/>
      <c r="APH43" s="603"/>
      <c r="API43" s="603"/>
      <c r="APJ43" s="603"/>
      <c r="APK43" s="603"/>
      <c r="APL43" s="603"/>
      <c r="APM43" s="603"/>
      <c r="APN43" s="603"/>
      <c r="APO43" s="603"/>
      <c r="APP43" s="603"/>
      <c r="APQ43" s="603"/>
      <c r="APR43" s="603"/>
      <c r="APS43" s="603"/>
      <c r="APT43" s="603"/>
      <c r="APU43" s="603"/>
      <c r="APV43" s="603"/>
      <c r="APW43" s="603"/>
      <c r="APX43" s="603"/>
      <c r="APY43" s="603"/>
      <c r="APZ43" s="603"/>
      <c r="AQA43" s="603"/>
      <c r="AQB43" s="603"/>
      <c r="AQC43" s="603"/>
      <c r="AQD43" s="603"/>
      <c r="AQE43" s="603"/>
      <c r="AQF43" s="603"/>
      <c r="AQG43" s="603"/>
      <c r="AQH43" s="603"/>
      <c r="AQI43" s="603"/>
      <c r="AQJ43" s="603"/>
      <c r="AQK43" s="603"/>
      <c r="AQL43" s="603"/>
      <c r="AQM43" s="603"/>
      <c r="AQN43" s="603"/>
      <c r="AQO43" s="603"/>
      <c r="AQP43" s="603"/>
      <c r="AQQ43" s="603"/>
      <c r="AQR43" s="603"/>
      <c r="AQS43" s="603"/>
      <c r="AQT43" s="603"/>
      <c r="AQU43" s="603"/>
      <c r="AQV43" s="603"/>
      <c r="AQW43" s="603"/>
      <c r="AQX43" s="603"/>
      <c r="AQY43" s="603"/>
      <c r="AQZ43" s="603"/>
      <c r="ARA43" s="603"/>
      <c r="ARB43" s="603"/>
      <c r="ARC43" s="603"/>
      <c r="ARD43" s="603"/>
      <c r="ARE43" s="603"/>
      <c r="ARF43" s="603"/>
      <c r="ARG43" s="603"/>
      <c r="ARH43" s="603"/>
      <c r="ARI43" s="603"/>
      <c r="ARJ43" s="603"/>
      <c r="ARK43" s="603"/>
      <c r="ARL43" s="603"/>
      <c r="ARM43" s="603"/>
      <c r="ARN43" s="603"/>
      <c r="ARO43" s="603"/>
      <c r="ARP43" s="603"/>
      <c r="ARQ43" s="603"/>
      <c r="ARR43" s="603"/>
      <c r="ARS43" s="603"/>
      <c r="ART43" s="603"/>
      <c r="ARU43" s="603"/>
      <c r="ARV43" s="603"/>
      <c r="ARW43" s="603"/>
      <c r="ARX43" s="603"/>
      <c r="ARY43" s="603"/>
      <c r="ARZ43" s="603"/>
      <c r="ASA43" s="603"/>
      <c r="ASB43" s="603"/>
      <c r="ASC43" s="603"/>
      <c r="ASD43" s="603"/>
      <c r="ASE43" s="603"/>
      <c r="ASF43" s="603"/>
      <c r="ASG43" s="603"/>
      <c r="ASH43" s="603"/>
      <c r="ASI43" s="603"/>
      <c r="ASJ43" s="603"/>
      <c r="ASK43" s="603"/>
      <c r="ASL43" s="603"/>
      <c r="ASM43" s="603"/>
      <c r="ASN43" s="603"/>
      <c r="ASO43" s="603"/>
      <c r="ASP43" s="603"/>
      <c r="ASQ43" s="603"/>
      <c r="ASR43" s="603"/>
      <c r="ASS43" s="603"/>
      <c r="AST43" s="603"/>
      <c r="ASU43" s="603"/>
      <c r="ASV43" s="603"/>
      <c r="ASW43" s="603"/>
      <c r="ASX43" s="603"/>
      <c r="ASY43" s="603"/>
      <c r="ASZ43" s="603"/>
      <c r="ATA43" s="603"/>
      <c r="ATB43" s="603"/>
      <c r="ATC43" s="603"/>
      <c r="ATD43" s="603"/>
      <c r="ATE43" s="603"/>
      <c r="ATF43" s="603"/>
      <c r="ATG43" s="603"/>
      <c r="ATH43" s="603"/>
      <c r="ATI43" s="603"/>
      <c r="ATJ43" s="603"/>
      <c r="ATK43" s="603"/>
      <c r="ATL43" s="603"/>
      <c r="ATM43" s="603"/>
      <c r="ATN43" s="603"/>
      <c r="ATO43" s="603"/>
      <c r="ATP43" s="603"/>
      <c r="ATQ43" s="603"/>
      <c r="ATR43" s="603"/>
      <c r="ATS43" s="603"/>
      <c r="ATT43" s="603"/>
      <c r="ATU43" s="603"/>
      <c r="ATV43" s="603"/>
      <c r="ATW43" s="603"/>
      <c r="ATX43" s="603"/>
      <c r="ATY43" s="603"/>
      <c r="ATZ43" s="603"/>
      <c r="AUA43" s="603"/>
      <c r="AUB43" s="603"/>
      <c r="AUC43" s="603"/>
      <c r="AUD43" s="603"/>
      <c r="AUE43" s="603"/>
      <c r="AUF43" s="603"/>
      <c r="AUG43" s="603"/>
      <c r="AUH43" s="603"/>
      <c r="AUI43" s="603"/>
      <c r="AUJ43" s="603"/>
      <c r="AUK43" s="603"/>
      <c r="AUL43" s="603"/>
      <c r="AUM43" s="603"/>
      <c r="AUN43" s="603"/>
      <c r="AUO43" s="603"/>
      <c r="AUP43" s="603"/>
      <c r="AUQ43" s="603"/>
      <c r="AUR43" s="603"/>
      <c r="AUS43" s="603"/>
      <c r="AUT43" s="603"/>
      <c r="AUU43" s="603"/>
      <c r="AUV43" s="603"/>
      <c r="AUW43" s="603"/>
      <c r="AUX43" s="603"/>
      <c r="AUY43" s="603"/>
      <c r="AUZ43" s="603"/>
      <c r="AVA43" s="603"/>
      <c r="AVB43" s="603"/>
      <c r="AVC43" s="603"/>
      <c r="AVD43" s="603"/>
      <c r="AVE43" s="603"/>
      <c r="AVF43" s="603"/>
      <c r="AVG43" s="603"/>
      <c r="AVH43" s="603"/>
      <c r="AVI43" s="603"/>
      <c r="AVJ43" s="603"/>
      <c r="AVK43" s="603"/>
      <c r="AVL43" s="603"/>
      <c r="AVM43" s="603"/>
      <c r="AVN43" s="603"/>
      <c r="AVO43" s="603"/>
      <c r="AVP43" s="603"/>
      <c r="AVQ43" s="603"/>
      <c r="AVR43" s="603"/>
      <c r="AVS43" s="603"/>
      <c r="AVT43" s="603"/>
      <c r="AVU43" s="603"/>
      <c r="AVV43" s="603"/>
      <c r="AVW43" s="603"/>
      <c r="AVX43" s="603"/>
      <c r="AVY43" s="603"/>
      <c r="AVZ43" s="603"/>
      <c r="AWA43" s="603"/>
      <c r="AWB43" s="603"/>
      <c r="AWC43" s="603"/>
      <c r="AWD43" s="603"/>
      <c r="AWE43" s="603"/>
      <c r="AWF43" s="603"/>
      <c r="AWG43" s="603"/>
      <c r="AWH43" s="603"/>
      <c r="AWI43" s="603"/>
      <c r="AWJ43" s="603"/>
      <c r="AWK43" s="603"/>
      <c r="AWL43" s="603"/>
      <c r="AWM43" s="603"/>
      <c r="AWN43" s="603"/>
      <c r="AWO43" s="603"/>
      <c r="AWP43" s="603"/>
      <c r="AWQ43" s="603"/>
      <c r="AWR43" s="603"/>
      <c r="AWS43" s="603"/>
      <c r="AWT43" s="603"/>
      <c r="AWU43" s="603"/>
      <c r="AWV43" s="603"/>
      <c r="AWW43" s="603"/>
      <c r="AWX43" s="603"/>
      <c r="AWY43" s="603"/>
      <c r="AWZ43" s="603"/>
      <c r="AXA43" s="603"/>
      <c r="AXB43" s="603"/>
      <c r="AXC43" s="603"/>
      <c r="AXD43" s="603"/>
      <c r="AXE43" s="603"/>
      <c r="AXF43" s="603"/>
      <c r="AXG43" s="603"/>
      <c r="AXH43" s="603"/>
      <c r="AXI43" s="603"/>
      <c r="AXJ43" s="603"/>
      <c r="AXK43" s="603"/>
      <c r="AXL43" s="603"/>
      <c r="AXM43" s="603"/>
      <c r="AXN43" s="603"/>
      <c r="AXO43" s="603"/>
      <c r="AXP43" s="603"/>
      <c r="AXQ43" s="603"/>
      <c r="AXR43" s="603"/>
      <c r="AXS43" s="603"/>
      <c r="AXT43" s="603"/>
      <c r="AXU43" s="603"/>
      <c r="AXV43" s="603"/>
      <c r="AXW43" s="603"/>
      <c r="AXX43" s="603"/>
      <c r="AXY43" s="603"/>
      <c r="AXZ43" s="603"/>
      <c r="AYA43" s="603"/>
      <c r="AYB43" s="603"/>
      <c r="AYC43" s="603"/>
      <c r="AYD43" s="603"/>
      <c r="AYE43" s="603"/>
      <c r="AYF43" s="603"/>
      <c r="AYG43" s="603"/>
      <c r="AYH43" s="603"/>
      <c r="AYI43" s="603"/>
      <c r="AYJ43" s="603"/>
      <c r="AYK43" s="603"/>
      <c r="AYL43" s="603"/>
      <c r="AYM43" s="603"/>
      <c r="AYN43" s="603"/>
      <c r="AYO43" s="603"/>
      <c r="AYP43" s="603"/>
      <c r="AYQ43" s="603"/>
      <c r="AYR43" s="603"/>
      <c r="AYS43" s="603"/>
      <c r="AYT43" s="603"/>
      <c r="AYU43" s="603"/>
      <c r="AYV43" s="603"/>
      <c r="AYW43" s="603"/>
      <c r="AYX43" s="603"/>
      <c r="AYY43" s="603"/>
      <c r="AYZ43" s="603"/>
      <c r="AZA43" s="603"/>
      <c r="AZB43" s="603"/>
      <c r="AZC43" s="603"/>
      <c r="AZD43" s="603"/>
      <c r="AZE43" s="603"/>
      <c r="AZF43" s="603"/>
      <c r="AZG43" s="603"/>
      <c r="AZH43" s="603"/>
      <c r="AZI43" s="603"/>
      <c r="AZJ43" s="603"/>
      <c r="AZK43" s="603"/>
      <c r="AZL43" s="603"/>
      <c r="AZM43" s="603"/>
      <c r="AZN43" s="603"/>
      <c r="AZO43" s="603"/>
      <c r="AZP43" s="603"/>
      <c r="AZQ43" s="603"/>
      <c r="AZR43" s="603"/>
      <c r="AZS43" s="603"/>
      <c r="AZT43" s="603"/>
      <c r="AZU43" s="603"/>
      <c r="AZV43" s="603"/>
      <c r="AZW43" s="603"/>
      <c r="AZX43" s="603"/>
      <c r="AZY43" s="603"/>
      <c r="AZZ43" s="603"/>
      <c r="BAA43" s="603"/>
      <c r="BAB43" s="603"/>
      <c r="BAC43" s="603"/>
      <c r="BAD43" s="603"/>
      <c r="BAE43" s="603"/>
      <c r="BAF43" s="603"/>
      <c r="BAG43" s="603"/>
      <c r="BAH43" s="603"/>
      <c r="BAI43" s="603"/>
      <c r="BAJ43" s="603"/>
      <c r="BAK43" s="603"/>
      <c r="BAL43" s="603"/>
      <c r="BAM43" s="603"/>
      <c r="BAN43" s="603"/>
      <c r="BAO43" s="603"/>
      <c r="BAP43" s="603"/>
      <c r="BAQ43" s="603"/>
      <c r="BAR43" s="603"/>
      <c r="BAS43" s="603"/>
      <c r="BAT43" s="603"/>
      <c r="BAU43" s="603"/>
      <c r="BAV43" s="603"/>
      <c r="BAW43" s="603"/>
      <c r="BAX43" s="603"/>
      <c r="BAY43" s="603"/>
      <c r="BAZ43" s="603"/>
      <c r="BBA43" s="603"/>
      <c r="BBB43" s="603"/>
      <c r="BBC43" s="603"/>
      <c r="BBD43" s="603"/>
      <c r="BBE43" s="603"/>
      <c r="BBF43" s="603"/>
      <c r="BBG43" s="603"/>
      <c r="BBH43" s="603"/>
      <c r="BBI43" s="603"/>
      <c r="BBJ43" s="603"/>
      <c r="BBK43" s="603"/>
      <c r="BBL43" s="603"/>
      <c r="BBM43" s="603"/>
      <c r="BBN43" s="603"/>
      <c r="BBO43" s="603"/>
      <c r="BBP43" s="603"/>
      <c r="BBQ43" s="603"/>
      <c r="BBR43" s="603"/>
      <c r="BBS43" s="603"/>
      <c r="BBT43" s="603"/>
      <c r="BBU43" s="603"/>
      <c r="BBV43" s="603"/>
      <c r="BBW43" s="603"/>
      <c r="BBX43" s="603"/>
      <c r="BBY43" s="603"/>
      <c r="BBZ43" s="603"/>
      <c r="BCA43" s="603"/>
      <c r="BCB43" s="603"/>
      <c r="BCC43" s="603"/>
      <c r="BCD43" s="603"/>
      <c r="BCE43" s="603"/>
      <c r="BCF43" s="603"/>
      <c r="BCG43" s="603"/>
      <c r="BCH43" s="603"/>
      <c r="BCI43" s="603"/>
      <c r="BCJ43" s="603"/>
      <c r="BCK43" s="603"/>
      <c r="BCL43" s="603"/>
      <c r="BCM43" s="603"/>
      <c r="BCN43" s="603"/>
      <c r="BCO43" s="603"/>
      <c r="BCP43" s="603"/>
      <c r="BCQ43" s="603"/>
      <c r="BCR43" s="603"/>
      <c r="BCS43" s="603"/>
      <c r="BCT43" s="603"/>
      <c r="BCU43" s="603"/>
      <c r="BCV43" s="603"/>
      <c r="BCW43" s="603"/>
      <c r="BCX43" s="603"/>
      <c r="BCY43" s="603"/>
      <c r="BCZ43" s="603"/>
      <c r="BDA43" s="603"/>
      <c r="BDB43" s="603"/>
      <c r="BDC43" s="603"/>
      <c r="BDD43" s="603"/>
      <c r="BDE43" s="603"/>
      <c r="BDF43" s="603"/>
      <c r="BDG43" s="603"/>
      <c r="BDH43" s="603"/>
      <c r="BDI43" s="603"/>
      <c r="BDJ43" s="603"/>
      <c r="BDK43" s="603"/>
      <c r="BDL43" s="603"/>
      <c r="BDM43" s="603"/>
      <c r="BDN43" s="603"/>
      <c r="BDO43" s="603"/>
      <c r="BDP43" s="603"/>
      <c r="BDQ43" s="603"/>
      <c r="BDR43" s="603"/>
      <c r="BDS43" s="603"/>
      <c r="BDT43" s="603"/>
      <c r="BDU43" s="603"/>
      <c r="BDV43" s="603"/>
      <c r="BDW43" s="603"/>
      <c r="BDX43" s="603"/>
      <c r="BDY43" s="603"/>
      <c r="BDZ43" s="603"/>
      <c r="BEA43" s="603"/>
      <c r="BEB43" s="603"/>
      <c r="BEC43" s="603"/>
      <c r="BED43" s="603"/>
      <c r="BEE43" s="603"/>
      <c r="BEF43" s="603"/>
      <c r="BEG43" s="603"/>
      <c r="BEH43" s="603"/>
      <c r="BEI43" s="603"/>
      <c r="BEJ43" s="603"/>
      <c r="BEK43" s="603"/>
      <c r="BEL43" s="603"/>
      <c r="BEM43" s="603"/>
      <c r="BEN43" s="603"/>
      <c r="BEO43" s="603"/>
      <c r="BEP43" s="603"/>
      <c r="BEQ43" s="603"/>
      <c r="BER43" s="603"/>
      <c r="BES43" s="603"/>
      <c r="BET43" s="603"/>
      <c r="BEU43" s="603"/>
      <c r="BEV43" s="603"/>
      <c r="BEW43" s="603"/>
      <c r="BEX43" s="603"/>
      <c r="BEY43" s="603"/>
      <c r="BEZ43" s="603"/>
      <c r="BFA43" s="603"/>
      <c r="BFB43" s="603"/>
      <c r="BFC43" s="603"/>
      <c r="BFD43" s="603"/>
      <c r="BFE43" s="603"/>
      <c r="BFF43" s="603"/>
      <c r="BFG43" s="603"/>
      <c r="BFH43" s="603"/>
      <c r="BFI43" s="603"/>
      <c r="BFJ43" s="603"/>
      <c r="BFK43" s="603"/>
      <c r="BFL43" s="603"/>
      <c r="BFM43" s="603"/>
      <c r="BFN43" s="603"/>
      <c r="BFO43" s="603"/>
      <c r="BFP43" s="603"/>
      <c r="BFQ43" s="603"/>
      <c r="BFR43" s="603"/>
      <c r="BFS43" s="603"/>
      <c r="BFT43" s="603"/>
      <c r="BFU43" s="603"/>
      <c r="BFV43" s="603"/>
      <c r="BFW43" s="603"/>
      <c r="BFX43" s="603"/>
      <c r="BFY43" s="603"/>
      <c r="BFZ43" s="603"/>
      <c r="BGA43" s="603"/>
      <c r="BGB43" s="603"/>
      <c r="BGC43" s="603"/>
      <c r="BGD43" s="603"/>
      <c r="BGE43" s="603"/>
      <c r="BGF43" s="603"/>
      <c r="BGG43" s="603"/>
      <c r="BGH43" s="603"/>
      <c r="BGI43" s="603"/>
      <c r="BGJ43" s="603"/>
      <c r="BGK43" s="603"/>
      <c r="BGL43" s="603"/>
      <c r="BGM43" s="603"/>
      <c r="BGN43" s="603"/>
      <c r="BGO43" s="603"/>
      <c r="BGP43" s="603"/>
      <c r="BGQ43" s="603"/>
      <c r="BGR43" s="603"/>
      <c r="BGS43" s="603"/>
      <c r="BGT43" s="603"/>
      <c r="BGU43" s="603"/>
      <c r="BGV43" s="603"/>
      <c r="BGW43" s="603"/>
      <c r="BGX43" s="603"/>
      <c r="BGY43" s="603"/>
      <c r="BGZ43" s="603"/>
      <c r="BHA43" s="603"/>
      <c r="BHB43" s="603"/>
      <c r="BHC43" s="603"/>
      <c r="BHD43" s="603"/>
      <c r="BHE43" s="603"/>
      <c r="BHF43" s="603"/>
      <c r="BHG43" s="603"/>
      <c r="BHH43" s="603"/>
      <c r="BHI43" s="603"/>
      <c r="BHJ43" s="603"/>
      <c r="BHK43" s="603"/>
      <c r="BHL43" s="603"/>
      <c r="BHM43" s="603"/>
      <c r="BHN43" s="603"/>
      <c r="BHO43" s="603"/>
      <c r="BHP43" s="603"/>
      <c r="BHQ43" s="603"/>
      <c r="BHR43" s="603"/>
      <c r="BHS43" s="603"/>
      <c r="BHT43" s="603"/>
      <c r="BHU43" s="603"/>
      <c r="BHV43" s="603"/>
      <c r="BHW43" s="603"/>
      <c r="BHX43" s="603"/>
      <c r="BHY43" s="603"/>
      <c r="BHZ43" s="603"/>
      <c r="BIA43" s="603"/>
      <c r="BIB43" s="603"/>
      <c r="BIC43" s="603"/>
      <c r="BID43" s="603"/>
      <c r="BIE43" s="603"/>
      <c r="BIF43" s="603"/>
      <c r="BIG43" s="603"/>
      <c r="BIH43" s="603"/>
      <c r="BII43" s="603"/>
      <c r="BIJ43" s="603"/>
      <c r="BIK43" s="603"/>
      <c r="BIL43" s="603"/>
      <c r="BIM43" s="603"/>
      <c r="BIN43" s="603"/>
      <c r="BIO43" s="603"/>
      <c r="BIP43" s="603"/>
      <c r="BIQ43" s="603"/>
      <c r="BIR43" s="603"/>
      <c r="BIS43" s="603"/>
      <c r="BIT43" s="603"/>
      <c r="BIU43" s="603"/>
      <c r="BIV43" s="603"/>
      <c r="BIW43" s="603"/>
      <c r="BIX43" s="603"/>
      <c r="BIY43" s="603"/>
      <c r="BIZ43" s="603"/>
      <c r="BJA43" s="603"/>
      <c r="BJB43" s="603"/>
      <c r="BJC43" s="603"/>
      <c r="BJD43" s="603"/>
      <c r="BJE43" s="603"/>
      <c r="BJF43" s="603"/>
      <c r="BJG43" s="603"/>
      <c r="BJH43" s="603"/>
      <c r="BJI43" s="603"/>
      <c r="BJJ43" s="603"/>
      <c r="BJK43" s="603"/>
      <c r="BJL43" s="603"/>
      <c r="BJM43" s="603"/>
      <c r="BJN43" s="603"/>
      <c r="BJO43" s="603"/>
      <c r="BJP43" s="603"/>
      <c r="BJQ43" s="603"/>
      <c r="BJR43" s="603"/>
      <c r="BJS43" s="603"/>
      <c r="BJT43" s="603"/>
      <c r="BJU43" s="603"/>
      <c r="BJV43" s="603"/>
      <c r="BJW43" s="603"/>
      <c r="BJX43" s="603"/>
      <c r="BJY43" s="603"/>
      <c r="BJZ43" s="603"/>
      <c r="BKA43" s="603"/>
      <c r="BKB43" s="603"/>
      <c r="BKC43" s="603"/>
      <c r="BKD43" s="603"/>
      <c r="BKE43" s="603"/>
      <c r="BKF43" s="603"/>
      <c r="BKG43" s="603"/>
      <c r="BKH43" s="603"/>
      <c r="BKI43" s="603"/>
      <c r="BKJ43" s="603"/>
      <c r="BKK43" s="603"/>
      <c r="BKL43" s="603"/>
      <c r="BKM43" s="603"/>
      <c r="BKN43" s="603"/>
      <c r="BKO43" s="603"/>
      <c r="BKP43" s="603"/>
      <c r="BKQ43" s="603"/>
      <c r="BKR43" s="603"/>
      <c r="BKS43" s="603"/>
      <c r="BKT43" s="603"/>
      <c r="BKU43" s="603"/>
      <c r="BKV43" s="603"/>
      <c r="BKW43" s="603"/>
      <c r="BKX43" s="603"/>
      <c r="BKY43" s="603"/>
      <c r="BKZ43" s="603"/>
      <c r="BLA43" s="603"/>
      <c r="BLB43" s="603"/>
      <c r="BLC43" s="603"/>
      <c r="BLD43" s="603"/>
      <c r="BLE43" s="603"/>
      <c r="BLF43" s="603"/>
      <c r="BLG43" s="603"/>
      <c r="BLH43" s="603"/>
      <c r="BLI43" s="603"/>
      <c r="BLJ43" s="603"/>
      <c r="BLK43" s="603"/>
      <c r="BLL43" s="603"/>
      <c r="BLM43" s="603"/>
      <c r="BLN43" s="603"/>
      <c r="BLO43" s="603"/>
      <c r="BLP43" s="603"/>
      <c r="BLQ43" s="603"/>
      <c r="BLR43" s="603"/>
      <c r="BLS43" s="603"/>
      <c r="BLT43" s="603"/>
      <c r="BLU43" s="603"/>
      <c r="BLV43" s="603"/>
      <c r="BLW43" s="603"/>
      <c r="BLX43" s="603"/>
      <c r="BLY43" s="603"/>
      <c r="BLZ43" s="603"/>
      <c r="BMA43" s="603"/>
      <c r="BMB43" s="603"/>
      <c r="BMC43" s="603"/>
      <c r="BMD43" s="603"/>
      <c r="BME43" s="603"/>
      <c r="BMF43" s="603"/>
      <c r="BMG43" s="603"/>
      <c r="BMH43" s="603"/>
      <c r="BMI43" s="603"/>
      <c r="BMJ43" s="603"/>
      <c r="BMK43" s="603"/>
      <c r="BML43" s="603"/>
      <c r="BMM43" s="603"/>
      <c r="BMN43" s="603"/>
      <c r="BMO43" s="603"/>
      <c r="BMP43" s="603"/>
      <c r="BMQ43" s="603"/>
      <c r="BMR43" s="603"/>
      <c r="BMS43" s="603"/>
      <c r="BMT43" s="603"/>
      <c r="BMU43" s="603"/>
      <c r="BMV43" s="603"/>
      <c r="BMW43" s="603"/>
      <c r="BMX43" s="603"/>
      <c r="BMY43" s="603"/>
      <c r="BMZ43" s="603"/>
      <c r="BNA43" s="603"/>
      <c r="BNB43" s="603"/>
      <c r="BNC43" s="603"/>
      <c r="BND43" s="603"/>
      <c r="BNE43" s="603"/>
      <c r="BNF43" s="603"/>
      <c r="BNG43" s="603"/>
      <c r="BNH43" s="603"/>
      <c r="BNI43" s="603"/>
      <c r="BNJ43" s="603"/>
      <c r="BNK43" s="603"/>
      <c r="BNL43" s="603"/>
      <c r="BNM43" s="603"/>
      <c r="BNN43" s="603"/>
      <c r="BNO43" s="603"/>
      <c r="BNP43" s="603"/>
      <c r="BNQ43" s="603"/>
      <c r="BNR43" s="603"/>
      <c r="BNS43" s="603"/>
      <c r="BNT43" s="603"/>
      <c r="BNU43" s="603"/>
      <c r="BNV43" s="603"/>
      <c r="BNW43" s="603"/>
      <c r="BNX43" s="603"/>
      <c r="BNY43" s="603"/>
      <c r="BNZ43" s="603"/>
      <c r="BOA43" s="603"/>
      <c r="BOB43" s="603"/>
      <c r="BOC43" s="603"/>
      <c r="BOD43" s="603"/>
      <c r="BOE43" s="603"/>
      <c r="BOF43" s="603"/>
      <c r="BOG43" s="603"/>
      <c r="BOH43" s="603"/>
      <c r="BOI43" s="603"/>
      <c r="BOJ43" s="603"/>
      <c r="BOK43" s="603"/>
      <c r="BOL43" s="603"/>
      <c r="BOM43" s="603"/>
      <c r="BON43" s="603"/>
      <c r="BOO43" s="603"/>
      <c r="BOP43" s="603"/>
      <c r="BOQ43" s="603"/>
      <c r="BOR43" s="603"/>
      <c r="BOS43" s="603"/>
      <c r="BOT43" s="603"/>
      <c r="BOU43" s="603"/>
      <c r="BOV43" s="603"/>
      <c r="BOW43" s="603"/>
      <c r="BOX43" s="603"/>
      <c r="BOY43" s="603"/>
      <c r="BOZ43" s="603"/>
      <c r="BPA43" s="603"/>
      <c r="BPB43" s="603"/>
      <c r="BPC43" s="603"/>
      <c r="BPD43" s="603"/>
      <c r="BPE43" s="603"/>
      <c r="BPF43" s="603"/>
      <c r="BPG43" s="603"/>
      <c r="BPH43" s="603"/>
      <c r="BPI43" s="603"/>
      <c r="BPJ43" s="603"/>
      <c r="BPK43" s="603"/>
      <c r="BPL43" s="603"/>
      <c r="BPM43" s="603"/>
      <c r="BPN43" s="603"/>
      <c r="BPO43" s="603"/>
      <c r="BPP43" s="603"/>
      <c r="BPQ43" s="603"/>
      <c r="BPR43" s="603"/>
      <c r="BPS43" s="603"/>
      <c r="BPT43" s="603"/>
      <c r="BPU43" s="603"/>
      <c r="BPV43" s="603"/>
      <c r="BPW43" s="603"/>
      <c r="BPX43" s="603"/>
      <c r="BPY43" s="603"/>
      <c r="BPZ43" s="603"/>
      <c r="BQA43" s="603"/>
      <c r="BQB43" s="603"/>
      <c r="BQC43" s="603"/>
      <c r="BQD43" s="603"/>
      <c r="BQE43" s="603"/>
      <c r="BQF43" s="603"/>
      <c r="BQG43" s="603"/>
      <c r="BQH43" s="603"/>
      <c r="BQI43" s="603"/>
      <c r="BQJ43" s="603"/>
      <c r="BQK43" s="603"/>
      <c r="BQL43" s="603"/>
      <c r="BQM43" s="603"/>
      <c r="BQN43" s="603"/>
      <c r="BQO43" s="603"/>
      <c r="BQP43" s="603"/>
      <c r="BQQ43" s="603"/>
      <c r="BQR43" s="603"/>
      <c r="BQS43" s="603"/>
      <c r="BQT43" s="603"/>
      <c r="BQU43" s="603"/>
      <c r="BQV43" s="603"/>
      <c r="BQW43" s="603"/>
      <c r="BQX43" s="603"/>
      <c r="BQY43" s="603"/>
      <c r="BQZ43" s="603"/>
      <c r="BRA43" s="603"/>
      <c r="BRB43" s="603"/>
      <c r="BRC43" s="603"/>
      <c r="BRD43" s="603"/>
      <c r="BRE43" s="603"/>
      <c r="BRF43" s="603"/>
      <c r="BRG43" s="603"/>
      <c r="BRH43" s="603"/>
      <c r="BRI43" s="603"/>
      <c r="BRJ43" s="603"/>
      <c r="BRK43" s="603"/>
      <c r="BRL43" s="603"/>
      <c r="BRM43" s="603"/>
      <c r="BRN43" s="603"/>
      <c r="BRO43" s="603"/>
      <c r="BRP43" s="603"/>
      <c r="BRQ43" s="603"/>
      <c r="BRR43" s="603"/>
      <c r="BRS43" s="603"/>
      <c r="BRT43" s="603"/>
      <c r="BRU43" s="603"/>
      <c r="BRV43" s="603"/>
      <c r="BRW43" s="603"/>
      <c r="BRX43" s="603"/>
      <c r="BRY43" s="603"/>
      <c r="BRZ43" s="603"/>
      <c r="BSA43" s="603"/>
      <c r="BSB43" s="603"/>
      <c r="BSC43" s="603"/>
      <c r="BSD43" s="603"/>
      <c r="BSE43" s="603"/>
      <c r="BSF43" s="603"/>
      <c r="BSG43" s="603"/>
      <c r="BSH43" s="603"/>
      <c r="BSI43" s="603"/>
      <c r="BSJ43" s="603"/>
      <c r="BSK43" s="603"/>
      <c r="BSL43" s="603"/>
      <c r="BSM43" s="603"/>
      <c r="BSN43" s="603"/>
      <c r="BSO43" s="603"/>
      <c r="BSP43" s="603"/>
      <c r="BSQ43" s="603"/>
      <c r="BSR43" s="603"/>
      <c r="BSS43" s="603"/>
      <c r="BST43" s="603"/>
      <c r="BSU43" s="603"/>
      <c r="BSV43" s="603"/>
      <c r="BSW43" s="603"/>
      <c r="BSX43" s="603"/>
      <c r="BSY43" s="603"/>
      <c r="BSZ43" s="603"/>
      <c r="BTA43" s="603"/>
      <c r="BTB43" s="603"/>
      <c r="BTC43" s="603"/>
      <c r="BTD43" s="603"/>
      <c r="BTE43" s="603"/>
      <c r="BTF43" s="603"/>
      <c r="BTG43" s="603"/>
      <c r="BTH43" s="603"/>
      <c r="BTI43" s="603"/>
      <c r="BTJ43" s="603"/>
      <c r="BTK43" s="603"/>
      <c r="BTL43" s="603"/>
      <c r="BTM43" s="603"/>
      <c r="BTN43" s="603"/>
      <c r="BTO43" s="603"/>
      <c r="BTP43" s="603"/>
      <c r="BTQ43" s="603"/>
      <c r="BTR43" s="603"/>
      <c r="BTS43" s="603"/>
      <c r="BTT43" s="603"/>
      <c r="BTU43" s="603"/>
      <c r="BTV43" s="603"/>
      <c r="BTW43" s="603"/>
      <c r="BTX43" s="603"/>
      <c r="BTY43" s="603"/>
      <c r="BTZ43" s="603"/>
      <c r="BUA43" s="603"/>
      <c r="BUB43" s="603"/>
      <c r="BUC43" s="603"/>
      <c r="BUD43" s="603"/>
      <c r="BUE43" s="603"/>
      <c r="BUF43" s="603"/>
      <c r="BUG43" s="603"/>
      <c r="BUH43" s="603"/>
      <c r="BUI43" s="603"/>
      <c r="BUJ43" s="603"/>
      <c r="BUK43" s="603"/>
      <c r="BUL43" s="603"/>
      <c r="BUM43" s="603"/>
      <c r="BUN43" s="603"/>
      <c r="BUO43" s="603"/>
      <c r="BUP43" s="603"/>
      <c r="BUQ43" s="603"/>
      <c r="BUR43" s="603"/>
      <c r="BUS43" s="603"/>
      <c r="BUT43" s="603"/>
      <c r="BUU43" s="603"/>
      <c r="BUV43" s="603"/>
      <c r="BUW43" s="603"/>
      <c r="BUX43" s="603"/>
      <c r="BUY43" s="603"/>
      <c r="BUZ43" s="603"/>
      <c r="BVA43" s="603"/>
      <c r="BVB43" s="603"/>
      <c r="BVC43" s="603"/>
      <c r="BVD43" s="603"/>
      <c r="BVE43" s="603"/>
      <c r="BVF43" s="603"/>
      <c r="BVG43" s="603"/>
      <c r="BVH43" s="603"/>
      <c r="BVI43" s="603"/>
      <c r="BVJ43" s="603"/>
      <c r="BVK43" s="603"/>
      <c r="BVL43" s="603"/>
      <c r="BVM43" s="603"/>
      <c r="BVN43" s="603"/>
      <c r="BVO43" s="603"/>
      <c r="BVP43" s="603"/>
      <c r="BVQ43" s="603"/>
      <c r="BVR43" s="603"/>
      <c r="BVS43" s="603"/>
      <c r="BVT43" s="603"/>
      <c r="BVU43" s="603"/>
      <c r="BVV43" s="603"/>
      <c r="BVW43" s="603"/>
      <c r="BVX43" s="603"/>
      <c r="BVY43" s="603"/>
      <c r="BVZ43" s="603"/>
      <c r="BWA43" s="603"/>
      <c r="BWB43" s="603"/>
      <c r="BWC43" s="603"/>
      <c r="BWD43" s="603"/>
      <c r="BWE43" s="603"/>
      <c r="BWF43" s="603"/>
      <c r="BWG43" s="603"/>
      <c r="BWH43" s="603"/>
      <c r="BWI43" s="603"/>
      <c r="BWJ43" s="603"/>
      <c r="BWK43" s="603"/>
    </row>
    <row r="44" spans="1:1961" s="128" customFormat="1" ht="35.25" customHeight="1" x14ac:dyDescent="0.25">
      <c r="A44" s="52" t="s">
        <v>170</v>
      </c>
      <c r="B44" s="66" t="s">
        <v>12</v>
      </c>
      <c r="C44" s="66" t="s">
        <v>42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1.79</v>
      </c>
      <c r="AA44" s="84">
        <v>0</v>
      </c>
      <c r="AB44" s="84">
        <v>0</v>
      </c>
      <c r="AC44" s="84">
        <v>0.98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0</v>
      </c>
      <c r="AJ44" s="84">
        <f t="shared" ref="AJ44:AJ45" si="3">AC44</f>
        <v>0.98</v>
      </c>
      <c r="AK44" s="84">
        <v>0</v>
      </c>
      <c r="AL44" s="84">
        <v>0</v>
      </c>
      <c r="AM44" s="603"/>
      <c r="AN44" s="603"/>
      <c r="AO44" s="603"/>
      <c r="AP44" s="603"/>
      <c r="AQ44" s="603"/>
      <c r="AR44" s="603"/>
      <c r="AS44" s="603"/>
      <c r="AT44" s="603"/>
      <c r="AU44" s="603"/>
      <c r="AV44" s="603"/>
      <c r="AW44" s="603"/>
      <c r="AX44" s="603"/>
      <c r="AY44" s="603"/>
      <c r="AZ44" s="603"/>
      <c r="BA44" s="603"/>
      <c r="BB44" s="603"/>
      <c r="BC44" s="603"/>
      <c r="BD44" s="603"/>
      <c r="BE44" s="603"/>
      <c r="BF44" s="603"/>
      <c r="BG44" s="603"/>
      <c r="BH44" s="603"/>
      <c r="BI44" s="603"/>
      <c r="BJ44" s="603"/>
      <c r="BK44" s="603"/>
      <c r="BL44" s="603"/>
      <c r="BM44" s="603"/>
      <c r="BN44" s="603"/>
      <c r="BO44" s="603"/>
      <c r="BP44" s="603"/>
      <c r="BQ44" s="603"/>
      <c r="BR44" s="603"/>
      <c r="BS44" s="603"/>
      <c r="BT44" s="603"/>
      <c r="BU44" s="603"/>
      <c r="BV44" s="603"/>
      <c r="BW44" s="603"/>
      <c r="BX44" s="603"/>
      <c r="BY44" s="603"/>
      <c r="BZ44" s="603"/>
      <c r="CA44" s="603"/>
      <c r="CB44" s="603"/>
      <c r="CC44" s="603"/>
      <c r="CD44" s="603"/>
      <c r="CE44" s="603"/>
      <c r="CF44" s="603"/>
      <c r="CG44" s="603"/>
      <c r="CH44" s="603"/>
      <c r="CI44" s="603"/>
      <c r="CJ44" s="603"/>
      <c r="CK44" s="603"/>
      <c r="CL44" s="603"/>
      <c r="CM44" s="603"/>
      <c r="CN44" s="603"/>
      <c r="CO44" s="603"/>
      <c r="CP44" s="603"/>
      <c r="CQ44" s="603"/>
      <c r="CR44" s="603"/>
      <c r="CS44" s="603"/>
      <c r="CT44" s="603"/>
      <c r="CU44" s="603"/>
      <c r="CV44" s="603"/>
      <c r="CW44" s="603"/>
      <c r="CX44" s="603"/>
      <c r="CY44" s="603"/>
      <c r="CZ44" s="603"/>
      <c r="DA44" s="603"/>
      <c r="DB44" s="603"/>
      <c r="DC44" s="603"/>
      <c r="DD44" s="603"/>
      <c r="DE44" s="603"/>
      <c r="DF44" s="603"/>
      <c r="DG44" s="603"/>
      <c r="DH44" s="603"/>
      <c r="DI44" s="603"/>
      <c r="DJ44" s="603"/>
      <c r="DK44" s="603"/>
      <c r="DL44" s="603"/>
      <c r="DM44" s="603"/>
      <c r="DN44" s="603"/>
      <c r="DO44" s="603"/>
      <c r="DP44" s="603"/>
      <c r="DQ44" s="603"/>
      <c r="DR44" s="603"/>
      <c r="DS44" s="603"/>
      <c r="DT44" s="603"/>
      <c r="DU44" s="603"/>
      <c r="DV44" s="603"/>
      <c r="DW44" s="603"/>
      <c r="DX44" s="603"/>
      <c r="DY44" s="603"/>
      <c r="DZ44" s="603"/>
      <c r="EA44" s="603"/>
      <c r="EB44" s="603"/>
      <c r="EC44" s="603"/>
      <c r="ED44" s="603"/>
      <c r="EE44" s="603"/>
      <c r="EF44" s="603"/>
      <c r="EG44" s="603"/>
      <c r="EH44" s="603"/>
      <c r="EI44" s="603"/>
      <c r="EJ44" s="603"/>
      <c r="EK44" s="603"/>
      <c r="EL44" s="603"/>
      <c r="EM44" s="603"/>
      <c r="EN44" s="603"/>
      <c r="EO44" s="603"/>
      <c r="EP44" s="603"/>
      <c r="EQ44" s="603"/>
      <c r="ER44" s="603"/>
      <c r="ES44" s="603"/>
      <c r="ET44" s="603"/>
      <c r="EU44" s="603"/>
      <c r="EV44" s="603"/>
      <c r="EW44" s="603"/>
      <c r="EX44" s="603"/>
      <c r="EY44" s="603"/>
      <c r="EZ44" s="603"/>
      <c r="FA44" s="603"/>
      <c r="FB44" s="603"/>
      <c r="FC44" s="603"/>
      <c r="FD44" s="603"/>
      <c r="FE44" s="603"/>
      <c r="FF44" s="603"/>
      <c r="FG44" s="603"/>
      <c r="FH44" s="603"/>
      <c r="FI44" s="603"/>
      <c r="FJ44" s="603"/>
      <c r="FK44" s="603"/>
      <c r="FL44" s="603"/>
      <c r="FM44" s="603"/>
      <c r="FN44" s="603"/>
      <c r="FO44" s="603"/>
      <c r="FP44" s="603"/>
      <c r="FQ44" s="603"/>
      <c r="FR44" s="603"/>
      <c r="FS44" s="603"/>
      <c r="FT44" s="603"/>
      <c r="FU44" s="603"/>
      <c r="FV44" s="603"/>
      <c r="FW44" s="603"/>
      <c r="FX44" s="603"/>
      <c r="FY44" s="603"/>
      <c r="FZ44" s="603"/>
      <c r="GA44" s="603"/>
      <c r="GB44" s="603"/>
      <c r="GC44" s="603"/>
      <c r="GD44" s="603"/>
      <c r="GE44" s="603"/>
      <c r="GF44" s="603"/>
      <c r="GG44" s="603"/>
      <c r="GH44" s="603"/>
      <c r="GI44" s="603"/>
      <c r="GJ44" s="603"/>
      <c r="GK44" s="603"/>
      <c r="GL44" s="603"/>
      <c r="GM44" s="603"/>
      <c r="GN44" s="603"/>
      <c r="GO44" s="603"/>
      <c r="GP44" s="603"/>
      <c r="GQ44" s="603"/>
      <c r="GR44" s="603"/>
      <c r="GS44" s="603"/>
      <c r="GT44" s="603"/>
      <c r="GU44" s="603"/>
      <c r="GV44" s="603"/>
      <c r="GW44" s="603"/>
      <c r="GX44" s="603"/>
      <c r="GY44" s="603"/>
      <c r="GZ44" s="603"/>
      <c r="HA44" s="603"/>
      <c r="HB44" s="603"/>
      <c r="HC44" s="603"/>
      <c r="HD44" s="603"/>
      <c r="HE44" s="603"/>
      <c r="HF44" s="603"/>
      <c r="HG44" s="603"/>
      <c r="HH44" s="603"/>
      <c r="HI44" s="603"/>
      <c r="HJ44" s="603"/>
      <c r="HK44" s="603"/>
      <c r="HL44" s="603"/>
      <c r="HM44" s="603"/>
      <c r="HN44" s="603"/>
      <c r="HO44" s="603"/>
      <c r="HP44" s="603"/>
      <c r="HQ44" s="603"/>
      <c r="HR44" s="603"/>
      <c r="HS44" s="603"/>
      <c r="HT44" s="603"/>
      <c r="HU44" s="603"/>
      <c r="HV44" s="603"/>
      <c r="HW44" s="603"/>
      <c r="HX44" s="603"/>
      <c r="HY44" s="603"/>
      <c r="HZ44" s="603"/>
      <c r="IA44" s="603"/>
      <c r="IB44" s="603"/>
      <c r="IC44" s="603"/>
      <c r="ID44" s="603"/>
      <c r="IE44" s="603"/>
      <c r="IF44" s="603"/>
      <c r="IG44" s="603"/>
      <c r="IH44" s="603"/>
      <c r="II44" s="603"/>
      <c r="IJ44" s="603"/>
      <c r="IK44" s="603"/>
      <c r="IL44" s="603"/>
      <c r="IM44" s="603"/>
      <c r="IN44" s="603"/>
      <c r="IO44" s="603"/>
      <c r="IP44" s="603"/>
      <c r="IQ44" s="603"/>
      <c r="IR44" s="603"/>
      <c r="IS44" s="603"/>
      <c r="IT44" s="603"/>
      <c r="IU44" s="603"/>
      <c r="IV44" s="603"/>
      <c r="IW44" s="603"/>
      <c r="IX44" s="603"/>
      <c r="IY44" s="603"/>
      <c r="IZ44" s="603"/>
      <c r="JA44" s="603"/>
      <c r="JB44" s="603"/>
      <c r="JC44" s="603"/>
      <c r="JD44" s="603"/>
      <c r="JE44" s="603"/>
      <c r="JF44" s="603"/>
      <c r="JG44" s="603"/>
      <c r="JH44" s="603"/>
      <c r="JI44" s="603"/>
      <c r="JJ44" s="603"/>
      <c r="JK44" s="603"/>
      <c r="JL44" s="603"/>
      <c r="JM44" s="603"/>
      <c r="JN44" s="603"/>
      <c r="JO44" s="603"/>
      <c r="JP44" s="603"/>
      <c r="JQ44" s="603"/>
      <c r="JR44" s="603"/>
      <c r="JS44" s="603"/>
      <c r="JT44" s="603"/>
      <c r="JU44" s="603"/>
      <c r="JV44" s="603"/>
      <c r="JW44" s="603"/>
      <c r="JX44" s="603"/>
      <c r="JY44" s="603"/>
      <c r="JZ44" s="603"/>
      <c r="KA44" s="603"/>
      <c r="KB44" s="603"/>
      <c r="KC44" s="603"/>
      <c r="KD44" s="603"/>
      <c r="KE44" s="603"/>
      <c r="KF44" s="603"/>
      <c r="KG44" s="603"/>
      <c r="KH44" s="603"/>
      <c r="KI44" s="603"/>
      <c r="KJ44" s="603"/>
      <c r="KK44" s="603"/>
      <c r="KL44" s="603"/>
      <c r="KM44" s="603"/>
      <c r="KN44" s="603"/>
      <c r="KO44" s="603"/>
      <c r="KP44" s="603"/>
      <c r="KQ44" s="603"/>
      <c r="KR44" s="603"/>
      <c r="KS44" s="603"/>
      <c r="KT44" s="603"/>
      <c r="KU44" s="603"/>
      <c r="KV44" s="603"/>
      <c r="KW44" s="603"/>
      <c r="KX44" s="603"/>
      <c r="KY44" s="603"/>
      <c r="KZ44" s="603"/>
      <c r="LA44" s="603"/>
      <c r="LB44" s="603"/>
      <c r="LC44" s="603"/>
      <c r="LD44" s="603"/>
      <c r="LE44" s="603"/>
      <c r="LF44" s="603"/>
      <c r="LG44" s="603"/>
      <c r="LH44" s="603"/>
      <c r="LI44" s="603"/>
      <c r="LJ44" s="603"/>
      <c r="LK44" s="603"/>
      <c r="LL44" s="603"/>
      <c r="LM44" s="603"/>
      <c r="LN44" s="603"/>
      <c r="LO44" s="603"/>
      <c r="LP44" s="603"/>
      <c r="LQ44" s="603"/>
      <c r="LR44" s="603"/>
      <c r="LS44" s="603"/>
      <c r="LT44" s="603"/>
      <c r="LU44" s="603"/>
      <c r="LV44" s="603"/>
      <c r="LW44" s="603"/>
      <c r="LX44" s="603"/>
      <c r="LY44" s="603"/>
      <c r="LZ44" s="603"/>
      <c r="MA44" s="603"/>
      <c r="MB44" s="603"/>
      <c r="MC44" s="603"/>
      <c r="MD44" s="603"/>
      <c r="ME44" s="603"/>
      <c r="MF44" s="603"/>
      <c r="MG44" s="603"/>
      <c r="MH44" s="603"/>
      <c r="MI44" s="603"/>
      <c r="MJ44" s="603"/>
      <c r="MK44" s="603"/>
      <c r="ML44" s="603"/>
      <c r="MM44" s="603"/>
      <c r="MN44" s="603"/>
      <c r="MO44" s="603"/>
      <c r="MP44" s="603"/>
      <c r="MQ44" s="603"/>
      <c r="MR44" s="603"/>
      <c r="MS44" s="603"/>
      <c r="MT44" s="603"/>
      <c r="MU44" s="603"/>
      <c r="MV44" s="603"/>
      <c r="MW44" s="603"/>
      <c r="MX44" s="603"/>
      <c r="MY44" s="603"/>
      <c r="MZ44" s="603"/>
      <c r="NA44" s="603"/>
      <c r="NB44" s="603"/>
      <c r="NC44" s="603"/>
      <c r="ND44" s="603"/>
      <c r="NE44" s="603"/>
      <c r="NF44" s="603"/>
      <c r="NG44" s="603"/>
      <c r="NH44" s="603"/>
      <c r="NI44" s="603"/>
      <c r="NJ44" s="603"/>
      <c r="NK44" s="603"/>
      <c r="NL44" s="603"/>
      <c r="NM44" s="603"/>
      <c r="NN44" s="603"/>
      <c r="NO44" s="603"/>
      <c r="NP44" s="603"/>
      <c r="NQ44" s="603"/>
      <c r="NR44" s="603"/>
      <c r="NS44" s="603"/>
      <c r="NT44" s="603"/>
      <c r="NU44" s="603"/>
      <c r="NV44" s="603"/>
      <c r="NW44" s="603"/>
      <c r="NX44" s="603"/>
      <c r="NY44" s="603"/>
      <c r="NZ44" s="603"/>
      <c r="OA44" s="603"/>
      <c r="OB44" s="603"/>
      <c r="OC44" s="603"/>
      <c r="OD44" s="603"/>
      <c r="OE44" s="603"/>
      <c r="OF44" s="603"/>
      <c r="OG44" s="603"/>
      <c r="OH44" s="603"/>
      <c r="OI44" s="603"/>
      <c r="OJ44" s="603"/>
      <c r="OK44" s="603"/>
      <c r="OL44" s="603"/>
      <c r="OM44" s="603"/>
      <c r="ON44" s="603"/>
      <c r="OO44" s="603"/>
      <c r="OP44" s="603"/>
      <c r="OQ44" s="603"/>
      <c r="OR44" s="603"/>
      <c r="OS44" s="603"/>
      <c r="OT44" s="603"/>
      <c r="OU44" s="603"/>
      <c r="OV44" s="603"/>
      <c r="OW44" s="603"/>
      <c r="OX44" s="603"/>
      <c r="OY44" s="603"/>
      <c r="OZ44" s="603"/>
      <c r="PA44" s="603"/>
      <c r="PB44" s="603"/>
      <c r="PC44" s="603"/>
      <c r="PD44" s="603"/>
      <c r="PE44" s="603"/>
      <c r="PF44" s="603"/>
      <c r="PG44" s="603"/>
      <c r="PH44" s="603"/>
      <c r="PI44" s="603"/>
      <c r="PJ44" s="603"/>
      <c r="PK44" s="603"/>
      <c r="PL44" s="603"/>
      <c r="PM44" s="603"/>
      <c r="PN44" s="603"/>
      <c r="PO44" s="603"/>
      <c r="PP44" s="603"/>
      <c r="PQ44" s="603"/>
      <c r="PR44" s="603"/>
      <c r="PS44" s="603"/>
      <c r="PT44" s="603"/>
      <c r="PU44" s="603"/>
      <c r="PV44" s="603"/>
      <c r="PW44" s="603"/>
      <c r="PX44" s="603"/>
      <c r="PY44" s="603"/>
      <c r="PZ44" s="603"/>
      <c r="QA44" s="603"/>
      <c r="QB44" s="603"/>
      <c r="QC44" s="603"/>
      <c r="QD44" s="603"/>
      <c r="QE44" s="603"/>
      <c r="QF44" s="603"/>
      <c r="QG44" s="603"/>
      <c r="QH44" s="603"/>
      <c r="QI44" s="603"/>
      <c r="QJ44" s="603"/>
      <c r="QK44" s="603"/>
      <c r="QL44" s="603"/>
      <c r="QM44" s="603"/>
      <c r="QN44" s="603"/>
      <c r="QO44" s="603"/>
      <c r="QP44" s="603"/>
      <c r="QQ44" s="603"/>
      <c r="QR44" s="603"/>
      <c r="QS44" s="603"/>
      <c r="QT44" s="603"/>
      <c r="QU44" s="603"/>
      <c r="QV44" s="603"/>
      <c r="QW44" s="603"/>
      <c r="QX44" s="603"/>
      <c r="QY44" s="603"/>
      <c r="QZ44" s="603"/>
      <c r="RA44" s="603"/>
      <c r="RB44" s="603"/>
      <c r="RC44" s="603"/>
      <c r="RD44" s="603"/>
      <c r="RE44" s="603"/>
      <c r="RF44" s="603"/>
      <c r="RG44" s="603"/>
      <c r="RH44" s="603"/>
      <c r="RI44" s="603"/>
      <c r="RJ44" s="603"/>
      <c r="RK44" s="603"/>
      <c r="RL44" s="603"/>
      <c r="RM44" s="603"/>
      <c r="RN44" s="603"/>
      <c r="RO44" s="603"/>
      <c r="RP44" s="603"/>
      <c r="RQ44" s="603"/>
      <c r="RR44" s="603"/>
      <c r="RS44" s="603"/>
      <c r="RT44" s="603"/>
      <c r="RU44" s="603"/>
      <c r="RV44" s="603"/>
      <c r="RW44" s="603"/>
      <c r="RX44" s="603"/>
      <c r="RY44" s="603"/>
      <c r="RZ44" s="603"/>
      <c r="SA44" s="603"/>
      <c r="SB44" s="603"/>
      <c r="SC44" s="603"/>
      <c r="SD44" s="603"/>
      <c r="SE44" s="603"/>
      <c r="SF44" s="603"/>
      <c r="SG44" s="603"/>
      <c r="SH44" s="603"/>
      <c r="SI44" s="603"/>
      <c r="SJ44" s="603"/>
      <c r="SK44" s="603"/>
      <c r="SL44" s="603"/>
      <c r="SM44" s="603"/>
      <c r="SN44" s="603"/>
      <c r="SO44" s="603"/>
      <c r="SP44" s="603"/>
      <c r="SQ44" s="603"/>
      <c r="SR44" s="603"/>
      <c r="SS44" s="603"/>
      <c r="ST44" s="603"/>
      <c r="SU44" s="603"/>
      <c r="SV44" s="603"/>
      <c r="SW44" s="603"/>
      <c r="SX44" s="603"/>
      <c r="SY44" s="603"/>
      <c r="SZ44" s="603"/>
      <c r="TA44" s="603"/>
      <c r="TB44" s="603"/>
      <c r="TC44" s="603"/>
      <c r="TD44" s="603"/>
      <c r="TE44" s="603"/>
      <c r="TF44" s="603"/>
      <c r="TG44" s="603"/>
      <c r="TH44" s="603"/>
      <c r="TI44" s="603"/>
      <c r="TJ44" s="603"/>
      <c r="TK44" s="603"/>
      <c r="TL44" s="603"/>
      <c r="TM44" s="603"/>
      <c r="TN44" s="603"/>
      <c r="TO44" s="603"/>
      <c r="TP44" s="603"/>
      <c r="TQ44" s="603"/>
      <c r="TR44" s="603"/>
      <c r="TS44" s="603"/>
      <c r="TT44" s="603"/>
      <c r="TU44" s="603"/>
      <c r="TV44" s="603"/>
      <c r="TW44" s="603"/>
      <c r="TX44" s="603"/>
      <c r="TY44" s="603"/>
      <c r="TZ44" s="603"/>
      <c r="UA44" s="603"/>
      <c r="UB44" s="603"/>
      <c r="UC44" s="603"/>
      <c r="UD44" s="603"/>
      <c r="UE44" s="603"/>
      <c r="UF44" s="603"/>
      <c r="UG44" s="603"/>
      <c r="UH44" s="603"/>
      <c r="UI44" s="603"/>
      <c r="UJ44" s="603"/>
      <c r="UK44" s="603"/>
      <c r="UL44" s="603"/>
      <c r="UM44" s="603"/>
      <c r="UN44" s="603"/>
      <c r="UO44" s="603"/>
      <c r="UP44" s="603"/>
      <c r="UQ44" s="603"/>
      <c r="UR44" s="603"/>
      <c r="US44" s="603"/>
      <c r="UT44" s="603"/>
      <c r="UU44" s="603"/>
      <c r="UV44" s="603"/>
      <c r="UW44" s="603"/>
      <c r="UX44" s="603"/>
      <c r="UY44" s="603"/>
      <c r="UZ44" s="603"/>
      <c r="VA44" s="603"/>
      <c r="VB44" s="603"/>
      <c r="VC44" s="603"/>
      <c r="VD44" s="603"/>
      <c r="VE44" s="603"/>
      <c r="VF44" s="603"/>
      <c r="VG44" s="603"/>
      <c r="VH44" s="603"/>
      <c r="VI44" s="603"/>
      <c r="VJ44" s="603"/>
      <c r="VK44" s="603"/>
      <c r="VL44" s="603"/>
      <c r="VM44" s="603"/>
      <c r="VN44" s="603"/>
      <c r="VO44" s="603"/>
      <c r="VP44" s="603"/>
      <c r="VQ44" s="603"/>
      <c r="VR44" s="603"/>
      <c r="VS44" s="603"/>
      <c r="VT44" s="603"/>
      <c r="VU44" s="603"/>
      <c r="VV44" s="603"/>
      <c r="VW44" s="603"/>
      <c r="VX44" s="603"/>
      <c r="VY44" s="603"/>
      <c r="VZ44" s="603"/>
      <c r="WA44" s="603"/>
      <c r="WB44" s="603"/>
      <c r="WC44" s="603"/>
      <c r="WD44" s="603"/>
      <c r="WE44" s="603"/>
      <c r="WF44" s="603"/>
      <c r="WG44" s="603"/>
      <c r="WH44" s="603"/>
      <c r="WI44" s="603"/>
      <c r="WJ44" s="603"/>
      <c r="WK44" s="603"/>
      <c r="WL44" s="603"/>
      <c r="WM44" s="603"/>
      <c r="WN44" s="603"/>
      <c r="WO44" s="603"/>
      <c r="WP44" s="603"/>
      <c r="WQ44" s="603"/>
      <c r="WR44" s="603"/>
      <c r="WS44" s="603"/>
      <c r="WT44" s="603"/>
      <c r="WU44" s="603"/>
      <c r="WV44" s="603"/>
      <c r="WW44" s="603"/>
      <c r="WX44" s="603"/>
      <c r="WY44" s="603"/>
      <c r="WZ44" s="603"/>
      <c r="XA44" s="603"/>
      <c r="XB44" s="603"/>
      <c r="XC44" s="603"/>
      <c r="XD44" s="603"/>
      <c r="XE44" s="603"/>
      <c r="XF44" s="603"/>
      <c r="XG44" s="603"/>
      <c r="XH44" s="603"/>
      <c r="XI44" s="603"/>
      <c r="XJ44" s="603"/>
      <c r="XK44" s="603"/>
      <c r="XL44" s="603"/>
      <c r="XM44" s="603"/>
      <c r="XN44" s="603"/>
      <c r="XO44" s="603"/>
      <c r="XP44" s="603"/>
      <c r="XQ44" s="603"/>
      <c r="XR44" s="603"/>
      <c r="XS44" s="603"/>
      <c r="XT44" s="603"/>
      <c r="XU44" s="603"/>
      <c r="XV44" s="603"/>
      <c r="XW44" s="603"/>
      <c r="XX44" s="603"/>
      <c r="XY44" s="603"/>
      <c r="XZ44" s="603"/>
      <c r="YA44" s="603"/>
      <c r="YB44" s="603"/>
      <c r="YC44" s="603"/>
      <c r="YD44" s="603"/>
      <c r="YE44" s="603"/>
      <c r="YF44" s="603"/>
      <c r="YG44" s="603"/>
      <c r="YH44" s="603"/>
      <c r="YI44" s="603"/>
      <c r="YJ44" s="603"/>
      <c r="YK44" s="603"/>
      <c r="YL44" s="603"/>
      <c r="YM44" s="603"/>
      <c r="YN44" s="603"/>
      <c r="YO44" s="603"/>
      <c r="YP44" s="603"/>
      <c r="YQ44" s="603"/>
      <c r="YR44" s="603"/>
      <c r="YS44" s="603"/>
      <c r="YT44" s="603"/>
      <c r="YU44" s="603"/>
      <c r="YV44" s="603"/>
      <c r="YW44" s="603"/>
      <c r="YX44" s="603"/>
      <c r="YY44" s="603"/>
      <c r="YZ44" s="603"/>
      <c r="ZA44" s="603"/>
      <c r="ZB44" s="603"/>
      <c r="ZC44" s="603"/>
      <c r="ZD44" s="603"/>
      <c r="ZE44" s="603"/>
      <c r="ZF44" s="603"/>
      <c r="ZG44" s="603"/>
      <c r="ZH44" s="603"/>
      <c r="ZI44" s="603"/>
      <c r="ZJ44" s="603"/>
      <c r="ZK44" s="603"/>
      <c r="ZL44" s="603"/>
      <c r="ZM44" s="603"/>
      <c r="ZN44" s="603"/>
      <c r="ZO44" s="603"/>
      <c r="ZP44" s="603"/>
      <c r="ZQ44" s="603"/>
      <c r="ZR44" s="603"/>
      <c r="ZS44" s="603"/>
      <c r="ZT44" s="603"/>
      <c r="ZU44" s="603"/>
      <c r="ZV44" s="603"/>
      <c r="ZW44" s="603"/>
      <c r="ZX44" s="603"/>
      <c r="ZY44" s="603"/>
      <c r="ZZ44" s="603"/>
      <c r="AAA44" s="603"/>
      <c r="AAB44" s="603"/>
      <c r="AAC44" s="603"/>
      <c r="AAD44" s="603"/>
      <c r="AAE44" s="603"/>
      <c r="AAF44" s="603"/>
      <c r="AAG44" s="603"/>
      <c r="AAH44" s="603"/>
      <c r="AAI44" s="603"/>
      <c r="AAJ44" s="603"/>
      <c r="AAK44" s="603"/>
      <c r="AAL44" s="603"/>
      <c r="AAM44" s="603"/>
      <c r="AAN44" s="603"/>
      <c r="AAO44" s="603"/>
      <c r="AAP44" s="603"/>
      <c r="AAQ44" s="603"/>
      <c r="AAR44" s="603"/>
      <c r="AAS44" s="603"/>
      <c r="AAT44" s="603"/>
      <c r="AAU44" s="603"/>
      <c r="AAV44" s="603"/>
      <c r="AAW44" s="603"/>
      <c r="AAX44" s="603"/>
      <c r="AAY44" s="603"/>
      <c r="AAZ44" s="603"/>
      <c r="ABA44" s="603"/>
      <c r="ABB44" s="603"/>
      <c r="ABC44" s="603"/>
      <c r="ABD44" s="603"/>
      <c r="ABE44" s="603"/>
      <c r="ABF44" s="603"/>
      <c r="ABG44" s="603"/>
      <c r="ABH44" s="603"/>
      <c r="ABI44" s="603"/>
      <c r="ABJ44" s="603"/>
      <c r="ABK44" s="603"/>
      <c r="ABL44" s="603"/>
      <c r="ABM44" s="603"/>
      <c r="ABN44" s="603"/>
      <c r="ABO44" s="603"/>
      <c r="ABP44" s="603"/>
      <c r="ABQ44" s="603"/>
      <c r="ABR44" s="603"/>
      <c r="ABS44" s="603"/>
      <c r="ABT44" s="603"/>
      <c r="ABU44" s="603"/>
      <c r="ABV44" s="603"/>
      <c r="ABW44" s="603"/>
      <c r="ABX44" s="603"/>
      <c r="ABY44" s="603"/>
      <c r="ABZ44" s="603"/>
      <c r="ACA44" s="603"/>
      <c r="ACB44" s="603"/>
      <c r="ACC44" s="603"/>
      <c r="ACD44" s="603"/>
      <c r="ACE44" s="603"/>
      <c r="ACF44" s="603"/>
      <c r="ACG44" s="603"/>
      <c r="ACH44" s="603"/>
      <c r="ACI44" s="603"/>
      <c r="ACJ44" s="603"/>
      <c r="ACK44" s="603"/>
      <c r="ACL44" s="603"/>
      <c r="ACM44" s="603"/>
      <c r="ACN44" s="603"/>
      <c r="ACO44" s="603"/>
      <c r="ACP44" s="603"/>
      <c r="ACQ44" s="603"/>
      <c r="ACR44" s="603"/>
      <c r="ACS44" s="603"/>
      <c r="ACT44" s="603"/>
      <c r="ACU44" s="603"/>
      <c r="ACV44" s="603"/>
      <c r="ACW44" s="603"/>
      <c r="ACX44" s="603"/>
      <c r="ACY44" s="603"/>
      <c r="ACZ44" s="603"/>
      <c r="ADA44" s="603"/>
      <c r="ADB44" s="603"/>
      <c r="ADC44" s="603"/>
      <c r="ADD44" s="603"/>
      <c r="ADE44" s="603"/>
      <c r="ADF44" s="603"/>
      <c r="ADG44" s="603"/>
      <c r="ADH44" s="603"/>
      <c r="ADI44" s="603"/>
      <c r="ADJ44" s="603"/>
      <c r="ADK44" s="603"/>
      <c r="ADL44" s="603"/>
      <c r="ADM44" s="603"/>
      <c r="ADN44" s="603"/>
      <c r="ADO44" s="603"/>
      <c r="ADP44" s="603"/>
      <c r="ADQ44" s="603"/>
      <c r="ADR44" s="603"/>
      <c r="ADS44" s="603"/>
      <c r="ADT44" s="603"/>
      <c r="ADU44" s="603"/>
      <c r="ADV44" s="603"/>
      <c r="ADW44" s="603"/>
      <c r="ADX44" s="603"/>
      <c r="ADY44" s="603"/>
      <c r="ADZ44" s="603"/>
      <c r="AEA44" s="603"/>
      <c r="AEB44" s="603"/>
      <c r="AEC44" s="603"/>
      <c r="AED44" s="603"/>
      <c r="AEE44" s="603"/>
      <c r="AEF44" s="603"/>
      <c r="AEG44" s="603"/>
      <c r="AEH44" s="603"/>
      <c r="AEI44" s="603"/>
      <c r="AEJ44" s="603"/>
      <c r="AEK44" s="603"/>
      <c r="AEL44" s="603"/>
      <c r="AEM44" s="603"/>
      <c r="AEN44" s="603"/>
      <c r="AEO44" s="603"/>
      <c r="AEP44" s="603"/>
      <c r="AEQ44" s="603"/>
      <c r="AER44" s="603"/>
      <c r="AES44" s="603"/>
      <c r="AET44" s="603"/>
      <c r="AEU44" s="603"/>
      <c r="AEV44" s="603"/>
      <c r="AEW44" s="603"/>
      <c r="AEX44" s="603"/>
      <c r="AEY44" s="603"/>
      <c r="AEZ44" s="603"/>
      <c r="AFA44" s="603"/>
      <c r="AFB44" s="603"/>
      <c r="AFC44" s="603"/>
      <c r="AFD44" s="603"/>
      <c r="AFE44" s="603"/>
      <c r="AFF44" s="603"/>
      <c r="AFG44" s="603"/>
      <c r="AFH44" s="603"/>
      <c r="AFI44" s="603"/>
      <c r="AFJ44" s="603"/>
      <c r="AFK44" s="603"/>
      <c r="AFL44" s="603"/>
      <c r="AFM44" s="603"/>
      <c r="AFN44" s="603"/>
      <c r="AFO44" s="603"/>
      <c r="AFP44" s="603"/>
      <c r="AFQ44" s="603"/>
      <c r="AFR44" s="603"/>
      <c r="AFS44" s="603"/>
      <c r="AFT44" s="603"/>
      <c r="AFU44" s="603"/>
      <c r="AFV44" s="603"/>
      <c r="AFW44" s="603"/>
      <c r="AFX44" s="603"/>
      <c r="AFY44" s="603"/>
      <c r="AFZ44" s="603"/>
      <c r="AGA44" s="603"/>
      <c r="AGB44" s="603"/>
      <c r="AGC44" s="603"/>
      <c r="AGD44" s="603"/>
      <c r="AGE44" s="603"/>
      <c r="AGF44" s="603"/>
      <c r="AGG44" s="603"/>
      <c r="AGH44" s="603"/>
      <c r="AGI44" s="603"/>
      <c r="AGJ44" s="603"/>
      <c r="AGK44" s="603"/>
      <c r="AGL44" s="603"/>
      <c r="AGM44" s="603"/>
      <c r="AGN44" s="603"/>
      <c r="AGO44" s="603"/>
      <c r="AGP44" s="603"/>
      <c r="AGQ44" s="603"/>
      <c r="AGR44" s="603"/>
      <c r="AGS44" s="603"/>
      <c r="AGT44" s="603"/>
      <c r="AGU44" s="603"/>
      <c r="AGV44" s="603"/>
      <c r="AGW44" s="603"/>
      <c r="AGX44" s="603"/>
      <c r="AGY44" s="603"/>
      <c r="AGZ44" s="603"/>
      <c r="AHA44" s="603"/>
      <c r="AHB44" s="603"/>
      <c r="AHC44" s="603"/>
      <c r="AHD44" s="603"/>
      <c r="AHE44" s="603"/>
      <c r="AHF44" s="603"/>
      <c r="AHG44" s="603"/>
      <c r="AHH44" s="603"/>
      <c r="AHI44" s="603"/>
      <c r="AHJ44" s="603"/>
      <c r="AHK44" s="603"/>
      <c r="AHL44" s="603"/>
      <c r="AHM44" s="603"/>
      <c r="AHN44" s="603"/>
      <c r="AHO44" s="603"/>
      <c r="AHP44" s="603"/>
      <c r="AHQ44" s="603"/>
      <c r="AHR44" s="603"/>
      <c r="AHS44" s="603"/>
      <c r="AHT44" s="603"/>
      <c r="AHU44" s="603"/>
      <c r="AHV44" s="603"/>
      <c r="AHW44" s="603"/>
      <c r="AHX44" s="603"/>
      <c r="AHY44" s="603"/>
      <c r="AHZ44" s="603"/>
      <c r="AIA44" s="603"/>
      <c r="AIB44" s="603"/>
      <c r="AIC44" s="603"/>
      <c r="AID44" s="603"/>
      <c r="AIE44" s="603"/>
      <c r="AIF44" s="603"/>
      <c r="AIG44" s="603"/>
      <c r="AIH44" s="603"/>
      <c r="AII44" s="603"/>
      <c r="AIJ44" s="603"/>
      <c r="AIK44" s="603"/>
      <c r="AIL44" s="603"/>
      <c r="AIM44" s="603"/>
      <c r="AIN44" s="603"/>
      <c r="AIO44" s="603"/>
      <c r="AIP44" s="603"/>
      <c r="AIQ44" s="603"/>
      <c r="AIR44" s="603"/>
      <c r="AIS44" s="603"/>
      <c r="AIT44" s="603"/>
      <c r="AIU44" s="603"/>
      <c r="AIV44" s="603"/>
      <c r="AIW44" s="603"/>
      <c r="AIX44" s="603"/>
      <c r="AIY44" s="603"/>
      <c r="AIZ44" s="603"/>
      <c r="AJA44" s="603"/>
      <c r="AJB44" s="603"/>
      <c r="AJC44" s="603"/>
      <c r="AJD44" s="603"/>
      <c r="AJE44" s="603"/>
      <c r="AJF44" s="603"/>
      <c r="AJG44" s="603"/>
      <c r="AJH44" s="603"/>
      <c r="AJI44" s="603"/>
      <c r="AJJ44" s="603"/>
      <c r="AJK44" s="603"/>
      <c r="AJL44" s="603"/>
      <c r="AJM44" s="603"/>
      <c r="AJN44" s="603"/>
      <c r="AJO44" s="603"/>
      <c r="AJP44" s="603"/>
      <c r="AJQ44" s="603"/>
      <c r="AJR44" s="603"/>
      <c r="AJS44" s="603"/>
      <c r="AJT44" s="603"/>
      <c r="AJU44" s="603"/>
      <c r="AJV44" s="603"/>
      <c r="AJW44" s="603"/>
      <c r="AJX44" s="603"/>
      <c r="AJY44" s="603"/>
      <c r="AJZ44" s="603"/>
      <c r="AKA44" s="603"/>
      <c r="AKB44" s="603"/>
      <c r="AKC44" s="603"/>
      <c r="AKD44" s="603"/>
      <c r="AKE44" s="603"/>
      <c r="AKF44" s="603"/>
      <c r="AKG44" s="603"/>
      <c r="AKH44" s="603"/>
      <c r="AKI44" s="603"/>
      <c r="AKJ44" s="603"/>
      <c r="AKK44" s="603"/>
      <c r="AKL44" s="603"/>
      <c r="AKM44" s="603"/>
      <c r="AKN44" s="603"/>
      <c r="AKO44" s="603"/>
      <c r="AKP44" s="603"/>
      <c r="AKQ44" s="603"/>
      <c r="AKR44" s="603"/>
      <c r="AKS44" s="603"/>
      <c r="AKT44" s="603"/>
      <c r="AKU44" s="603"/>
      <c r="AKV44" s="603"/>
      <c r="AKW44" s="603"/>
      <c r="AKX44" s="603"/>
      <c r="AKY44" s="603"/>
      <c r="AKZ44" s="603"/>
      <c r="ALA44" s="603"/>
      <c r="ALB44" s="603"/>
      <c r="ALC44" s="603"/>
      <c r="ALD44" s="603"/>
      <c r="ALE44" s="603"/>
      <c r="ALF44" s="603"/>
      <c r="ALG44" s="603"/>
      <c r="ALH44" s="603"/>
      <c r="ALI44" s="603"/>
      <c r="ALJ44" s="603"/>
      <c r="ALK44" s="603"/>
      <c r="ALL44" s="603"/>
      <c r="ALM44" s="603"/>
      <c r="ALN44" s="603"/>
      <c r="ALO44" s="603"/>
      <c r="ALP44" s="603"/>
      <c r="ALQ44" s="603"/>
      <c r="ALR44" s="603"/>
      <c r="ALS44" s="603"/>
      <c r="ALT44" s="603"/>
      <c r="ALU44" s="603"/>
      <c r="ALV44" s="603"/>
      <c r="ALW44" s="603"/>
      <c r="ALX44" s="603"/>
      <c r="ALY44" s="603"/>
      <c r="ALZ44" s="603"/>
      <c r="AMA44" s="603"/>
      <c r="AMB44" s="603"/>
      <c r="AMC44" s="603"/>
      <c r="AMD44" s="603"/>
      <c r="AME44" s="603"/>
      <c r="AMF44" s="603"/>
      <c r="AMG44" s="603"/>
      <c r="AMH44" s="603"/>
      <c r="AMI44" s="603"/>
      <c r="AMJ44" s="603"/>
      <c r="AMK44" s="603"/>
      <c r="AML44" s="603"/>
      <c r="AMM44" s="603"/>
      <c r="AMN44" s="603"/>
      <c r="AMO44" s="603"/>
      <c r="AMP44" s="603"/>
      <c r="AMQ44" s="603"/>
      <c r="AMR44" s="603"/>
      <c r="AMS44" s="603"/>
      <c r="AMT44" s="603"/>
      <c r="AMU44" s="603"/>
      <c r="AMV44" s="603"/>
      <c r="AMW44" s="603"/>
      <c r="AMX44" s="603"/>
      <c r="AMY44" s="603"/>
      <c r="AMZ44" s="603"/>
      <c r="ANA44" s="603"/>
      <c r="ANB44" s="603"/>
      <c r="ANC44" s="603"/>
      <c r="AND44" s="603"/>
      <c r="ANE44" s="603"/>
      <c r="ANF44" s="603"/>
      <c r="ANG44" s="603"/>
      <c r="ANH44" s="603"/>
      <c r="ANI44" s="603"/>
      <c r="ANJ44" s="603"/>
      <c r="ANK44" s="603"/>
      <c r="ANL44" s="603"/>
      <c r="ANM44" s="603"/>
      <c r="ANN44" s="603"/>
      <c r="ANO44" s="603"/>
      <c r="ANP44" s="603"/>
      <c r="ANQ44" s="603"/>
      <c r="ANR44" s="603"/>
      <c r="ANS44" s="603"/>
      <c r="ANT44" s="603"/>
      <c r="ANU44" s="603"/>
      <c r="ANV44" s="603"/>
      <c r="ANW44" s="603"/>
      <c r="ANX44" s="603"/>
      <c r="ANY44" s="603"/>
      <c r="ANZ44" s="603"/>
      <c r="AOA44" s="603"/>
      <c r="AOB44" s="603"/>
      <c r="AOC44" s="603"/>
      <c r="AOD44" s="603"/>
      <c r="AOE44" s="603"/>
      <c r="AOF44" s="603"/>
      <c r="AOG44" s="603"/>
      <c r="AOH44" s="603"/>
      <c r="AOI44" s="603"/>
      <c r="AOJ44" s="603"/>
      <c r="AOK44" s="603"/>
      <c r="AOL44" s="603"/>
      <c r="AOM44" s="603"/>
      <c r="AON44" s="603"/>
      <c r="AOO44" s="603"/>
      <c r="AOP44" s="603"/>
      <c r="AOQ44" s="603"/>
      <c r="AOR44" s="603"/>
      <c r="AOS44" s="603"/>
      <c r="AOT44" s="603"/>
      <c r="AOU44" s="603"/>
      <c r="AOV44" s="603"/>
      <c r="AOW44" s="603"/>
      <c r="AOX44" s="603"/>
      <c r="AOY44" s="603"/>
      <c r="AOZ44" s="603"/>
      <c r="APA44" s="603"/>
      <c r="APB44" s="603"/>
      <c r="APC44" s="603"/>
      <c r="APD44" s="603"/>
      <c r="APE44" s="603"/>
      <c r="APF44" s="603"/>
      <c r="APG44" s="603"/>
      <c r="APH44" s="603"/>
      <c r="API44" s="603"/>
      <c r="APJ44" s="603"/>
      <c r="APK44" s="603"/>
      <c r="APL44" s="603"/>
      <c r="APM44" s="603"/>
      <c r="APN44" s="603"/>
      <c r="APO44" s="603"/>
      <c r="APP44" s="603"/>
      <c r="APQ44" s="603"/>
      <c r="APR44" s="603"/>
      <c r="APS44" s="603"/>
      <c r="APT44" s="603"/>
      <c r="APU44" s="603"/>
      <c r="APV44" s="603"/>
      <c r="APW44" s="603"/>
      <c r="APX44" s="603"/>
      <c r="APY44" s="603"/>
      <c r="APZ44" s="603"/>
      <c r="AQA44" s="603"/>
      <c r="AQB44" s="603"/>
      <c r="AQC44" s="603"/>
      <c r="AQD44" s="603"/>
      <c r="AQE44" s="603"/>
      <c r="AQF44" s="603"/>
      <c r="AQG44" s="603"/>
      <c r="AQH44" s="603"/>
      <c r="AQI44" s="603"/>
      <c r="AQJ44" s="603"/>
      <c r="AQK44" s="603"/>
      <c r="AQL44" s="603"/>
      <c r="AQM44" s="603"/>
      <c r="AQN44" s="603"/>
      <c r="AQO44" s="603"/>
      <c r="AQP44" s="603"/>
      <c r="AQQ44" s="603"/>
      <c r="AQR44" s="603"/>
      <c r="AQS44" s="603"/>
      <c r="AQT44" s="603"/>
      <c r="AQU44" s="603"/>
      <c r="AQV44" s="603"/>
      <c r="AQW44" s="603"/>
      <c r="AQX44" s="603"/>
      <c r="AQY44" s="603"/>
      <c r="AQZ44" s="603"/>
      <c r="ARA44" s="603"/>
      <c r="ARB44" s="603"/>
      <c r="ARC44" s="603"/>
      <c r="ARD44" s="603"/>
      <c r="ARE44" s="603"/>
      <c r="ARF44" s="603"/>
      <c r="ARG44" s="603"/>
      <c r="ARH44" s="603"/>
      <c r="ARI44" s="603"/>
      <c r="ARJ44" s="603"/>
      <c r="ARK44" s="603"/>
      <c r="ARL44" s="603"/>
      <c r="ARM44" s="603"/>
      <c r="ARN44" s="603"/>
      <c r="ARO44" s="603"/>
      <c r="ARP44" s="603"/>
      <c r="ARQ44" s="603"/>
      <c r="ARR44" s="603"/>
      <c r="ARS44" s="603"/>
      <c r="ART44" s="603"/>
      <c r="ARU44" s="603"/>
      <c r="ARV44" s="603"/>
      <c r="ARW44" s="603"/>
      <c r="ARX44" s="603"/>
      <c r="ARY44" s="603"/>
      <c r="ARZ44" s="603"/>
      <c r="ASA44" s="603"/>
      <c r="ASB44" s="603"/>
      <c r="ASC44" s="603"/>
      <c r="ASD44" s="603"/>
      <c r="ASE44" s="603"/>
      <c r="ASF44" s="603"/>
      <c r="ASG44" s="603"/>
      <c r="ASH44" s="603"/>
      <c r="ASI44" s="603"/>
      <c r="ASJ44" s="603"/>
      <c r="ASK44" s="603"/>
      <c r="ASL44" s="603"/>
      <c r="ASM44" s="603"/>
      <c r="ASN44" s="603"/>
      <c r="ASO44" s="603"/>
      <c r="ASP44" s="603"/>
      <c r="ASQ44" s="603"/>
      <c r="ASR44" s="603"/>
      <c r="ASS44" s="603"/>
      <c r="AST44" s="603"/>
      <c r="ASU44" s="603"/>
      <c r="ASV44" s="603"/>
      <c r="ASW44" s="603"/>
      <c r="ASX44" s="603"/>
      <c r="ASY44" s="603"/>
      <c r="ASZ44" s="603"/>
      <c r="ATA44" s="603"/>
      <c r="ATB44" s="603"/>
      <c r="ATC44" s="603"/>
      <c r="ATD44" s="603"/>
      <c r="ATE44" s="603"/>
      <c r="ATF44" s="603"/>
      <c r="ATG44" s="603"/>
      <c r="ATH44" s="603"/>
      <c r="ATI44" s="603"/>
      <c r="ATJ44" s="603"/>
      <c r="ATK44" s="603"/>
      <c r="ATL44" s="603"/>
      <c r="ATM44" s="603"/>
      <c r="ATN44" s="603"/>
      <c r="ATO44" s="603"/>
      <c r="ATP44" s="603"/>
      <c r="ATQ44" s="603"/>
      <c r="ATR44" s="603"/>
      <c r="ATS44" s="603"/>
      <c r="ATT44" s="603"/>
      <c r="ATU44" s="603"/>
      <c r="ATV44" s="603"/>
      <c r="ATW44" s="603"/>
      <c r="ATX44" s="603"/>
      <c r="ATY44" s="603"/>
      <c r="ATZ44" s="603"/>
      <c r="AUA44" s="603"/>
      <c r="AUB44" s="603"/>
      <c r="AUC44" s="603"/>
      <c r="AUD44" s="603"/>
      <c r="AUE44" s="603"/>
      <c r="AUF44" s="603"/>
      <c r="AUG44" s="603"/>
      <c r="AUH44" s="603"/>
      <c r="AUI44" s="603"/>
      <c r="AUJ44" s="603"/>
      <c r="AUK44" s="603"/>
      <c r="AUL44" s="603"/>
      <c r="AUM44" s="603"/>
      <c r="AUN44" s="603"/>
      <c r="AUO44" s="603"/>
      <c r="AUP44" s="603"/>
      <c r="AUQ44" s="603"/>
      <c r="AUR44" s="603"/>
      <c r="AUS44" s="603"/>
      <c r="AUT44" s="603"/>
      <c r="AUU44" s="603"/>
      <c r="AUV44" s="603"/>
      <c r="AUW44" s="603"/>
      <c r="AUX44" s="603"/>
      <c r="AUY44" s="603"/>
      <c r="AUZ44" s="603"/>
      <c r="AVA44" s="603"/>
      <c r="AVB44" s="603"/>
      <c r="AVC44" s="603"/>
      <c r="AVD44" s="603"/>
      <c r="AVE44" s="603"/>
      <c r="AVF44" s="603"/>
      <c r="AVG44" s="603"/>
      <c r="AVH44" s="603"/>
      <c r="AVI44" s="603"/>
      <c r="AVJ44" s="603"/>
      <c r="AVK44" s="603"/>
      <c r="AVL44" s="603"/>
      <c r="AVM44" s="603"/>
      <c r="AVN44" s="603"/>
      <c r="AVO44" s="603"/>
      <c r="AVP44" s="603"/>
      <c r="AVQ44" s="603"/>
      <c r="AVR44" s="603"/>
      <c r="AVS44" s="603"/>
      <c r="AVT44" s="603"/>
      <c r="AVU44" s="603"/>
      <c r="AVV44" s="603"/>
      <c r="AVW44" s="603"/>
      <c r="AVX44" s="603"/>
      <c r="AVY44" s="603"/>
      <c r="AVZ44" s="603"/>
      <c r="AWA44" s="603"/>
      <c r="AWB44" s="603"/>
      <c r="AWC44" s="603"/>
      <c r="AWD44" s="603"/>
      <c r="AWE44" s="603"/>
      <c r="AWF44" s="603"/>
      <c r="AWG44" s="603"/>
      <c r="AWH44" s="603"/>
      <c r="AWI44" s="603"/>
      <c r="AWJ44" s="603"/>
      <c r="AWK44" s="603"/>
      <c r="AWL44" s="603"/>
      <c r="AWM44" s="603"/>
      <c r="AWN44" s="603"/>
      <c r="AWO44" s="603"/>
      <c r="AWP44" s="603"/>
      <c r="AWQ44" s="603"/>
      <c r="AWR44" s="603"/>
      <c r="AWS44" s="603"/>
      <c r="AWT44" s="603"/>
      <c r="AWU44" s="603"/>
      <c r="AWV44" s="603"/>
      <c r="AWW44" s="603"/>
      <c r="AWX44" s="603"/>
      <c r="AWY44" s="603"/>
      <c r="AWZ44" s="603"/>
      <c r="AXA44" s="603"/>
      <c r="AXB44" s="603"/>
      <c r="AXC44" s="603"/>
      <c r="AXD44" s="603"/>
      <c r="AXE44" s="603"/>
      <c r="AXF44" s="603"/>
      <c r="AXG44" s="603"/>
      <c r="AXH44" s="603"/>
      <c r="AXI44" s="603"/>
      <c r="AXJ44" s="603"/>
      <c r="AXK44" s="603"/>
      <c r="AXL44" s="603"/>
      <c r="AXM44" s="603"/>
      <c r="AXN44" s="603"/>
      <c r="AXO44" s="603"/>
      <c r="AXP44" s="603"/>
      <c r="AXQ44" s="603"/>
      <c r="AXR44" s="603"/>
      <c r="AXS44" s="603"/>
      <c r="AXT44" s="603"/>
      <c r="AXU44" s="603"/>
      <c r="AXV44" s="603"/>
      <c r="AXW44" s="603"/>
      <c r="AXX44" s="603"/>
      <c r="AXY44" s="603"/>
      <c r="AXZ44" s="603"/>
      <c r="AYA44" s="603"/>
      <c r="AYB44" s="603"/>
      <c r="AYC44" s="603"/>
      <c r="AYD44" s="603"/>
      <c r="AYE44" s="603"/>
      <c r="AYF44" s="603"/>
      <c r="AYG44" s="603"/>
      <c r="AYH44" s="603"/>
      <c r="AYI44" s="603"/>
      <c r="AYJ44" s="603"/>
      <c r="AYK44" s="603"/>
      <c r="AYL44" s="603"/>
      <c r="AYM44" s="603"/>
      <c r="AYN44" s="603"/>
      <c r="AYO44" s="603"/>
      <c r="AYP44" s="603"/>
      <c r="AYQ44" s="603"/>
      <c r="AYR44" s="603"/>
      <c r="AYS44" s="603"/>
      <c r="AYT44" s="603"/>
      <c r="AYU44" s="603"/>
      <c r="AYV44" s="603"/>
      <c r="AYW44" s="603"/>
      <c r="AYX44" s="603"/>
      <c r="AYY44" s="603"/>
      <c r="AYZ44" s="603"/>
      <c r="AZA44" s="603"/>
      <c r="AZB44" s="603"/>
      <c r="AZC44" s="603"/>
      <c r="AZD44" s="603"/>
      <c r="AZE44" s="603"/>
      <c r="AZF44" s="603"/>
      <c r="AZG44" s="603"/>
      <c r="AZH44" s="603"/>
      <c r="AZI44" s="603"/>
      <c r="AZJ44" s="603"/>
      <c r="AZK44" s="603"/>
      <c r="AZL44" s="603"/>
      <c r="AZM44" s="603"/>
      <c r="AZN44" s="603"/>
      <c r="AZO44" s="603"/>
      <c r="AZP44" s="603"/>
      <c r="AZQ44" s="603"/>
      <c r="AZR44" s="603"/>
      <c r="AZS44" s="603"/>
      <c r="AZT44" s="603"/>
      <c r="AZU44" s="603"/>
      <c r="AZV44" s="603"/>
      <c r="AZW44" s="603"/>
      <c r="AZX44" s="603"/>
      <c r="AZY44" s="603"/>
      <c r="AZZ44" s="603"/>
      <c r="BAA44" s="603"/>
      <c r="BAB44" s="603"/>
      <c r="BAC44" s="603"/>
      <c r="BAD44" s="603"/>
      <c r="BAE44" s="603"/>
      <c r="BAF44" s="603"/>
      <c r="BAG44" s="603"/>
      <c r="BAH44" s="603"/>
      <c r="BAI44" s="603"/>
      <c r="BAJ44" s="603"/>
      <c r="BAK44" s="603"/>
      <c r="BAL44" s="603"/>
      <c r="BAM44" s="603"/>
      <c r="BAN44" s="603"/>
      <c r="BAO44" s="603"/>
      <c r="BAP44" s="603"/>
      <c r="BAQ44" s="603"/>
      <c r="BAR44" s="603"/>
      <c r="BAS44" s="603"/>
      <c r="BAT44" s="603"/>
      <c r="BAU44" s="603"/>
      <c r="BAV44" s="603"/>
      <c r="BAW44" s="603"/>
      <c r="BAX44" s="603"/>
      <c r="BAY44" s="603"/>
      <c r="BAZ44" s="603"/>
      <c r="BBA44" s="603"/>
      <c r="BBB44" s="603"/>
      <c r="BBC44" s="603"/>
      <c r="BBD44" s="603"/>
      <c r="BBE44" s="603"/>
      <c r="BBF44" s="603"/>
      <c r="BBG44" s="603"/>
      <c r="BBH44" s="603"/>
      <c r="BBI44" s="603"/>
      <c r="BBJ44" s="603"/>
      <c r="BBK44" s="603"/>
      <c r="BBL44" s="603"/>
      <c r="BBM44" s="603"/>
      <c r="BBN44" s="603"/>
      <c r="BBO44" s="603"/>
      <c r="BBP44" s="603"/>
      <c r="BBQ44" s="603"/>
      <c r="BBR44" s="603"/>
      <c r="BBS44" s="603"/>
      <c r="BBT44" s="603"/>
      <c r="BBU44" s="603"/>
      <c r="BBV44" s="603"/>
      <c r="BBW44" s="603"/>
      <c r="BBX44" s="603"/>
      <c r="BBY44" s="603"/>
      <c r="BBZ44" s="603"/>
      <c r="BCA44" s="603"/>
      <c r="BCB44" s="603"/>
      <c r="BCC44" s="603"/>
      <c r="BCD44" s="603"/>
      <c r="BCE44" s="603"/>
      <c r="BCF44" s="603"/>
      <c r="BCG44" s="603"/>
      <c r="BCH44" s="603"/>
      <c r="BCI44" s="603"/>
      <c r="BCJ44" s="603"/>
      <c r="BCK44" s="603"/>
      <c r="BCL44" s="603"/>
      <c r="BCM44" s="603"/>
      <c r="BCN44" s="603"/>
      <c r="BCO44" s="603"/>
      <c r="BCP44" s="603"/>
      <c r="BCQ44" s="603"/>
      <c r="BCR44" s="603"/>
      <c r="BCS44" s="603"/>
      <c r="BCT44" s="603"/>
      <c r="BCU44" s="603"/>
      <c r="BCV44" s="603"/>
      <c r="BCW44" s="603"/>
      <c r="BCX44" s="603"/>
      <c r="BCY44" s="603"/>
      <c r="BCZ44" s="603"/>
      <c r="BDA44" s="603"/>
      <c r="BDB44" s="603"/>
      <c r="BDC44" s="603"/>
      <c r="BDD44" s="603"/>
      <c r="BDE44" s="603"/>
      <c r="BDF44" s="603"/>
      <c r="BDG44" s="603"/>
      <c r="BDH44" s="603"/>
      <c r="BDI44" s="603"/>
      <c r="BDJ44" s="603"/>
      <c r="BDK44" s="603"/>
      <c r="BDL44" s="603"/>
      <c r="BDM44" s="603"/>
      <c r="BDN44" s="603"/>
      <c r="BDO44" s="603"/>
      <c r="BDP44" s="603"/>
      <c r="BDQ44" s="603"/>
      <c r="BDR44" s="603"/>
      <c r="BDS44" s="603"/>
      <c r="BDT44" s="603"/>
      <c r="BDU44" s="603"/>
      <c r="BDV44" s="603"/>
      <c r="BDW44" s="603"/>
      <c r="BDX44" s="603"/>
      <c r="BDY44" s="603"/>
      <c r="BDZ44" s="603"/>
      <c r="BEA44" s="603"/>
      <c r="BEB44" s="603"/>
      <c r="BEC44" s="603"/>
      <c r="BED44" s="603"/>
      <c r="BEE44" s="603"/>
      <c r="BEF44" s="603"/>
      <c r="BEG44" s="603"/>
      <c r="BEH44" s="603"/>
      <c r="BEI44" s="603"/>
      <c r="BEJ44" s="603"/>
      <c r="BEK44" s="603"/>
      <c r="BEL44" s="603"/>
      <c r="BEM44" s="603"/>
      <c r="BEN44" s="603"/>
      <c r="BEO44" s="603"/>
      <c r="BEP44" s="603"/>
      <c r="BEQ44" s="603"/>
      <c r="BER44" s="603"/>
      <c r="BES44" s="603"/>
      <c r="BET44" s="603"/>
      <c r="BEU44" s="603"/>
      <c r="BEV44" s="603"/>
      <c r="BEW44" s="603"/>
      <c r="BEX44" s="603"/>
      <c r="BEY44" s="603"/>
      <c r="BEZ44" s="603"/>
      <c r="BFA44" s="603"/>
      <c r="BFB44" s="603"/>
      <c r="BFC44" s="603"/>
      <c r="BFD44" s="603"/>
      <c r="BFE44" s="603"/>
      <c r="BFF44" s="603"/>
      <c r="BFG44" s="603"/>
      <c r="BFH44" s="603"/>
      <c r="BFI44" s="603"/>
      <c r="BFJ44" s="603"/>
      <c r="BFK44" s="603"/>
      <c r="BFL44" s="603"/>
      <c r="BFM44" s="603"/>
      <c r="BFN44" s="603"/>
      <c r="BFO44" s="603"/>
      <c r="BFP44" s="603"/>
      <c r="BFQ44" s="603"/>
      <c r="BFR44" s="603"/>
      <c r="BFS44" s="603"/>
      <c r="BFT44" s="603"/>
      <c r="BFU44" s="603"/>
      <c r="BFV44" s="603"/>
      <c r="BFW44" s="603"/>
      <c r="BFX44" s="603"/>
      <c r="BFY44" s="603"/>
      <c r="BFZ44" s="603"/>
      <c r="BGA44" s="603"/>
      <c r="BGB44" s="603"/>
      <c r="BGC44" s="603"/>
      <c r="BGD44" s="603"/>
      <c r="BGE44" s="603"/>
      <c r="BGF44" s="603"/>
      <c r="BGG44" s="603"/>
      <c r="BGH44" s="603"/>
      <c r="BGI44" s="603"/>
      <c r="BGJ44" s="603"/>
      <c r="BGK44" s="603"/>
      <c r="BGL44" s="603"/>
      <c r="BGM44" s="603"/>
      <c r="BGN44" s="603"/>
      <c r="BGO44" s="603"/>
      <c r="BGP44" s="603"/>
      <c r="BGQ44" s="603"/>
      <c r="BGR44" s="603"/>
      <c r="BGS44" s="603"/>
      <c r="BGT44" s="603"/>
      <c r="BGU44" s="603"/>
      <c r="BGV44" s="603"/>
      <c r="BGW44" s="603"/>
      <c r="BGX44" s="603"/>
      <c r="BGY44" s="603"/>
      <c r="BGZ44" s="603"/>
      <c r="BHA44" s="603"/>
      <c r="BHB44" s="603"/>
      <c r="BHC44" s="603"/>
      <c r="BHD44" s="603"/>
      <c r="BHE44" s="603"/>
      <c r="BHF44" s="603"/>
      <c r="BHG44" s="603"/>
      <c r="BHH44" s="603"/>
      <c r="BHI44" s="603"/>
      <c r="BHJ44" s="603"/>
      <c r="BHK44" s="603"/>
      <c r="BHL44" s="603"/>
      <c r="BHM44" s="603"/>
      <c r="BHN44" s="603"/>
      <c r="BHO44" s="603"/>
      <c r="BHP44" s="603"/>
      <c r="BHQ44" s="603"/>
      <c r="BHR44" s="603"/>
      <c r="BHS44" s="603"/>
      <c r="BHT44" s="603"/>
      <c r="BHU44" s="603"/>
      <c r="BHV44" s="603"/>
      <c r="BHW44" s="603"/>
      <c r="BHX44" s="603"/>
      <c r="BHY44" s="603"/>
      <c r="BHZ44" s="603"/>
      <c r="BIA44" s="603"/>
      <c r="BIB44" s="603"/>
      <c r="BIC44" s="603"/>
      <c r="BID44" s="603"/>
      <c r="BIE44" s="603"/>
      <c r="BIF44" s="603"/>
      <c r="BIG44" s="603"/>
      <c r="BIH44" s="603"/>
      <c r="BII44" s="603"/>
      <c r="BIJ44" s="603"/>
      <c r="BIK44" s="603"/>
      <c r="BIL44" s="603"/>
      <c r="BIM44" s="603"/>
      <c r="BIN44" s="603"/>
      <c r="BIO44" s="603"/>
      <c r="BIP44" s="603"/>
      <c r="BIQ44" s="603"/>
      <c r="BIR44" s="603"/>
      <c r="BIS44" s="603"/>
      <c r="BIT44" s="603"/>
      <c r="BIU44" s="603"/>
      <c r="BIV44" s="603"/>
      <c r="BIW44" s="603"/>
      <c r="BIX44" s="603"/>
      <c r="BIY44" s="603"/>
      <c r="BIZ44" s="603"/>
      <c r="BJA44" s="603"/>
      <c r="BJB44" s="603"/>
      <c r="BJC44" s="603"/>
      <c r="BJD44" s="603"/>
      <c r="BJE44" s="603"/>
      <c r="BJF44" s="603"/>
      <c r="BJG44" s="603"/>
      <c r="BJH44" s="603"/>
      <c r="BJI44" s="603"/>
      <c r="BJJ44" s="603"/>
      <c r="BJK44" s="603"/>
      <c r="BJL44" s="603"/>
      <c r="BJM44" s="603"/>
      <c r="BJN44" s="603"/>
      <c r="BJO44" s="603"/>
      <c r="BJP44" s="603"/>
      <c r="BJQ44" s="603"/>
      <c r="BJR44" s="603"/>
      <c r="BJS44" s="603"/>
      <c r="BJT44" s="603"/>
      <c r="BJU44" s="603"/>
      <c r="BJV44" s="603"/>
      <c r="BJW44" s="603"/>
      <c r="BJX44" s="603"/>
      <c r="BJY44" s="603"/>
      <c r="BJZ44" s="603"/>
      <c r="BKA44" s="603"/>
      <c r="BKB44" s="603"/>
      <c r="BKC44" s="603"/>
      <c r="BKD44" s="603"/>
      <c r="BKE44" s="603"/>
      <c r="BKF44" s="603"/>
      <c r="BKG44" s="603"/>
      <c r="BKH44" s="603"/>
      <c r="BKI44" s="603"/>
      <c r="BKJ44" s="603"/>
      <c r="BKK44" s="603"/>
      <c r="BKL44" s="603"/>
      <c r="BKM44" s="603"/>
      <c r="BKN44" s="603"/>
      <c r="BKO44" s="603"/>
      <c r="BKP44" s="603"/>
      <c r="BKQ44" s="603"/>
      <c r="BKR44" s="603"/>
      <c r="BKS44" s="603"/>
      <c r="BKT44" s="603"/>
      <c r="BKU44" s="603"/>
      <c r="BKV44" s="603"/>
      <c r="BKW44" s="603"/>
      <c r="BKX44" s="603"/>
      <c r="BKY44" s="603"/>
      <c r="BKZ44" s="603"/>
      <c r="BLA44" s="603"/>
      <c r="BLB44" s="603"/>
      <c r="BLC44" s="603"/>
      <c r="BLD44" s="603"/>
      <c r="BLE44" s="603"/>
      <c r="BLF44" s="603"/>
      <c r="BLG44" s="603"/>
      <c r="BLH44" s="603"/>
      <c r="BLI44" s="603"/>
      <c r="BLJ44" s="603"/>
      <c r="BLK44" s="603"/>
      <c r="BLL44" s="603"/>
      <c r="BLM44" s="603"/>
      <c r="BLN44" s="603"/>
      <c r="BLO44" s="603"/>
      <c r="BLP44" s="603"/>
      <c r="BLQ44" s="603"/>
      <c r="BLR44" s="603"/>
      <c r="BLS44" s="603"/>
      <c r="BLT44" s="603"/>
      <c r="BLU44" s="603"/>
      <c r="BLV44" s="603"/>
      <c r="BLW44" s="603"/>
      <c r="BLX44" s="603"/>
      <c r="BLY44" s="603"/>
      <c r="BLZ44" s="603"/>
      <c r="BMA44" s="603"/>
      <c r="BMB44" s="603"/>
      <c r="BMC44" s="603"/>
      <c r="BMD44" s="603"/>
      <c r="BME44" s="603"/>
      <c r="BMF44" s="603"/>
      <c r="BMG44" s="603"/>
      <c r="BMH44" s="603"/>
      <c r="BMI44" s="603"/>
      <c r="BMJ44" s="603"/>
      <c r="BMK44" s="603"/>
      <c r="BML44" s="603"/>
      <c r="BMM44" s="603"/>
      <c r="BMN44" s="603"/>
      <c r="BMO44" s="603"/>
      <c r="BMP44" s="603"/>
      <c r="BMQ44" s="603"/>
      <c r="BMR44" s="603"/>
      <c r="BMS44" s="603"/>
      <c r="BMT44" s="603"/>
      <c r="BMU44" s="603"/>
      <c r="BMV44" s="603"/>
      <c r="BMW44" s="603"/>
      <c r="BMX44" s="603"/>
      <c r="BMY44" s="603"/>
      <c r="BMZ44" s="603"/>
      <c r="BNA44" s="603"/>
      <c r="BNB44" s="603"/>
      <c r="BNC44" s="603"/>
      <c r="BND44" s="603"/>
      <c r="BNE44" s="603"/>
      <c r="BNF44" s="603"/>
      <c r="BNG44" s="603"/>
      <c r="BNH44" s="603"/>
      <c r="BNI44" s="603"/>
      <c r="BNJ44" s="603"/>
      <c r="BNK44" s="603"/>
      <c r="BNL44" s="603"/>
      <c r="BNM44" s="603"/>
      <c r="BNN44" s="603"/>
      <c r="BNO44" s="603"/>
      <c r="BNP44" s="603"/>
      <c r="BNQ44" s="603"/>
      <c r="BNR44" s="603"/>
      <c r="BNS44" s="603"/>
      <c r="BNT44" s="603"/>
      <c r="BNU44" s="603"/>
      <c r="BNV44" s="603"/>
      <c r="BNW44" s="603"/>
      <c r="BNX44" s="603"/>
      <c r="BNY44" s="603"/>
      <c r="BNZ44" s="603"/>
      <c r="BOA44" s="603"/>
      <c r="BOB44" s="603"/>
      <c r="BOC44" s="603"/>
      <c r="BOD44" s="603"/>
      <c r="BOE44" s="603"/>
      <c r="BOF44" s="603"/>
      <c r="BOG44" s="603"/>
      <c r="BOH44" s="603"/>
      <c r="BOI44" s="603"/>
      <c r="BOJ44" s="603"/>
      <c r="BOK44" s="603"/>
      <c r="BOL44" s="603"/>
      <c r="BOM44" s="603"/>
      <c r="BON44" s="603"/>
      <c r="BOO44" s="603"/>
      <c r="BOP44" s="603"/>
      <c r="BOQ44" s="603"/>
      <c r="BOR44" s="603"/>
      <c r="BOS44" s="603"/>
      <c r="BOT44" s="603"/>
      <c r="BOU44" s="603"/>
      <c r="BOV44" s="603"/>
      <c r="BOW44" s="603"/>
      <c r="BOX44" s="603"/>
      <c r="BOY44" s="603"/>
      <c r="BOZ44" s="603"/>
      <c r="BPA44" s="603"/>
      <c r="BPB44" s="603"/>
      <c r="BPC44" s="603"/>
      <c r="BPD44" s="603"/>
      <c r="BPE44" s="603"/>
      <c r="BPF44" s="603"/>
      <c r="BPG44" s="603"/>
      <c r="BPH44" s="603"/>
      <c r="BPI44" s="603"/>
      <c r="BPJ44" s="603"/>
      <c r="BPK44" s="603"/>
      <c r="BPL44" s="603"/>
      <c r="BPM44" s="603"/>
      <c r="BPN44" s="603"/>
      <c r="BPO44" s="603"/>
      <c r="BPP44" s="603"/>
      <c r="BPQ44" s="603"/>
      <c r="BPR44" s="603"/>
      <c r="BPS44" s="603"/>
      <c r="BPT44" s="603"/>
      <c r="BPU44" s="603"/>
      <c r="BPV44" s="603"/>
      <c r="BPW44" s="603"/>
      <c r="BPX44" s="603"/>
      <c r="BPY44" s="603"/>
      <c r="BPZ44" s="603"/>
      <c r="BQA44" s="603"/>
      <c r="BQB44" s="603"/>
      <c r="BQC44" s="603"/>
      <c r="BQD44" s="603"/>
      <c r="BQE44" s="603"/>
      <c r="BQF44" s="603"/>
      <c r="BQG44" s="603"/>
      <c r="BQH44" s="603"/>
      <c r="BQI44" s="603"/>
      <c r="BQJ44" s="603"/>
      <c r="BQK44" s="603"/>
      <c r="BQL44" s="603"/>
      <c r="BQM44" s="603"/>
      <c r="BQN44" s="603"/>
      <c r="BQO44" s="603"/>
      <c r="BQP44" s="603"/>
      <c r="BQQ44" s="603"/>
      <c r="BQR44" s="603"/>
      <c r="BQS44" s="603"/>
      <c r="BQT44" s="603"/>
      <c r="BQU44" s="603"/>
      <c r="BQV44" s="603"/>
      <c r="BQW44" s="603"/>
      <c r="BQX44" s="603"/>
      <c r="BQY44" s="603"/>
      <c r="BQZ44" s="603"/>
      <c r="BRA44" s="603"/>
      <c r="BRB44" s="603"/>
      <c r="BRC44" s="603"/>
      <c r="BRD44" s="603"/>
      <c r="BRE44" s="603"/>
      <c r="BRF44" s="603"/>
      <c r="BRG44" s="603"/>
      <c r="BRH44" s="603"/>
      <c r="BRI44" s="603"/>
      <c r="BRJ44" s="603"/>
      <c r="BRK44" s="603"/>
      <c r="BRL44" s="603"/>
      <c r="BRM44" s="603"/>
      <c r="BRN44" s="603"/>
      <c r="BRO44" s="603"/>
      <c r="BRP44" s="603"/>
      <c r="BRQ44" s="603"/>
      <c r="BRR44" s="603"/>
      <c r="BRS44" s="603"/>
      <c r="BRT44" s="603"/>
      <c r="BRU44" s="603"/>
      <c r="BRV44" s="603"/>
      <c r="BRW44" s="603"/>
      <c r="BRX44" s="603"/>
      <c r="BRY44" s="603"/>
      <c r="BRZ44" s="603"/>
      <c r="BSA44" s="603"/>
      <c r="BSB44" s="603"/>
      <c r="BSC44" s="603"/>
      <c r="BSD44" s="603"/>
      <c r="BSE44" s="603"/>
      <c r="BSF44" s="603"/>
      <c r="BSG44" s="603"/>
      <c r="BSH44" s="603"/>
      <c r="BSI44" s="603"/>
      <c r="BSJ44" s="603"/>
      <c r="BSK44" s="603"/>
      <c r="BSL44" s="603"/>
      <c r="BSM44" s="603"/>
      <c r="BSN44" s="603"/>
      <c r="BSO44" s="603"/>
      <c r="BSP44" s="603"/>
      <c r="BSQ44" s="603"/>
      <c r="BSR44" s="603"/>
      <c r="BSS44" s="603"/>
      <c r="BST44" s="603"/>
      <c r="BSU44" s="603"/>
      <c r="BSV44" s="603"/>
      <c r="BSW44" s="603"/>
      <c r="BSX44" s="603"/>
      <c r="BSY44" s="603"/>
      <c r="BSZ44" s="603"/>
      <c r="BTA44" s="603"/>
      <c r="BTB44" s="603"/>
      <c r="BTC44" s="603"/>
      <c r="BTD44" s="603"/>
      <c r="BTE44" s="603"/>
      <c r="BTF44" s="603"/>
      <c r="BTG44" s="603"/>
      <c r="BTH44" s="603"/>
      <c r="BTI44" s="603"/>
      <c r="BTJ44" s="603"/>
      <c r="BTK44" s="603"/>
      <c r="BTL44" s="603"/>
      <c r="BTM44" s="603"/>
      <c r="BTN44" s="603"/>
      <c r="BTO44" s="603"/>
      <c r="BTP44" s="603"/>
      <c r="BTQ44" s="603"/>
      <c r="BTR44" s="603"/>
      <c r="BTS44" s="603"/>
      <c r="BTT44" s="603"/>
      <c r="BTU44" s="603"/>
      <c r="BTV44" s="603"/>
      <c r="BTW44" s="603"/>
      <c r="BTX44" s="603"/>
      <c r="BTY44" s="603"/>
      <c r="BTZ44" s="603"/>
      <c r="BUA44" s="603"/>
      <c r="BUB44" s="603"/>
      <c r="BUC44" s="603"/>
      <c r="BUD44" s="603"/>
      <c r="BUE44" s="603"/>
      <c r="BUF44" s="603"/>
      <c r="BUG44" s="603"/>
      <c r="BUH44" s="603"/>
      <c r="BUI44" s="603"/>
      <c r="BUJ44" s="603"/>
      <c r="BUK44" s="603"/>
      <c r="BUL44" s="603"/>
      <c r="BUM44" s="603"/>
      <c r="BUN44" s="603"/>
      <c r="BUO44" s="603"/>
      <c r="BUP44" s="603"/>
      <c r="BUQ44" s="603"/>
      <c r="BUR44" s="603"/>
      <c r="BUS44" s="603"/>
      <c r="BUT44" s="603"/>
      <c r="BUU44" s="603"/>
      <c r="BUV44" s="603"/>
      <c r="BUW44" s="603"/>
      <c r="BUX44" s="603"/>
      <c r="BUY44" s="603"/>
      <c r="BUZ44" s="603"/>
      <c r="BVA44" s="603"/>
      <c r="BVB44" s="603"/>
      <c r="BVC44" s="603"/>
      <c r="BVD44" s="603"/>
      <c r="BVE44" s="603"/>
      <c r="BVF44" s="603"/>
      <c r="BVG44" s="603"/>
      <c r="BVH44" s="603"/>
      <c r="BVI44" s="603"/>
      <c r="BVJ44" s="603"/>
      <c r="BVK44" s="603"/>
      <c r="BVL44" s="603"/>
      <c r="BVM44" s="603"/>
      <c r="BVN44" s="603"/>
      <c r="BVO44" s="603"/>
      <c r="BVP44" s="603"/>
      <c r="BVQ44" s="603"/>
      <c r="BVR44" s="603"/>
      <c r="BVS44" s="603"/>
      <c r="BVT44" s="603"/>
      <c r="BVU44" s="603"/>
      <c r="BVV44" s="603"/>
      <c r="BVW44" s="603"/>
      <c r="BVX44" s="603"/>
      <c r="BVY44" s="603"/>
      <c r="BVZ44" s="603"/>
      <c r="BWA44" s="603"/>
      <c r="BWB44" s="603"/>
      <c r="BWC44" s="603"/>
      <c r="BWD44" s="603"/>
      <c r="BWE44" s="603"/>
      <c r="BWF44" s="603"/>
      <c r="BWG44" s="603"/>
      <c r="BWH44" s="603"/>
      <c r="BWI44" s="603"/>
      <c r="BWJ44" s="603"/>
      <c r="BWK44" s="603"/>
    </row>
    <row r="45" spans="1:1961" s="128" customFormat="1" ht="39.75" customHeight="1" x14ac:dyDescent="0.25">
      <c r="A45" s="52" t="s">
        <v>170</v>
      </c>
      <c r="B45" s="66" t="s">
        <v>13</v>
      </c>
      <c r="C45" s="66" t="s">
        <v>43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2.59</v>
      </c>
      <c r="AA45" s="84">
        <v>0</v>
      </c>
      <c r="AB45" s="84">
        <v>0</v>
      </c>
      <c r="AC45" s="84">
        <v>1.47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f t="shared" si="3"/>
        <v>1.47</v>
      </c>
      <c r="AK45" s="84">
        <v>0</v>
      </c>
      <c r="AL45" s="84">
        <v>0</v>
      </c>
      <c r="AM45" s="603"/>
      <c r="AN45" s="603"/>
      <c r="AO45" s="603"/>
      <c r="AP45" s="603"/>
      <c r="AQ45" s="603"/>
      <c r="AR45" s="603"/>
      <c r="AS45" s="603"/>
      <c r="AT45" s="603"/>
      <c r="AU45" s="603"/>
      <c r="AV45" s="603"/>
      <c r="AW45" s="603"/>
      <c r="AX45" s="603"/>
      <c r="AY45" s="603"/>
      <c r="AZ45" s="603"/>
      <c r="BA45" s="603"/>
      <c r="BB45" s="603"/>
      <c r="BC45" s="603"/>
      <c r="BD45" s="603"/>
      <c r="BE45" s="603"/>
      <c r="BF45" s="603"/>
      <c r="BG45" s="603"/>
      <c r="BH45" s="603"/>
      <c r="BI45" s="603"/>
      <c r="BJ45" s="603"/>
      <c r="BK45" s="603"/>
      <c r="BL45" s="603"/>
      <c r="BM45" s="603"/>
      <c r="BN45" s="603"/>
      <c r="BO45" s="603"/>
      <c r="BP45" s="603"/>
      <c r="BQ45" s="603"/>
      <c r="BR45" s="603"/>
      <c r="BS45" s="603"/>
      <c r="BT45" s="603"/>
      <c r="BU45" s="603"/>
      <c r="BV45" s="603"/>
      <c r="BW45" s="603"/>
      <c r="BX45" s="603"/>
      <c r="BY45" s="603"/>
      <c r="BZ45" s="603"/>
      <c r="CA45" s="603"/>
      <c r="CB45" s="603"/>
      <c r="CC45" s="603"/>
      <c r="CD45" s="603"/>
      <c r="CE45" s="603"/>
      <c r="CF45" s="603"/>
      <c r="CG45" s="603"/>
      <c r="CH45" s="603"/>
      <c r="CI45" s="603"/>
      <c r="CJ45" s="603"/>
      <c r="CK45" s="603"/>
      <c r="CL45" s="603"/>
      <c r="CM45" s="603"/>
      <c r="CN45" s="603"/>
      <c r="CO45" s="603"/>
      <c r="CP45" s="603"/>
      <c r="CQ45" s="603"/>
      <c r="CR45" s="603"/>
      <c r="CS45" s="603"/>
      <c r="CT45" s="603"/>
      <c r="CU45" s="603"/>
      <c r="CV45" s="603"/>
      <c r="CW45" s="603"/>
      <c r="CX45" s="603"/>
      <c r="CY45" s="603"/>
      <c r="CZ45" s="603"/>
      <c r="DA45" s="603"/>
      <c r="DB45" s="603"/>
      <c r="DC45" s="603"/>
      <c r="DD45" s="603"/>
      <c r="DE45" s="603"/>
      <c r="DF45" s="603"/>
      <c r="DG45" s="603"/>
      <c r="DH45" s="603"/>
      <c r="DI45" s="603"/>
      <c r="DJ45" s="603"/>
      <c r="DK45" s="603"/>
      <c r="DL45" s="603"/>
      <c r="DM45" s="603"/>
      <c r="DN45" s="603"/>
      <c r="DO45" s="603"/>
      <c r="DP45" s="603"/>
      <c r="DQ45" s="603"/>
      <c r="DR45" s="603"/>
      <c r="DS45" s="603"/>
      <c r="DT45" s="603"/>
      <c r="DU45" s="603"/>
      <c r="DV45" s="603"/>
      <c r="DW45" s="603"/>
      <c r="DX45" s="603"/>
      <c r="DY45" s="603"/>
      <c r="DZ45" s="603"/>
      <c r="EA45" s="603"/>
      <c r="EB45" s="603"/>
      <c r="EC45" s="603"/>
      <c r="ED45" s="603"/>
      <c r="EE45" s="603"/>
      <c r="EF45" s="603"/>
      <c r="EG45" s="603"/>
      <c r="EH45" s="603"/>
      <c r="EI45" s="603"/>
      <c r="EJ45" s="603"/>
      <c r="EK45" s="603"/>
      <c r="EL45" s="603"/>
      <c r="EM45" s="603"/>
      <c r="EN45" s="603"/>
      <c r="EO45" s="603"/>
      <c r="EP45" s="603"/>
      <c r="EQ45" s="603"/>
      <c r="ER45" s="603"/>
      <c r="ES45" s="603"/>
      <c r="ET45" s="603"/>
      <c r="EU45" s="603"/>
      <c r="EV45" s="603"/>
      <c r="EW45" s="603"/>
      <c r="EX45" s="603"/>
      <c r="EY45" s="603"/>
      <c r="EZ45" s="603"/>
      <c r="FA45" s="603"/>
      <c r="FB45" s="603"/>
      <c r="FC45" s="603"/>
      <c r="FD45" s="603"/>
      <c r="FE45" s="603"/>
      <c r="FF45" s="603"/>
      <c r="FG45" s="603"/>
      <c r="FH45" s="603"/>
      <c r="FI45" s="603"/>
      <c r="FJ45" s="603"/>
      <c r="FK45" s="603"/>
      <c r="FL45" s="603"/>
      <c r="FM45" s="603"/>
      <c r="FN45" s="603"/>
      <c r="FO45" s="603"/>
      <c r="FP45" s="603"/>
      <c r="FQ45" s="603"/>
      <c r="FR45" s="603"/>
      <c r="FS45" s="603"/>
      <c r="FT45" s="603"/>
      <c r="FU45" s="603"/>
      <c r="FV45" s="603"/>
      <c r="FW45" s="603"/>
      <c r="FX45" s="603"/>
      <c r="FY45" s="603"/>
      <c r="FZ45" s="603"/>
      <c r="GA45" s="603"/>
      <c r="GB45" s="603"/>
      <c r="GC45" s="603"/>
      <c r="GD45" s="603"/>
      <c r="GE45" s="603"/>
      <c r="GF45" s="603"/>
      <c r="GG45" s="603"/>
      <c r="GH45" s="603"/>
      <c r="GI45" s="603"/>
      <c r="GJ45" s="603"/>
      <c r="GK45" s="603"/>
      <c r="GL45" s="603"/>
      <c r="GM45" s="603"/>
      <c r="GN45" s="603"/>
      <c r="GO45" s="603"/>
      <c r="GP45" s="603"/>
      <c r="GQ45" s="603"/>
      <c r="GR45" s="603"/>
      <c r="GS45" s="603"/>
      <c r="GT45" s="603"/>
      <c r="GU45" s="603"/>
      <c r="GV45" s="603"/>
      <c r="GW45" s="603"/>
      <c r="GX45" s="603"/>
      <c r="GY45" s="603"/>
      <c r="GZ45" s="603"/>
      <c r="HA45" s="603"/>
      <c r="HB45" s="603"/>
      <c r="HC45" s="603"/>
      <c r="HD45" s="603"/>
      <c r="HE45" s="603"/>
      <c r="HF45" s="603"/>
      <c r="HG45" s="603"/>
      <c r="HH45" s="603"/>
      <c r="HI45" s="603"/>
      <c r="HJ45" s="603"/>
      <c r="HK45" s="603"/>
      <c r="HL45" s="603"/>
      <c r="HM45" s="603"/>
      <c r="HN45" s="603"/>
      <c r="HO45" s="603"/>
      <c r="HP45" s="603"/>
      <c r="HQ45" s="603"/>
      <c r="HR45" s="603"/>
      <c r="HS45" s="603"/>
      <c r="HT45" s="603"/>
      <c r="HU45" s="603"/>
      <c r="HV45" s="603"/>
      <c r="HW45" s="603"/>
      <c r="HX45" s="603"/>
      <c r="HY45" s="603"/>
      <c r="HZ45" s="603"/>
      <c r="IA45" s="603"/>
      <c r="IB45" s="603"/>
      <c r="IC45" s="603"/>
      <c r="ID45" s="603"/>
      <c r="IE45" s="603"/>
      <c r="IF45" s="603"/>
      <c r="IG45" s="603"/>
      <c r="IH45" s="603"/>
      <c r="II45" s="603"/>
      <c r="IJ45" s="603"/>
      <c r="IK45" s="603"/>
      <c r="IL45" s="603"/>
      <c r="IM45" s="603"/>
      <c r="IN45" s="603"/>
      <c r="IO45" s="603"/>
      <c r="IP45" s="603"/>
      <c r="IQ45" s="603"/>
      <c r="IR45" s="603"/>
      <c r="IS45" s="603"/>
      <c r="IT45" s="603"/>
      <c r="IU45" s="603"/>
      <c r="IV45" s="603"/>
      <c r="IW45" s="603"/>
      <c r="IX45" s="603"/>
      <c r="IY45" s="603"/>
      <c r="IZ45" s="603"/>
      <c r="JA45" s="603"/>
      <c r="JB45" s="603"/>
      <c r="JC45" s="603"/>
      <c r="JD45" s="603"/>
      <c r="JE45" s="603"/>
      <c r="JF45" s="603"/>
      <c r="JG45" s="603"/>
      <c r="JH45" s="603"/>
      <c r="JI45" s="603"/>
      <c r="JJ45" s="603"/>
      <c r="JK45" s="603"/>
      <c r="JL45" s="603"/>
      <c r="JM45" s="603"/>
      <c r="JN45" s="603"/>
      <c r="JO45" s="603"/>
      <c r="JP45" s="603"/>
      <c r="JQ45" s="603"/>
      <c r="JR45" s="603"/>
      <c r="JS45" s="603"/>
      <c r="JT45" s="603"/>
      <c r="JU45" s="603"/>
      <c r="JV45" s="603"/>
      <c r="JW45" s="603"/>
      <c r="JX45" s="603"/>
      <c r="JY45" s="603"/>
      <c r="JZ45" s="603"/>
      <c r="KA45" s="603"/>
      <c r="KB45" s="603"/>
      <c r="KC45" s="603"/>
      <c r="KD45" s="603"/>
      <c r="KE45" s="603"/>
      <c r="KF45" s="603"/>
      <c r="KG45" s="603"/>
      <c r="KH45" s="603"/>
      <c r="KI45" s="603"/>
      <c r="KJ45" s="603"/>
      <c r="KK45" s="603"/>
      <c r="KL45" s="603"/>
      <c r="KM45" s="603"/>
      <c r="KN45" s="603"/>
      <c r="KO45" s="603"/>
      <c r="KP45" s="603"/>
      <c r="KQ45" s="603"/>
      <c r="KR45" s="603"/>
      <c r="KS45" s="603"/>
      <c r="KT45" s="603"/>
      <c r="KU45" s="603"/>
      <c r="KV45" s="603"/>
      <c r="KW45" s="603"/>
      <c r="KX45" s="603"/>
      <c r="KY45" s="603"/>
      <c r="KZ45" s="603"/>
      <c r="LA45" s="603"/>
      <c r="LB45" s="603"/>
      <c r="LC45" s="603"/>
      <c r="LD45" s="603"/>
      <c r="LE45" s="603"/>
      <c r="LF45" s="603"/>
      <c r="LG45" s="603"/>
      <c r="LH45" s="603"/>
      <c r="LI45" s="603"/>
      <c r="LJ45" s="603"/>
      <c r="LK45" s="603"/>
      <c r="LL45" s="603"/>
      <c r="LM45" s="603"/>
      <c r="LN45" s="603"/>
      <c r="LO45" s="603"/>
      <c r="LP45" s="603"/>
      <c r="LQ45" s="603"/>
      <c r="LR45" s="603"/>
      <c r="LS45" s="603"/>
      <c r="LT45" s="603"/>
      <c r="LU45" s="603"/>
      <c r="LV45" s="603"/>
      <c r="LW45" s="603"/>
      <c r="LX45" s="603"/>
      <c r="LY45" s="603"/>
      <c r="LZ45" s="603"/>
      <c r="MA45" s="603"/>
      <c r="MB45" s="603"/>
      <c r="MC45" s="603"/>
      <c r="MD45" s="603"/>
      <c r="ME45" s="603"/>
      <c r="MF45" s="603"/>
      <c r="MG45" s="603"/>
      <c r="MH45" s="603"/>
      <c r="MI45" s="603"/>
      <c r="MJ45" s="603"/>
      <c r="MK45" s="603"/>
      <c r="ML45" s="603"/>
      <c r="MM45" s="603"/>
      <c r="MN45" s="603"/>
      <c r="MO45" s="603"/>
      <c r="MP45" s="603"/>
      <c r="MQ45" s="603"/>
      <c r="MR45" s="603"/>
      <c r="MS45" s="603"/>
      <c r="MT45" s="603"/>
      <c r="MU45" s="603"/>
      <c r="MV45" s="603"/>
      <c r="MW45" s="603"/>
      <c r="MX45" s="603"/>
      <c r="MY45" s="603"/>
      <c r="MZ45" s="603"/>
      <c r="NA45" s="603"/>
      <c r="NB45" s="603"/>
      <c r="NC45" s="603"/>
      <c r="ND45" s="603"/>
      <c r="NE45" s="603"/>
      <c r="NF45" s="603"/>
      <c r="NG45" s="603"/>
      <c r="NH45" s="603"/>
      <c r="NI45" s="603"/>
      <c r="NJ45" s="603"/>
      <c r="NK45" s="603"/>
      <c r="NL45" s="603"/>
      <c r="NM45" s="603"/>
      <c r="NN45" s="603"/>
      <c r="NO45" s="603"/>
      <c r="NP45" s="603"/>
      <c r="NQ45" s="603"/>
      <c r="NR45" s="603"/>
      <c r="NS45" s="603"/>
      <c r="NT45" s="603"/>
      <c r="NU45" s="603"/>
      <c r="NV45" s="603"/>
      <c r="NW45" s="603"/>
      <c r="NX45" s="603"/>
      <c r="NY45" s="603"/>
      <c r="NZ45" s="603"/>
      <c r="OA45" s="603"/>
      <c r="OB45" s="603"/>
      <c r="OC45" s="603"/>
      <c r="OD45" s="603"/>
      <c r="OE45" s="603"/>
      <c r="OF45" s="603"/>
      <c r="OG45" s="603"/>
      <c r="OH45" s="603"/>
      <c r="OI45" s="603"/>
      <c r="OJ45" s="603"/>
      <c r="OK45" s="603"/>
      <c r="OL45" s="603"/>
      <c r="OM45" s="603"/>
      <c r="ON45" s="603"/>
      <c r="OO45" s="603"/>
      <c r="OP45" s="603"/>
      <c r="OQ45" s="603"/>
      <c r="OR45" s="603"/>
      <c r="OS45" s="603"/>
      <c r="OT45" s="603"/>
      <c r="OU45" s="603"/>
      <c r="OV45" s="603"/>
      <c r="OW45" s="603"/>
      <c r="OX45" s="603"/>
      <c r="OY45" s="603"/>
      <c r="OZ45" s="603"/>
      <c r="PA45" s="603"/>
      <c r="PB45" s="603"/>
      <c r="PC45" s="603"/>
      <c r="PD45" s="603"/>
      <c r="PE45" s="603"/>
      <c r="PF45" s="603"/>
      <c r="PG45" s="603"/>
      <c r="PH45" s="603"/>
      <c r="PI45" s="603"/>
      <c r="PJ45" s="603"/>
      <c r="PK45" s="603"/>
      <c r="PL45" s="603"/>
      <c r="PM45" s="603"/>
      <c r="PN45" s="603"/>
      <c r="PO45" s="603"/>
      <c r="PP45" s="603"/>
      <c r="PQ45" s="603"/>
      <c r="PR45" s="603"/>
      <c r="PS45" s="603"/>
      <c r="PT45" s="603"/>
      <c r="PU45" s="603"/>
      <c r="PV45" s="603"/>
      <c r="PW45" s="603"/>
      <c r="PX45" s="603"/>
      <c r="PY45" s="603"/>
      <c r="PZ45" s="603"/>
      <c r="QA45" s="603"/>
      <c r="QB45" s="603"/>
      <c r="QC45" s="603"/>
      <c r="QD45" s="603"/>
      <c r="QE45" s="603"/>
      <c r="QF45" s="603"/>
      <c r="QG45" s="603"/>
      <c r="QH45" s="603"/>
      <c r="QI45" s="603"/>
      <c r="QJ45" s="603"/>
      <c r="QK45" s="603"/>
      <c r="QL45" s="603"/>
      <c r="QM45" s="603"/>
      <c r="QN45" s="603"/>
      <c r="QO45" s="603"/>
      <c r="QP45" s="603"/>
      <c r="QQ45" s="603"/>
      <c r="QR45" s="603"/>
      <c r="QS45" s="603"/>
      <c r="QT45" s="603"/>
      <c r="QU45" s="603"/>
      <c r="QV45" s="603"/>
      <c r="QW45" s="603"/>
      <c r="QX45" s="603"/>
      <c r="QY45" s="603"/>
      <c r="QZ45" s="603"/>
      <c r="RA45" s="603"/>
      <c r="RB45" s="603"/>
      <c r="RC45" s="603"/>
      <c r="RD45" s="603"/>
      <c r="RE45" s="603"/>
      <c r="RF45" s="603"/>
      <c r="RG45" s="603"/>
      <c r="RH45" s="603"/>
      <c r="RI45" s="603"/>
      <c r="RJ45" s="603"/>
      <c r="RK45" s="603"/>
      <c r="RL45" s="603"/>
      <c r="RM45" s="603"/>
      <c r="RN45" s="603"/>
      <c r="RO45" s="603"/>
      <c r="RP45" s="603"/>
      <c r="RQ45" s="603"/>
      <c r="RR45" s="603"/>
      <c r="RS45" s="603"/>
      <c r="RT45" s="603"/>
      <c r="RU45" s="603"/>
      <c r="RV45" s="603"/>
      <c r="RW45" s="603"/>
      <c r="RX45" s="603"/>
      <c r="RY45" s="603"/>
      <c r="RZ45" s="603"/>
      <c r="SA45" s="603"/>
      <c r="SB45" s="603"/>
      <c r="SC45" s="603"/>
      <c r="SD45" s="603"/>
      <c r="SE45" s="603"/>
      <c r="SF45" s="603"/>
      <c r="SG45" s="603"/>
      <c r="SH45" s="603"/>
      <c r="SI45" s="603"/>
      <c r="SJ45" s="603"/>
      <c r="SK45" s="603"/>
      <c r="SL45" s="603"/>
      <c r="SM45" s="603"/>
      <c r="SN45" s="603"/>
      <c r="SO45" s="603"/>
      <c r="SP45" s="603"/>
      <c r="SQ45" s="603"/>
      <c r="SR45" s="603"/>
      <c r="SS45" s="603"/>
      <c r="ST45" s="603"/>
      <c r="SU45" s="603"/>
      <c r="SV45" s="603"/>
      <c r="SW45" s="603"/>
      <c r="SX45" s="603"/>
      <c r="SY45" s="603"/>
      <c r="SZ45" s="603"/>
      <c r="TA45" s="603"/>
      <c r="TB45" s="603"/>
      <c r="TC45" s="603"/>
      <c r="TD45" s="603"/>
      <c r="TE45" s="603"/>
      <c r="TF45" s="603"/>
      <c r="TG45" s="603"/>
      <c r="TH45" s="603"/>
      <c r="TI45" s="603"/>
      <c r="TJ45" s="603"/>
      <c r="TK45" s="603"/>
      <c r="TL45" s="603"/>
      <c r="TM45" s="603"/>
      <c r="TN45" s="603"/>
      <c r="TO45" s="603"/>
      <c r="TP45" s="603"/>
      <c r="TQ45" s="603"/>
      <c r="TR45" s="603"/>
      <c r="TS45" s="603"/>
      <c r="TT45" s="603"/>
      <c r="TU45" s="603"/>
      <c r="TV45" s="603"/>
      <c r="TW45" s="603"/>
      <c r="TX45" s="603"/>
      <c r="TY45" s="603"/>
      <c r="TZ45" s="603"/>
      <c r="UA45" s="603"/>
      <c r="UB45" s="603"/>
      <c r="UC45" s="603"/>
      <c r="UD45" s="603"/>
      <c r="UE45" s="603"/>
      <c r="UF45" s="603"/>
      <c r="UG45" s="603"/>
      <c r="UH45" s="603"/>
      <c r="UI45" s="603"/>
      <c r="UJ45" s="603"/>
      <c r="UK45" s="603"/>
      <c r="UL45" s="603"/>
      <c r="UM45" s="603"/>
      <c r="UN45" s="603"/>
      <c r="UO45" s="603"/>
      <c r="UP45" s="603"/>
      <c r="UQ45" s="603"/>
      <c r="UR45" s="603"/>
      <c r="US45" s="603"/>
      <c r="UT45" s="603"/>
      <c r="UU45" s="603"/>
      <c r="UV45" s="603"/>
      <c r="UW45" s="603"/>
      <c r="UX45" s="603"/>
      <c r="UY45" s="603"/>
      <c r="UZ45" s="603"/>
      <c r="VA45" s="603"/>
      <c r="VB45" s="603"/>
      <c r="VC45" s="603"/>
      <c r="VD45" s="603"/>
      <c r="VE45" s="603"/>
      <c r="VF45" s="603"/>
      <c r="VG45" s="603"/>
      <c r="VH45" s="603"/>
      <c r="VI45" s="603"/>
      <c r="VJ45" s="603"/>
      <c r="VK45" s="603"/>
      <c r="VL45" s="603"/>
      <c r="VM45" s="603"/>
      <c r="VN45" s="603"/>
      <c r="VO45" s="603"/>
      <c r="VP45" s="603"/>
      <c r="VQ45" s="603"/>
      <c r="VR45" s="603"/>
      <c r="VS45" s="603"/>
      <c r="VT45" s="603"/>
      <c r="VU45" s="603"/>
      <c r="VV45" s="603"/>
      <c r="VW45" s="603"/>
      <c r="VX45" s="603"/>
      <c r="VY45" s="603"/>
      <c r="VZ45" s="603"/>
      <c r="WA45" s="603"/>
      <c r="WB45" s="603"/>
      <c r="WC45" s="603"/>
      <c r="WD45" s="603"/>
      <c r="WE45" s="603"/>
      <c r="WF45" s="603"/>
      <c r="WG45" s="603"/>
      <c r="WH45" s="603"/>
      <c r="WI45" s="603"/>
      <c r="WJ45" s="603"/>
      <c r="WK45" s="603"/>
      <c r="WL45" s="603"/>
      <c r="WM45" s="603"/>
      <c r="WN45" s="603"/>
      <c r="WO45" s="603"/>
      <c r="WP45" s="603"/>
      <c r="WQ45" s="603"/>
      <c r="WR45" s="603"/>
      <c r="WS45" s="603"/>
      <c r="WT45" s="603"/>
      <c r="WU45" s="603"/>
      <c r="WV45" s="603"/>
      <c r="WW45" s="603"/>
      <c r="WX45" s="603"/>
      <c r="WY45" s="603"/>
      <c r="WZ45" s="603"/>
      <c r="XA45" s="603"/>
      <c r="XB45" s="603"/>
      <c r="XC45" s="603"/>
      <c r="XD45" s="603"/>
      <c r="XE45" s="603"/>
      <c r="XF45" s="603"/>
      <c r="XG45" s="603"/>
      <c r="XH45" s="603"/>
      <c r="XI45" s="603"/>
      <c r="XJ45" s="603"/>
      <c r="XK45" s="603"/>
      <c r="XL45" s="603"/>
      <c r="XM45" s="603"/>
      <c r="XN45" s="603"/>
      <c r="XO45" s="603"/>
      <c r="XP45" s="603"/>
      <c r="XQ45" s="603"/>
      <c r="XR45" s="603"/>
      <c r="XS45" s="603"/>
      <c r="XT45" s="603"/>
      <c r="XU45" s="603"/>
      <c r="XV45" s="603"/>
      <c r="XW45" s="603"/>
      <c r="XX45" s="603"/>
      <c r="XY45" s="603"/>
      <c r="XZ45" s="603"/>
      <c r="YA45" s="603"/>
      <c r="YB45" s="603"/>
      <c r="YC45" s="603"/>
      <c r="YD45" s="603"/>
      <c r="YE45" s="603"/>
      <c r="YF45" s="603"/>
      <c r="YG45" s="603"/>
      <c r="YH45" s="603"/>
      <c r="YI45" s="603"/>
      <c r="YJ45" s="603"/>
      <c r="YK45" s="603"/>
      <c r="YL45" s="603"/>
      <c r="YM45" s="603"/>
      <c r="YN45" s="603"/>
      <c r="YO45" s="603"/>
      <c r="YP45" s="603"/>
      <c r="YQ45" s="603"/>
      <c r="YR45" s="603"/>
      <c r="YS45" s="603"/>
      <c r="YT45" s="603"/>
      <c r="YU45" s="603"/>
      <c r="YV45" s="603"/>
      <c r="YW45" s="603"/>
      <c r="YX45" s="603"/>
      <c r="YY45" s="603"/>
      <c r="YZ45" s="603"/>
      <c r="ZA45" s="603"/>
      <c r="ZB45" s="603"/>
      <c r="ZC45" s="603"/>
      <c r="ZD45" s="603"/>
      <c r="ZE45" s="603"/>
      <c r="ZF45" s="603"/>
      <c r="ZG45" s="603"/>
      <c r="ZH45" s="603"/>
      <c r="ZI45" s="603"/>
      <c r="ZJ45" s="603"/>
      <c r="ZK45" s="603"/>
      <c r="ZL45" s="603"/>
      <c r="ZM45" s="603"/>
      <c r="ZN45" s="603"/>
      <c r="ZO45" s="603"/>
      <c r="ZP45" s="603"/>
      <c r="ZQ45" s="603"/>
      <c r="ZR45" s="603"/>
      <c r="ZS45" s="603"/>
      <c r="ZT45" s="603"/>
      <c r="ZU45" s="603"/>
      <c r="ZV45" s="603"/>
      <c r="ZW45" s="603"/>
      <c r="ZX45" s="603"/>
      <c r="ZY45" s="603"/>
      <c r="ZZ45" s="603"/>
      <c r="AAA45" s="603"/>
      <c r="AAB45" s="603"/>
      <c r="AAC45" s="603"/>
      <c r="AAD45" s="603"/>
      <c r="AAE45" s="603"/>
      <c r="AAF45" s="603"/>
      <c r="AAG45" s="603"/>
      <c r="AAH45" s="603"/>
      <c r="AAI45" s="603"/>
      <c r="AAJ45" s="603"/>
      <c r="AAK45" s="603"/>
      <c r="AAL45" s="603"/>
      <c r="AAM45" s="603"/>
      <c r="AAN45" s="603"/>
      <c r="AAO45" s="603"/>
      <c r="AAP45" s="603"/>
      <c r="AAQ45" s="603"/>
      <c r="AAR45" s="603"/>
      <c r="AAS45" s="603"/>
      <c r="AAT45" s="603"/>
      <c r="AAU45" s="603"/>
      <c r="AAV45" s="603"/>
      <c r="AAW45" s="603"/>
      <c r="AAX45" s="603"/>
      <c r="AAY45" s="603"/>
      <c r="AAZ45" s="603"/>
      <c r="ABA45" s="603"/>
      <c r="ABB45" s="603"/>
      <c r="ABC45" s="603"/>
      <c r="ABD45" s="603"/>
      <c r="ABE45" s="603"/>
      <c r="ABF45" s="603"/>
      <c r="ABG45" s="603"/>
      <c r="ABH45" s="603"/>
      <c r="ABI45" s="603"/>
      <c r="ABJ45" s="603"/>
      <c r="ABK45" s="603"/>
      <c r="ABL45" s="603"/>
      <c r="ABM45" s="603"/>
      <c r="ABN45" s="603"/>
      <c r="ABO45" s="603"/>
      <c r="ABP45" s="603"/>
      <c r="ABQ45" s="603"/>
      <c r="ABR45" s="603"/>
      <c r="ABS45" s="603"/>
      <c r="ABT45" s="603"/>
      <c r="ABU45" s="603"/>
      <c r="ABV45" s="603"/>
      <c r="ABW45" s="603"/>
      <c r="ABX45" s="603"/>
      <c r="ABY45" s="603"/>
      <c r="ABZ45" s="603"/>
      <c r="ACA45" s="603"/>
      <c r="ACB45" s="603"/>
      <c r="ACC45" s="603"/>
      <c r="ACD45" s="603"/>
      <c r="ACE45" s="603"/>
      <c r="ACF45" s="603"/>
      <c r="ACG45" s="603"/>
      <c r="ACH45" s="603"/>
      <c r="ACI45" s="603"/>
      <c r="ACJ45" s="603"/>
      <c r="ACK45" s="603"/>
      <c r="ACL45" s="603"/>
      <c r="ACM45" s="603"/>
      <c r="ACN45" s="603"/>
      <c r="ACO45" s="603"/>
      <c r="ACP45" s="603"/>
      <c r="ACQ45" s="603"/>
      <c r="ACR45" s="603"/>
      <c r="ACS45" s="603"/>
      <c r="ACT45" s="603"/>
      <c r="ACU45" s="603"/>
      <c r="ACV45" s="603"/>
      <c r="ACW45" s="603"/>
      <c r="ACX45" s="603"/>
      <c r="ACY45" s="603"/>
      <c r="ACZ45" s="603"/>
      <c r="ADA45" s="603"/>
      <c r="ADB45" s="603"/>
      <c r="ADC45" s="603"/>
      <c r="ADD45" s="603"/>
      <c r="ADE45" s="603"/>
      <c r="ADF45" s="603"/>
      <c r="ADG45" s="603"/>
      <c r="ADH45" s="603"/>
      <c r="ADI45" s="603"/>
      <c r="ADJ45" s="603"/>
      <c r="ADK45" s="603"/>
      <c r="ADL45" s="603"/>
      <c r="ADM45" s="603"/>
      <c r="ADN45" s="603"/>
      <c r="ADO45" s="603"/>
      <c r="ADP45" s="603"/>
      <c r="ADQ45" s="603"/>
      <c r="ADR45" s="603"/>
      <c r="ADS45" s="603"/>
      <c r="ADT45" s="603"/>
      <c r="ADU45" s="603"/>
      <c r="ADV45" s="603"/>
      <c r="ADW45" s="603"/>
      <c r="ADX45" s="603"/>
      <c r="ADY45" s="603"/>
      <c r="ADZ45" s="603"/>
      <c r="AEA45" s="603"/>
      <c r="AEB45" s="603"/>
      <c r="AEC45" s="603"/>
      <c r="AED45" s="603"/>
      <c r="AEE45" s="603"/>
      <c r="AEF45" s="603"/>
      <c r="AEG45" s="603"/>
      <c r="AEH45" s="603"/>
      <c r="AEI45" s="603"/>
      <c r="AEJ45" s="603"/>
      <c r="AEK45" s="603"/>
      <c r="AEL45" s="603"/>
      <c r="AEM45" s="603"/>
      <c r="AEN45" s="603"/>
      <c r="AEO45" s="603"/>
      <c r="AEP45" s="603"/>
      <c r="AEQ45" s="603"/>
      <c r="AER45" s="603"/>
      <c r="AES45" s="603"/>
      <c r="AET45" s="603"/>
      <c r="AEU45" s="603"/>
      <c r="AEV45" s="603"/>
      <c r="AEW45" s="603"/>
      <c r="AEX45" s="603"/>
      <c r="AEY45" s="603"/>
      <c r="AEZ45" s="603"/>
      <c r="AFA45" s="603"/>
      <c r="AFB45" s="603"/>
      <c r="AFC45" s="603"/>
      <c r="AFD45" s="603"/>
      <c r="AFE45" s="603"/>
      <c r="AFF45" s="603"/>
      <c r="AFG45" s="603"/>
      <c r="AFH45" s="603"/>
      <c r="AFI45" s="603"/>
      <c r="AFJ45" s="603"/>
      <c r="AFK45" s="603"/>
      <c r="AFL45" s="603"/>
      <c r="AFM45" s="603"/>
      <c r="AFN45" s="603"/>
      <c r="AFO45" s="603"/>
      <c r="AFP45" s="603"/>
      <c r="AFQ45" s="603"/>
      <c r="AFR45" s="603"/>
      <c r="AFS45" s="603"/>
      <c r="AFT45" s="603"/>
      <c r="AFU45" s="603"/>
      <c r="AFV45" s="603"/>
      <c r="AFW45" s="603"/>
      <c r="AFX45" s="603"/>
      <c r="AFY45" s="603"/>
      <c r="AFZ45" s="603"/>
      <c r="AGA45" s="603"/>
      <c r="AGB45" s="603"/>
      <c r="AGC45" s="603"/>
      <c r="AGD45" s="603"/>
      <c r="AGE45" s="603"/>
      <c r="AGF45" s="603"/>
      <c r="AGG45" s="603"/>
      <c r="AGH45" s="603"/>
      <c r="AGI45" s="603"/>
      <c r="AGJ45" s="603"/>
      <c r="AGK45" s="603"/>
      <c r="AGL45" s="603"/>
      <c r="AGM45" s="603"/>
      <c r="AGN45" s="603"/>
      <c r="AGO45" s="603"/>
      <c r="AGP45" s="603"/>
      <c r="AGQ45" s="603"/>
      <c r="AGR45" s="603"/>
      <c r="AGS45" s="603"/>
      <c r="AGT45" s="603"/>
      <c r="AGU45" s="603"/>
      <c r="AGV45" s="603"/>
      <c r="AGW45" s="603"/>
      <c r="AGX45" s="603"/>
      <c r="AGY45" s="603"/>
      <c r="AGZ45" s="603"/>
      <c r="AHA45" s="603"/>
      <c r="AHB45" s="603"/>
      <c r="AHC45" s="603"/>
      <c r="AHD45" s="603"/>
      <c r="AHE45" s="603"/>
      <c r="AHF45" s="603"/>
      <c r="AHG45" s="603"/>
      <c r="AHH45" s="603"/>
      <c r="AHI45" s="603"/>
      <c r="AHJ45" s="603"/>
      <c r="AHK45" s="603"/>
      <c r="AHL45" s="603"/>
      <c r="AHM45" s="603"/>
      <c r="AHN45" s="603"/>
      <c r="AHO45" s="603"/>
      <c r="AHP45" s="603"/>
      <c r="AHQ45" s="603"/>
      <c r="AHR45" s="603"/>
      <c r="AHS45" s="603"/>
      <c r="AHT45" s="603"/>
      <c r="AHU45" s="603"/>
      <c r="AHV45" s="603"/>
      <c r="AHW45" s="603"/>
      <c r="AHX45" s="603"/>
      <c r="AHY45" s="603"/>
      <c r="AHZ45" s="603"/>
      <c r="AIA45" s="603"/>
      <c r="AIB45" s="603"/>
      <c r="AIC45" s="603"/>
      <c r="AID45" s="603"/>
      <c r="AIE45" s="603"/>
      <c r="AIF45" s="603"/>
      <c r="AIG45" s="603"/>
      <c r="AIH45" s="603"/>
      <c r="AII45" s="603"/>
      <c r="AIJ45" s="603"/>
      <c r="AIK45" s="603"/>
      <c r="AIL45" s="603"/>
      <c r="AIM45" s="603"/>
      <c r="AIN45" s="603"/>
      <c r="AIO45" s="603"/>
      <c r="AIP45" s="603"/>
      <c r="AIQ45" s="603"/>
      <c r="AIR45" s="603"/>
      <c r="AIS45" s="603"/>
      <c r="AIT45" s="603"/>
      <c r="AIU45" s="603"/>
      <c r="AIV45" s="603"/>
      <c r="AIW45" s="603"/>
      <c r="AIX45" s="603"/>
      <c r="AIY45" s="603"/>
      <c r="AIZ45" s="603"/>
      <c r="AJA45" s="603"/>
      <c r="AJB45" s="603"/>
      <c r="AJC45" s="603"/>
      <c r="AJD45" s="603"/>
      <c r="AJE45" s="603"/>
      <c r="AJF45" s="603"/>
      <c r="AJG45" s="603"/>
      <c r="AJH45" s="603"/>
      <c r="AJI45" s="603"/>
      <c r="AJJ45" s="603"/>
      <c r="AJK45" s="603"/>
      <c r="AJL45" s="603"/>
      <c r="AJM45" s="603"/>
      <c r="AJN45" s="603"/>
      <c r="AJO45" s="603"/>
      <c r="AJP45" s="603"/>
      <c r="AJQ45" s="603"/>
      <c r="AJR45" s="603"/>
      <c r="AJS45" s="603"/>
      <c r="AJT45" s="603"/>
      <c r="AJU45" s="603"/>
      <c r="AJV45" s="603"/>
      <c r="AJW45" s="603"/>
      <c r="AJX45" s="603"/>
      <c r="AJY45" s="603"/>
      <c r="AJZ45" s="603"/>
      <c r="AKA45" s="603"/>
      <c r="AKB45" s="603"/>
      <c r="AKC45" s="603"/>
      <c r="AKD45" s="603"/>
      <c r="AKE45" s="603"/>
      <c r="AKF45" s="603"/>
      <c r="AKG45" s="603"/>
      <c r="AKH45" s="603"/>
      <c r="AKI45" s="603"/>
      <c r="AKJ45" s="603"/>
      <c r="AKK45" s="603"/>
      <c r="AKL45" s="603"/>
      <c r="AKM45" s="603"/>
      <c r="AKN45" s="603"/>
      <c r="AKO45" s="603"/>
      <c r="AKP45" s="603"/>
      <c r="AKQ45" s="603"/>
      <c r="AKR45" s="603"/>
      <c r="AKS45" s="603"/>
      <c r="AKT45" s="603"/>
      <c r="AKU45" s="603"/>
      <c r="AKV45" s="603"/>
      <c r="AKW45" s="603"/>
      <c r="AKX45" s="603"/>
      <c r="AKY45" s="603"/>
      <c r="AKZ45" s="603"/>
      <c r="ALA45" s="603"/>
      <c r="ALB45" s="603"/>
      <c r="ALC45" s="603"/>
      <c r="ALD45" s="603"/>
      <c r="ALE45" s="603"/>
      <c r="ALF45" s="603"/>
      <c r="ALG45" s="603"/>
      <c r="ALH45" s="603"/>
      <c r="ALI45" s="603"/>
      <c r="ALJ45" s="603"/>
      <c r="ALK45" s="603"/>
      <c r="ALL45" s="603"/>
      <c r="ALM45" s="603"/>
      <c r="ALN45" s="603"/>
      <c r="ALO45" s="603"/>
      <c r="ALP45" s="603"/>
      <c r="ALQ45" s="603"/>
      <c r="ALR45" s="603"/>
      <c r="ALS45" s="603"/>
      <c r="ALT45" s="603"/>
      <c r="ALU45" s="603"/>
      <c r="ALV45" s="603"/>
      <c r="ALW45" s="603"/>
      <c r="ALX45" s="603"/>
      <c r="ALY45" s="603"/>
      <c r="ALZ45" s="603"/>
      <c r="AMA45" s="603"/>
      <c r="AMB45" s="603"/>
      <c r="AMC45" s="603"/>
      <c r="AMD45" s="603"/>
      <c r="AME45" s="603"/>
      <c r="AMF45" s="603"/>
      <c r="AMG45" s="603"/>
      <c r="AMH45" s="603"/>
      <c r="AMI45" s="603"/>
      <c r="AMJ45" s="603"/>
      <c r="AMK45" s="603"/>
      <c r="AML45" s="603"/>
      <c r="AMM45" s="603"/>
      <c r="AMN45" s="603"/>
      <c r="AMO45" s="603"/>
      <c r="AMP45" s="603"/>
      <c r="AMQ45" s="603"/>
      <c r="AMR45" s="603"/>
      <c r="AMS45" s="603"/>
      <c r="AMT45" s="603"/>
      <c r="AMU45" s="603"/>
      <c r="AMV45" s="603"/>
      <c r="AMW45" s="603"/>
      <c r="AMX45" s="603"/>
      <c r="AMY45" s="603"/>
      <c r="AMZ45" s="603"/>
      <c r="ANA45" s="603"/>
      <c r="ANB45" s="603"/>
      <c r="ANC45" s="603"/>
      <c r="AND45" s="603"/>
      <c r="ANE45" s="603"/>
      <c r="ANF45" s="603"/>
      <c r="ANG45" s="603"/>
      <c r="ANH45" s="603"/>
      <c r="ANI45" s="603"/>
      <c r="ANJ45" s="603"/>
      <c r="ANK45" s="603"/>
      <c r="ANL45" s="603"/>
      <c r="ANM45" s="603"/>
      <c r="ANN45" s="603"/>
      <c r="ANO45" s="603"/>
      <c r="ANP45" s="603"/>
      <c r="ANQ45" s="603"/>
      <c r="ANR45" s="603"/>
      <c r="ANS45" s="603"/>
      <c r="ANT45" s="603"/>
      <c r="ANU45" s="603"/>
      <c r="ANV45" s="603"/>
      <c r="ANW45" s="603"/>
      <c r="ANX45" s="603"/>
      <c r="ANY45" s="603"/>
      <c r="ANZ45" s="603"/>
      <c r="AOA45" s="603"/>
      <c r="AOB45" s="603"/>
      <c r="AOC45" s="603"/>
      <c r="AOD45" s="603"/>
      <c r="AOE45" s="603"/>
      <c r="AOF45" s="603"/>
      <c r="AOG45" s="603"/>
      <c r="AOH45" s="603"/>
      <c r="AOI45" s="603"/>
      <c r="AOJ45" s="603"/>
      <c r="AOK45" s="603"/>
      <c r="AOL45" s="603"/>
      <c r="AOM45" s="603"/>
      <c r="AON45" s="603"/>
      <c r="AOO45" s="603"/>
      <c r="AOP45" s="603"/>
      <c r="AOQ45" s="603"/>
      <c r="AOR45" s="603"/>
      <c r="AOS45" s="603"/>
      <c r="AOT45" s="603"/>
      <c r="AOU45" s="603"/>
      <c r="AOV45" s="603"/>
      <c r="AOW45" s="603"/>
      <c r="AOX45" s="603"/>
      <c r="AOY45" s="603"/>
      <c r="AOZ45" s="603"/>
      <c r="APA45" s="603"/>
      <c r="APB45" s="603"/>
      <c r="APC45" s="603"/>
      <c r="APD45" s="603"/>
      <c r="APE45" s="603"/>
      <c r="APF45" s="603"/>
      <c r="APG45" s="603"/>
      <c r="APH45" s="603"/>
      <c r="API45" s="603"/>
      <c r="APJ45" s="603"/>
      <c r="APK45" s="603"/>
      <c r="APL45" s="603"/>
      <c r="APM45" s="603"/>
      <c r="APN45" s="603"/>
      <c r="APO45" s="603"/>
      <c r="APP45" s="603"/>
      <c r="APQ45" s="603"/>
      <c r="APR45" s="603"/>
      <c r="APS45" s="603"/>
      <c r="APT45" s="603"/>
      <c r="APU45" s="603"/>
      <c r="APV45" s="603"/>
      <c r="APW45" s="603"/>
      <c r="APX45" s="603"/>
      <c r="APY45" s="603"/>
      <c r="APZ45" s="603"/>
      <c r="AQA45" s="603"/>
      <c r="AQB45" s="603"/>
      <c r="AQC45" s="603"/>
      <c r="AQD45" s="603"/>
      <c r="AQE45" s="603"/>
      <c r="AQF45" s="603"/>
      <c r="AQG45" s="603"/>
      <c r="AQH45" s="603"/>
      <c r="AQI45" s="603"/>
      <c r="AQJ45" s="603"/>
      <c r="AQK45" s="603"/>
      <c r="AQL45" s="603"/>
      <c r="AQM45" s="603"/>
      <c r="AQN45" s="603"/>
      <c r="AQO45" s="603"/>
      <c r="AQP45" s="603"/>
      <c r="AQQ45" s="603"/>
      <c r="AQR45" s="603"/>
      <c r="AQS45" s="603"/>
      <c r="AQT45" s="603"/>
      <c r="AQU45" s="603"/>
      <c r="AQV45" s="603"/>
      <c r="AQW45" s="603"/>
      <c r="AQX45" s="603"/>
      <c r="AQY45" s="603"/>
      <c r="AQZ45" s="603"/>
      <c r="ARA45" s="603"/>
      <c r="ARB45" s="603"/>
      <c r="ARC45" s="603"/>
      <c r="ARD45" s="603"/>
      <c r="ARE45" s="603"/>
      <c r="ARF45" s="603"/>
      <c r="ARG45" s="603"/>
      <c r="ARH45" s="603"/>
      <c r="ARI45" s="603"/>
      <c r="ARJ45" s="603"/>
      <c r="ARK45" s="603"/>
      <c r="ARL45" s="603"/>
      <c r="ARM45" s="603"/>
      <c r="ARN45" s="603"/>
      <c r="ARO45" s="603"/>
      <c r="ARP45" s="603"/>
      <c r="ARQ45" s="603"/>
      <c r="ARR45" s="603"/>
      <c r="ARS45" s="603"/>
      <c r="ART45" s="603"/>
      <c r="ARU45" s="603"/>
      <c r="ARV45" s="603"/>
      <c r="ARW45" s="603"/>
      <c r="ARX45" s="603"/>
      <c r="ARY45" s="603"/>
      <c r="ARZ45" s="603"/>
      <c r="ASA45" s="603"/>
      <c r="ASB45" s="603"/>
      <c r="ASC45" s="603"/>
      <c r="ASD45" s="603"/>
      <c r="ASE45" s="603"/>
      <c r="ASF45" s="603"/>
      <c r="ASG45" s="603"/>
      <c r="ASH45" s="603"/>
      <c r="ASI45" s="603"/>
      <c r="ASJ45" s="603"/>
      <c r="ASK45" s="603"/>
      <c r="ASL45" s="603"/>
      <c r="ASM45" s="603"/>
      <c r="ASN45" s="603"/>
      <c r="ASO45" s="603"/>
      <c r="ASP45" s="603"/>
      <c r="ASQ45" s="603"/>
      <c r="ASR45" s="603"/>
      <c r="ASS45" s="603"/>
      <c r="AST45" s="603"/>
      <c r="ASU45" s="603"/>
      <c r="ASV45" s="603"/>
      <c r="ASW45" s="603"/>
      <c r="ASX45" s="603"/>
      <c r="ASY45" s="603"/>
      <c r="ASZ45" s="603"/>
      <c r="ATA45" s="603"/>
      <c r="ATB45" s="603"/>
      <c r="ATC45" s="603"/>
      <c r="ATD45" s="603"/>
      <c r="ATE45" s="603"/>
      <c r="ATF45" s="603"/>
      <c r="ATG45" s="603"/>
      <c r="ATH45" s="603"/>
      <c r="ATI45" s="603"/>
      <c r="ATJ45" s="603"/>
      <c r="ATK45" s="603"/>
      <c r="ATL45" s="603"/>
      <c r="ATM45" s="603"/>
      <c r="ATN45" s="603"/>
      <c r="ATO45" s="603"/>
      <c r="ATP45" s="603"/>
      <c r="ATQ45" s="603"/>
      <c r="ATR45" s="603"/>
      <c r="ATS45" s="603"/>
      <c r="ATT45" s="603"/>
      <c r="ATU45" s="603"/>
      <c r="ATV45" s="603"/>
      <c r="ATW45" s="603"/>
      <c r="ATX45" s="603"/>
      <c r="ATY45" s="603"/>
      <c r="ATZ45" s="603"/>
      <c r="AUA45" s="603"/>
      <c r="AUB45" s="603"/>
      <c r="AUC45" s="603"/>
      <c r="AUD45" s="603"/>
      <c r="AUE45" s="603"/>
      <c r="AUF45" s="603"/>
      <c r="AUG45" s="603"/>
      <c r="AUH45" s="603"/>
      <c r="AUI45" s="603"/>
      <c r="AUJ45" s="603"/>
      <c r="AUK45" s="603"/>
      <c r="AUL45" s="603"/>
      <c r="AUM45" s="603"/>
      <c r="AUN45" s="603"/>
      <c r="AUO45" s="603"/>
      <c r="AUP45" s="603"/>
      <c r="AUQ45" s="603"/>
      <c r="AUR45" s="603"/>
      <c r="AUS45" s="603"/>
      <c r="AUT45" s="603"/>
      <c r="AUU45" s="603"/>
      <c r="AUV45" s="603"/>
      <c r="AUW45" s="603"/>
      <c r="AUX45" s="603"/>
      <c r="AUY45" s="603"/>
      <c r="AUZ45" s="603"/>
      <c r="AVA45" s="603"/>
      <c r="AVB45" s="603"/>
      <c r="AVC45" s="603"/>
      <c r="AVD45" s="603"/>
      <c r="AVE45" s="603"/>
      <c r="AVF45" s="603"/>
      <c r="AVG45" s="603"/>
      <c r="AVH45" s="603"/>
      <c r="AVI45" s="603"/>
      <c r="AVJ45" s="603"/>
      <c r="AVK45" s="603"/>
      <c r="AVL45" s="603"/>
      <c r="AVM45" s="603"/>
      <c r="AVN45" s="603"/>
      <c r="AVO45" s="603"/>
      <c r="AVP45" s="603"/>
      <c r="AVQ45" s="603"/>
      <c r="AVR45" s="603"/>
      <c r="AVS45" s="603"/>
      <c r="AVT45" s="603"/>
      <c r="AVU45" s="603"/>
      <c r="AVV45" s="603"/>
      <c r="AVW45" s="603"/>
      <c r="AVX45" s="603"/>
      <c r="AVY45" s="603"/>
      <c r="AVZ45" s="603"/>
      <c r="AWA45" s="603"/>
      <c r="AWB45" s="603"/>
      <c r="AWC45" s="603"/>
      <c r="AWD45" s="603"/>
      <c r="AWE45" s="603"/>
      <c r="AWF45" s="603"/>
      <c r="AWG45" s="603"/>
      <c r="AWH45" s="603"/>
      <c r="AWI45" s="603"/>
      <c r="AWJ45" s="603"/>
      <c r="AWK45" s="603"/>
      <c r="AWL45" s="603"/>
      <c r="AWM45" s="603"/>
      <c r="AWN45" s="603"/>
      <c r="AWO45" s="603"/>
      <c r="AWP45" s="603"/>
      <c r="AWQ45" s="603"/>
      <c r="AWR45" s="603"/>
      <c r="AWS45" s="603"/>
      <c r="AWT45" s="603"/>
      <c r="AWU45" s="603"/>
      <c r="AWV45" s="603"/>
      <c r="AWW45" s="603"/>
      <c r="AWX45" s="603"/>
      <c r="AWY45" s="603"/>
      <c r="AWZ45" s="603"/>
      <c r="AXA45" s="603"/>
      <c r="AXB45" s="603"/>
      <c r="AXC45" s="603"/>
      <c r="AXD45" s="603"/>
      <c r="AXE45" s="603"/>
      <c r="AXF45" s="603"/>
      <c r="AXG45" s="603"/>
      <c r="AXH45" s="603"/>
      <c r="AXI45" s="603"/>
      <c r="AXJ45" s="603"/>
      <c r="AXK45" s="603"/>
      <c r="AXL45" s="603"/>
      <c r="AXM45" s="603"/>
      <c r="AXN45" s="603"/>
      <c r="AXO45" s="603"/>
      <c r="AXP45" s="603"/>
      <c r="AXQ45" s="603"/>
      <c r="AXR45" s="603"/>
      <c r="AXS45" s="603"/>
      <c r="AXT45" s="603"/>
      <c r="AXU45" s="603"/>
      <c r="AXV45" s="603"/>
      <c r="AXW45" s="603"/>
      <c r="AXX45" s="603"/>
      <c r="AXY45" s="603"/>
      <c r="AXZ45" s="603"/>
      <c r="AYA45" s="603"/>
      <c r="AYB45" s="603"/>
      <c r="AYC45" s="603"/>
      <c r="AYD45" s="603"/>
      <c r="AYE45" s="603"/>
      <c r="AYF45" s="603"/>
      <c r="AYG45" s="603"/>
      <c r="AYH45" s="603"/>
      <c r="AYI45" s="603"/>
      <c r="AYJ45" s="603"/>
      <c r="AYK45" s="603"/>
      <c r="AYL45" s="603"/>
      <c r="AYM45" s="603"/>
      <c r="AYN45" s="603"/>
      <c r="AYO45" s="603"/>
      <c r="AYP45" s="603"/>
      <c r="AYQ45" s="603"/>
      <c r="AYR45" s="603"/>
      <c r="AYS45" s="603"/>
      <c r="AYT45" s="603"/>
      <c r="AYU45" s="603"/>
      <c r="AYV45" s="603"/>
      <c r="AYW45" s="603"/>
      <c r="AYX45" s="603"/>
      <c r="AYY45" s="603"/>
      <c r="AYZ45" s="603"/>
      <c r="AZA45" s="603"/>
      <c r="AZB45" s="603"/>
      <c r="AZC45" s="603"/>
      <c r="AZD45" s="603"/>
      <c r="AZE45" s="603"/>
      <c r="AZF45" s="603"/>
      <c r="AZG45" s="603"/>
      <c r="AZH45" s="603"/>
      <c r="AZI45" s="603"/>
      <c r="AZJ45" s="603"/>
      <c r="AZK45" s="603"/>
      <c r="AZL45" s="603"/>
      <c r="AZM45" s="603"/>
      <c r="AZN45" s="603"/>
      <c r="AZO45" s="603"/>
      <c r="AZP45" s="603"/>
      <c r="AZQ45" s="603"/>
      <c r="AZR45" s="603"/>
      <c r="AZS45" s="603"/>
      <c r="AZT45" s="603"/>
      <c r="AZU45" s="603"/>
      <c r="AZV45" s="603"/>
      <c r="AZW45" s="603"/>
      <c r="AZX45" s="603"/>
      <c r="AZY45" s="603"/>
      <c r="AZZ45" s="603"/>
      <c r="BAA45" s="603"/>
      <c r="BAB45" s="603"/>
      <c r="BAC45" s="603"/>
      <c r="BAD45" s="603"/>
      <c r="BAE45" s="603"/>
      <c r="BAF45" s="603"/>
      <c r="BAG45" s="603"/>
      <c r="BAH45" s="603"/>
      <c r="BAI45" s="603"/>
      <c r="BAJ45" s="603"/>
      <c r="BAK45" s="603"/>
      <c r="BAL45" s="603"/>
      <c r="BAM45" s="603"/>
      <c r="BAN45" s="603"/>
      <c r="BAO45" s="603"/>
      <c r="BAP45" s="603"/>
      <c r="BAQ45" s="603"/>
      <c r="BAR45" s="603"/>
      <c r="BAS45" s="603"/>
      <c r="BAT45" s="603"/>
      <c r="BAU45" s="603"/>
      <c r="BAV45" s="603"/>
      <c r="BAW45" s="603"/>
      <c r="BAX45" s="603"/>
      <c r="BAY45" s="603"/>
      <c r="BAZ45" s="603"/>
      <c r="BBA45" s="603"/>
      <c r="BBB45" s="603"/>
      <c r="BBC45" s="603"/>
      <c r="BBD45" s="603"/>
      <c r="BBE45" s="603"/>
      <c r="BBF45" s="603"/>
      <c r="BBG45" s="603"/>
      <c r="BBH45" s="603"/>
      <c r="BBI45" s="603"/>
      <c r="BBJ45" s="603"/>
      <c r="BBK45" s="603"/>
      <c r="BBL45" s="603"/>
      <c r="BBM45" s="603"/>
      <c r="BBN45" s="603"/>
      <c r="BBO45" s="603"/>
      <c r="BBP45" s="603"/>
      <c r="BBQ45" s="603"/>
      <c r="BBR45" s="603"/>
      <c r="BBS45" s="603"/>
      <c r="BBT45" s="603"/>
      <c r="BBU45" s="603"/>
      <c r="BBV45" s="603"/>
      <c r="BBW45" s="603"/>
      <c r="BBX45" s="603"/>
      <c r="BBY45" s="603"/>
      <c r="BBZ45" s="603"/>
      <c r="BCA45" s="603"/>
      <c r="BCB45" s="603"/>
      <c r="BCC45" s="603"/>
      <c r="BCD45" s="603"/>
      <c r="BCE45" s="603"/>
      <c r="BCF45" s="603"/>
      <c r="BCG45" s="603"/>
      <c r="BCH45" s="603"/>
      <c r="BCI45" s="603"/>
      <c r="BCJ45" s="603"/>
      <c r="BCK45" s="603"/>
      <c r="BCL45" s="603"/>
      <c r="BCM45" s="603"/>
      <c r="BCN45" s="603"/>
      <c r="BCO45" s="603"/>
      <c r="BCP45" s="603"/>
      <c r="BCQ45" s="603"/>
      <c r="BCR45" s="603"/>
      <c r="BCS45" s="603"/>
      <c r="BCT45" s="603"/>
      <c r="BCU45" s="603"/>
      <c r="BCV45" s="603"/>
      <c r="BCW45" s="603"/>
      <c r="BCX45" s="603"/>
      <c r="BCY45" s="603"/>
      <c r="BCZ45" s="603"/>
      <c r="BDA45" s="603"/>
      <c r="BDB45" s="603"/>
      <c r="BDC45" s="603"/>
      <c r="BDD45" s="603"/>
      <c r="BDE45" s="603"/>
      <c r="BDF45" s="603"/>
      <c r="BDG45" s="603"/>
      <c r="BDH45" s="603"/>
      <c r="BDI45" s="603"/>
      <c r="BDJ45" s="603"/>
      <c r="BDK45" s="603"/>
      <c r="BDL45" s="603"/>
      <c r="BDM45" s="603"/>
      <c r="BDN45" s="603"/>
      <c r="BDO45" s="603"/>
      <c r="BDP45" s="603"/>
      <c r="BDQ45" s="603"/>
      <c r="BDR45" s="603"/>
      <c r="BDS45" s="603"/>
      <c r="BDT45" s="603"/>
      <c r="BDU45" s="603"/>
      <c r="BDV45" s="603"/>
      <c r="BDW45" s="603"/>
      <c r="BDX45" s="603"/>
      <c r="BDY45" s="603"/>
      <c r="BDZ45" s="603"/>
      <c r="BEA45" s="603"/>
      <c r="BEB45" s="603"/>
      <c r="BEC45" s="603"/>
      <c r="BED45" s="603"/>
      <c r="BEE45" s="603"/>
      <c r="BEF45" s="603"/>
      <c r="BEG45" s="603"/>
      <c r="BEH45" s="603"/>
      <c r="BEI45" s="603"/>
      <c r="BEJ45" s="603"/>
      <c r="BEK45" s="603"/>
      <c r="BEL45" s="603"/>
      <c r="BEM45" s="603"/>
      <c r="BEN45" s="603"/>
      <c r="BEO45" s="603"/>
      <c r="BEP45" s="603"/>
      <c r="BEQ45" s="603"/>
      <c r="BER45" s="603"/>
      <c r="BES45" s="603"/>
      <c r="BET45" s="603"/>
      <c r="BEU45" s="603"/>
      <c r="BEV45" s="603"/>
      <c r="BEW45" s="603"/>
      <c r="BEX45" s="603"/>
      <c r="BEY45" s="603"/>
      <c r="BEZ45" s="603"/>
      <c r="BFA45" s="603"/>
      <c r="BFB45" s="603"/>
      <c r="BFC45" s="603"/>
      <c r="BFD45" s="603"/>
      <c r="BFE45" s="603"/>
      <c r="BFF45" s="603"/>
      <c r="BFG45" s="603"/>
      <c r="BFH45" s="603"/>
      <c r="BFI45" s="603"/>
      <c r="BFJ45" s="603"/>
      <c r="BFK45" s="603"/>
      <c r="BFL45" s="603"/>
      <c r="BFM45" s="603"/>
      <c r="BFN45" s="603"/>
      <c r="BFO45" s="603"/>
      <c r="BFP45" s="603"/>
      <c r="BFQ45" s="603"/>
      <c r="BFR45" s="603"/>
      <c r="BFS45" s="603"/>
      <c r="BFT45" s="603"/>
      <c r="BFU45" s="603"/>
      <c r="BFV45" s="603"/>
      <c r="BFW45" s="603"/>
      <c r="BFX45" s="603"/>
      <c r="BFY45" s="603"/>
      <c r="BFZ45" s="603"/>
      <c r="BGA45" s="603"/>
      <c r="BGB45" s="603"/>
      <c r="BGC45" s="603"/>
      <c r="BGD45" s="603"/>
      <c r="BGE45" s="603"/>
      <c r="BGF45" s="603"/>
      <c r="BGG45" s="603"/>
      <c r="BGH45" s="603"/>
      <c r="BGI45" s="603"/>
      <c r="BGJ45" s="603"/>
      <c r="BGK45" s="603"/>
      <c r="BGL45" s="603"/>
      <c r="BGM45" s="603"/>
      <c r="BGN45" s="603"/>
      <c r="BGO45" s="603"/>
      <c r="BGP45" s="603"/>
      <c r="BGQ45" s="603"/>
      <c r="BGR45" s="603"/>
      <c r="BGS45" s="603"/>
      <c r="BGT45" s="603"/>
      <c r="BGU45" s="603"/>
      <c r="BGV45" s="603"/>
      <c r="BGW45" s="603"/>
      <c r="BGX45" s="603"/>
      <c r="BGY45" s="603"/>
      <c r="BGZ45" s="603"/>
      <c r="BHA45" s="603"/>
      <c r="BHB45" s="603"/>
      <c r="BHC45" s="603"/>
      <c r="BHD45" s="603"/>
      <c r="BHE45" s="603"/>
      <c r="BHF45" s="603"/>
      <c r="BHG45" s="603"/>
      <c r="BHH45" s="603"/>
      <c r="BHI45" s="603"/>
      <c r="BHJ45" s="603"/>
      <c r="BHK45" s="603"/>
      <c r="BHL45" s="603"/>
      <c r="BHM45" s="603"/>
      <c r="BHN45" s="603"/>
      <c r="BHO45" s="603"/>
      <c r="BHP45" s="603"/>
      <c r="BHQ45" s="603"/>
      <c r="BHR45" s="603"/>
      <c r="BHS45" s="603"/>
      <c r="BHT45" s="603"/>
      <c r="BHU45" s="603"/>
      <c r="BHV45" s="603"/>
      <c r="BHW45" s="603"/>
      <c r="BHX45" s="603"/>
      <c r="BHY45" s="603"/>
      <c r="BHZ45" s="603"/>
      <c r="BIA45" s="603"/>
      <c r="BIB45" s="603"/>
      <c r="BIC45" s="603"/>
      <c r="BID45" s="603"/>
      <c r="BIE45" s="603"/>
      <c r="BIF45" s="603"/>
      <c r="BIG45" s="603"/>
      <c r="BIH45" s="603"/>
      <c r="BII45" s="603"/>
      <c r="BIJ45" s="603"/>
      <c r="BIK45" s="603"/>
      <c r="BIL45" s="603"/>
      <c r="BIM45" s="603"/>
      <c r="BIN45" s="603"/>
      <c r="BIO45" s="603"/>
      <c r="BIP45" s="603"/>
      <c r="BIQ45" s="603"/>
      <c r="BIR45" s="603"/>
      <c r="BIS45" s="603"/>
      <c r="BIT45" s="603"/>
      <c r="BIU45" s="603"/>
      <c r="BIV45" s="603"/>
      <c r="BIW45" s="603"/>
      <c r="BIX45" s="603"/>
      <c r="BIY45" s="603"/>
      <c r="BIZ45" s="603"/>
      <c r="BJA45" s="603"/>
      <c r="BJB45" s="603"/>
      <c r="BJC45" s="603"/>
      <c r="BJD45" s="603"/>
      <c r="BJE45" s="603"/>
      <c r="BJF45" s="603"/>
      <c r="BJG45" s="603"/>
      <c r="BJH45" s="603"/>
      <c r="BJI45" s="603"/>
      <c r="BJJ45" s="603"/>
      <c r="BJK45" s="603"/>
      <c r="BJL45" s="603"/>
      <c r="BJM45" s="603"/>
      <c r="BJN45" s="603"/>
      <c r="BJO45" s="603"/>
      <c r="BJP45" s="603"/>
      <c r="BJQ45" s="603"/>
      <c r="BJR45" s="603"/>
      <c r="BJS45" s="603"/>
      <c r="BJT45" s="603"/>
      <c r="BJU45" s="603"/>
      <c r="BJV45" s="603"/>
      <c r="BJW45" s="603"/>
      <c r="BJX45" s="603"/>
      <c r="BJY45" s="603"/>
      <c r="BJZ45" s="603"/>
      <c r="BKA45" s="603"/>
      <c r="BKB45" s="603"/>
      <c r="BKC45" s="603"/>
      <c r="BKD45" s="603"/>
      <c r="BKE45" s="603"/>
      <c r="BKF45" s="603"/>
      <c r="BKG45" s="603"/>
      <c r="BKH45" s="603"/>
      <c r="BKI45" s="603"/>
      <c r="BKJ45" s="603"/>
      <c r="BKK45" s="603"/>
      <c r="BKL45" s="603"/>
      <c r="BKM45" s="603"/>
      <c r="BKN45" s="603"/>
      <c r="BKO45" s="603"/>
      <c r="BKP45" s="603"/>
      <c r="BKQ45" s="603"/>
      <c r="BKR45" s="603"/>
      <c r="BKS45" s="603"/>
      <c r="BKT45" s="603"/>
      <c r="BKU45" s="603"/>
      <c r="BKV45" s="603"/>
      <c r="BKW45" s="603"/>
      <c r="BKX45" s="603"/>
      <c r="BKY45" s="603"/>
      <c r="BKZ45" s="603"/>
      <c r="BLA45" s="603"/>
      <c r="BLB45" s="603"/>
      <c r="BLC45" s="603"/>
      <c r="BLD45" s="603"/>
      <c r="BLE45" s="603"/>
      <c r="BLF45" s="603"/>
      <c r="BLG45" s="603"/>
      <c r="BLH45" s="603"/>
      <c r="BLI45" s="603"/>
      <c r="BLJ45" s="603"/>
      <c r="BLK45" s="603"/>
      <c r="BLL45" s="603"/>
      <c r="BLM45" s="603"/>
      <c r="BLN45" s="603"/>
      <c r="BLO45" s="603"/>
      <c r="BLP45" s="603"/>
      <c r="BLQ45" s="603"/>
      <c r="BLR45" s="603"/>
      <c r="BLS45" s="603"/>
      <c r="BLT45" s="603"/>
      <c r="BLU45" s="603"/>
      <c r="BLV45" s="603"/>
      <c r="BLW45" s="603"/>
      <c r="BLX45" s="603"/>
      <c r="BLY45" s="603"/>
      <c r="BLZ45" s="603"/>
      <c r="BMA45" s="603"/>
      <c r="BMB45" s="603"/>
      <c r="BMC45" s="603"/>
      <c r="BMD45" s="603"/>
      <c r="BME45" s="603"/>
      <c r="BMF45" s="603"/>
      <c r="BMG45" s="603"/>
      <c r="BMH45" s="603"/>
      <c r="BMI45" s="603"/>
      <c r="BMJ45" s="603"/>
      <c r="BMK45" s="603"/>
      <c r="BML45" s="603"/>
      <c r="BMM45" s="603"/>
      <c r="BMN45" s="603"/>
      <c r="BMO45" s="603"/>
      <c r="BMP45" s="603"/>
      <c r="BMQ45" s="603"/>
      <c r="BMR45" s="603"/>
      <c r="BMS45" s="603"/>
      <c r="BMT45" s="603"/>
      <c r="BMU45" s="603"/>
      <c r="BMV45" s="603"/>
      <c r="BMW45" s="603"/>
      <c r="BMX45" s="603"/>
      <c r="BMY45" s="603"/>
      <c r="BMZ45" s="603"/>
      <c r="BNA45" s="603"/>
      <c r="BNB45" s="603"/>
      <c r="BNC45" s="603"/>
      <c r="BND45" s="603"/>
      <c r="BNE45" s="603"/>
      <c r="BNF45" s="603"/>
      <c r="BNG45" s="603"/>
      <c r="BNH45" s="603"/>
      <c r="BNI45" s="603"/>
      <c r="BNJ45" s="603"/>
      <c r="BNK45" s="603"/>
      <c r="BNL45" s="603"/>
      <c r="BNM45" s="603"/>
      <c r="BNN45" s="603"/>
      <c r="BNO45" s="603"/>
      <c r="BNP45" s="603"/>
      <c r="BNQ45" s="603"/>
      <c r="BNR45" s="603"/>
      <c r="BNS45" s="603"/>
      <c r="BNT45" s="603"/>
      <c r="BNU45" s="603"/>
      <c r="BNV45" s="603"/>
      <c r="BNW45" s="603"/>
      <c r="BNX45" s="603"/>
      <c r="BNY45" s="603"/>
      <c r="BNZ45" s="603"/>
      <c r="BOA45" s="603"/>
      <c r="BOB45" s="603"/>
      <c r="BOC45" s="603"/>
      <c r="BOD45" s="603"/>
      <c r="BOE45" s="603"/>
      <c r="BOF45" s="603"/>
      <c r="BOG45" s="603"/>
      <c r="BOH45" s="603"/>
      <c r="BOI45" s="603"/>
      <c r="BOJ45" s="603"/>
      <c r="BOK45" s="603"/>
      <c r="BOL45" s="603"/>
      <c r="BOM45" s="603"/>
      <c r="BON45" s="603"/>
      <c r="BOO45" s="603"/>
      <c r="BOP45" s="603"/>
      <c r="BOQ45" s="603"/>
      <c r="BOR45" s="603"/>
      <c r="BOS45" s="603"/>
      <c r="BOT45" s="603"/>
      <c r="BOU45" s="603"/>
      <c r="BOV45" s="603"/>
      <c r="BOW45" s="603"/>
      <c r="BOX45" s="603"/>
      <c r="BOY45" s="603"/>
      <c r="BOZ45" s="603"/>
      <c r="BPA45" s="603"/>
      <c r="BPB45" s="603"/>
      <c r="BPC45" s="603"/>
      <c r="BPD45" s="603"/>
      <c r="BPE45" s="603"/>
      <c r="BPF45" s="603"/>
      <c r="BPG45" s="603"/>
      <c r="BPH45" s="603"/>
      <c r="BPI45" s="603"/>
      <c r="BPJ45" s="603"/>
      <c r="BPK45" s="603"/>
      <c r="BPL45" s="603"/>
      <c r="BPM45" s="603"/>
      <c r="BPN45" s="603"/>
      <c r="BPO45" s="603"/>
      <c r="BPP45" s="603"/>
      <c r="BPQ45" s="603"/>
      <c r="BPR45" s="603"/>
      <c r="BPS45" s="603"/>
      <c r="BPT45" s="603"/>
      <c r="BPU45" s="603"/>
      <c r="BPV45" s="603"/>
      <c r="BPW45" s="603"/>
      <c r="BPX45" s="603"/>
      <c r="BPY45" s="603"/>
      <c r="BPZ45" s="603"/>
      <c r="BQA45" s="603"/>
      <c r="BQB45" s="603"/>
      <c r="BQC45" s="603"/>
      <c r="BQD45" s="603"/>
      <c r="BQE45" s="603"/>
      <c r="BQF45" s="603"/>
      <c r="BQG45" s="603"/>
      <c r="BQH45" s="603"/>
      <c r="BQI45" s="603"/>
      <c r="BQJ45" s="603"/>
      <c r="BQK45" s="603"/>
      <c r="BQL45" s="603"/>
      <c r="BQM45" s="603"/>
      <c r="BQN45" s="603"/>
      <c r="BQO45" s="603"/>
      <c r="BQP45" s="603"/>
      <c r="BQQ45" s="603"/>
      <c r="BQR45" s="603"/>
      <c r="BQS45" s="603"/>
      <c r="BQT45" s="603"/>
      <c r="BQU45" s="603"/>
      <c r="BQV45" s="603"/>
      <c r="BQW45" s="603"/>
      <c r="BQX45" s="603"/>
      <c r="BQY45" s="603"/>
      <c r="BQZ45" s="603"/>
      <c r="BRA45" s="603"/>
      <c r="BRB45" s="603"/>
      <c r="BRC45" s="603"/>
      <c r="BRD45" s="603"/>
      <c r="BRE45" s="603"/>
      <c r="BRF45" s="603"/>
      <c r="BRG45" s="603"/>
      <c r="BRH45" s="603"/>
      <c r="BRI45" s="603"/>
      <c r="BRJ45" s="603"/>
      <c r="BRK45" s="603"/>
      <c r="BRL45" s="603"/>
      <c r="BRM45" s="603"/>
      <c r="BRN45" s="603"/>
      <c r="BRO45" s="603"/>
      <c r="BRP45" s="603"/>
      <c r="BRQ45" s="603"/>
      <c r="BRR45" s="603"/>
      <c r="BRS45" s="603"/>
      <c r="BRT45" s="603"/>
      <c r="BRU45" s="603"/>
      <c r="BRV45" s="603"/>
      <c r="BRW45" s="603"/>
      <c r="BRX45" s="603"/>
      <c r="BRY45" s="603"/>
      <c r="BRZ45" s="603"/>
      <c r="BSA45" s="603"/>
      <c r="BSB45" s="603"/>
      <c r="BSC45" s="603"/>
      <c r="BSD45" s="603"/>
      <c r="BSE45" s="603"/>
      <c r="BSF45" s="603"/>
      <c r="BSG45" s="603"/>
      <c r="BSH45" s="603"/>
      <c r="BSI45" s="603"/>
      <c r="BSJ45" s="603"/>
      <c r="BSK45" s="603"/>
      <c r="BSL45" s="603"/>
      <c r="BSM45" s="603"/>
      <c r="BSN45" s="603"/>
      <c r="BSO45" s="603"/>
      <c r="BSP45" s="603"/>
      <c r="BSQ45" s="603"/>
      <c r="BSR45" s="603"/>
      <c r="BSS45" s="603"/>
      <c r="BST45" s="603"/>
      <c r="BSU45" s="603"/>
      <c r="BSV45" s="603"/>
      <c r="BSW45" s="603"/>
      <c r="BSX45" s="603"/>
      <c r="BSY45" s="603"/>
      <c r="BSZ45" s="603"/>
      <c r="BTA45" s="603"/>
      <c r="BTB45" s="603"/>
      <c r="BTC45" s="603"/>
      <c r="BTD45" s="603"/>
      <c r="BTE45" s="603"/>
      <c r="BTF45" s="603"/>
      <c r="BTG45" s="603"/>
      <c r="BTH45" s="603"/>
      <c r="BTI45" s="603"/>
      <c r="BTJ45" s="603"/>
      <c r="BTK45" s="603"/>
      <c r="BTL45" s="603"/>
      <c r="BTM45" s="603"/>
      <c r="BTN45" s="603"/>
      <c r="BTO45" s="603"/>
      <c r="BTP45" s="603"/>
      <c r="BTQ45" s="603"/>
      <c r="BTR45" s="603"/>
      <c r="BTS45" s="603"/>
      <c r="BTT45" s="603"/>
      <c r="BTU45" s="603"/>
      <c r="BTV45" s="603"/>
      <c r="BTW45" s="603"/>
      <c r="BTX45" s="603"/>
      <c r="BTY45" s="603"/>
      <c r="BTZ45" s="603"/>
      <c r="BUA45" s="603"/>
      <c r="BUB45" s="603"/>
      <c r="BUC45" s="603"/>
      <c r="BUD45" s="603"/>
      <c r="BUE45" s="603"/>
      <c r="BUF45" s="603"/>
      <c r="BUG45" s="603"/>
      <c r="BUH45" s="603"/>
      <c r="BUI45" s="603"/>
      <c r="BUJ45" s="603"/>
      <c r="BUK45" s="603"/>
      <c r="BUL45" s="603"/>
      <c r="BUM45" s="603"/>
      <c r="BUN45" s="603"/>
      <c r="BUO45" s="603"/>
      <c r="BUP45" s="603"/>
      <c r="BUQ45" s="603"/>
      <c r="BUR45" s="603"/>
      <c r="BUS45" s="603"/>
      <c r="BUT45" s="603"/>
      <c r="BUU45" s="603"/>
      <c r="BUV45" s="603"/>
      <c r="BUW45" s="603"/>
      <c r="BUX45" s="603"/>
      <c r="BUY45" s="603"/>
      <c r="BUZ45" s="603"/>
      <c r="BVA45" s="603"/>
      <c r="BVB45" s="603"/>
      <c r="BVC45" s="603"/>
      <c r="BVD45" s="603"/>
      <c r="BVE45" s="603"/>
      <c r="BVF45" s="603"/>
      <c r="BVG45" s="603"/>
      <c r="BVH45" s="603"/>
      <c r="BVI45" s="603"/>
      <c r="BVJ45" s="603"/>
      <c r="BVK45" s="603"/>
      <c r="BVL45" s="603"/>
      <c r="BVM45" s="603"/>
      <c r="BVN45" s="603"/>
      <c r="BVO45" s="603"/>
      <c r="BVP45" s="603"/>
      <c r="BVQ45" s="603"/>
      <c r="BVR45" s="603"/>
      <c r="BVS45" s="603"/>
      <c r="BVT45" s="603"/>
      <c r="BVU45" s="603"/>
      <c r="BVV45" s="603"/>
      <c r="BVW45" s="603"/>
      <c r="BVX45" s="603"/>
      <c r="BVY45" s="603"/>
      <c r="BVZ45" s="603"/>
      <c r="BWA45" s="603"/>
      <c r="BWB45" s="603"/>
      <c r="BWC45" s="603"/>
      <c r="BWD45" s="603"/>
      <c r="BWE45" s="603"/>
      <c r="BWF45" s="603"/>
      <c r="BWG45" s="603"/>
      <c r="BWH45" s="603"/>
      <c r="BWI45" s="603"/>
      <c r="BWJ45" s="603"/>
      <c r="BWK45" s="603"/>
    </row>
    <row r="46" spans="1:1961" s="126" customFormat="1" ht="31.5" x14ac:dyDescent="0.25">
      <c r="A46" s="46" t="s">
        <v>172</v>
      </c>
      <c r="B46" s="47" t="s">
        <v>173</v>
      </c>
      <c r="C46" s="85" t="s">
        <v>127</v>
      </c>
      <c r="D46" s="85" t="s">
        <v>127</v>
      </c>
      <c r="E46" s="85" t="s">
        <v>127</v>
      </c>
      <c r="F46" s="85" t="s">
        <v>127</v>
      </c>
      <c r="G46" s="85" t="s">
        <v>127</v>
      </c>
      <c r="H46" s="85" t="s">
        <v>127</v>
      </c>
      <c r="I46" s="85" t="s">
        <v>127</v>
      </c>
      <c r="J46" s="85" t="s">
        <v>127</v>
      </c>
      <c r="K46" s="85" t="s">
        <v>127</v>
      </c>
      <c r="L46" s="85" t="s">
        <v>127</v>
      </c>
      <c r="M46" s="85" t="s">
        <v>127</v>
      </c>
      <c r="N46" s="85" t="s">
        <v>127</v>
      </c>
      <c r="O46" s="85" t="s">
        <v>127</v>
      </c>
      <c r="P46" s="85" t="s">
        <v>127</v>
      </c>
      <c r="Q46" s="85" t="s">
        <v>127</v>
      </c>
      <c r="R46" s="85">
        <v>0</v>
      </c>
      <c r="S46" s="85" t="s">
        <v>127</v>
      </c>
      <c r="T46" s="85" t="s">
        <v>127</v>
      </c>
      <c r="U46" s="85" t="s">
        <v>127</v>
      </c>
      <c r="V46" s="85" t="s">
        <v>127</v>
      </c>
      <c r="W46" s="85" t="s">
        <v>127</v>
      </c>
      <c r="X46" s="85" t="s">
        <v>127</v>
      </c>
      <c r="Y46" s="85">
        <v>0</v>
      </c>
      <c r="Z46" s="85" t="s">
        <v>127</v>
      </c>
      <c r="AA46" s="85" t="s">
        <v>127</v>
      </c>
      <c r="AB46" s="85" t="s">
        <v>127</v>
      </c>
      <c r="AC46" s="85" t="s">
        <v>127</v>
      </c>
      <c r="AD46" s="85" t="s">
        <v>127</v>
      </c>
      <c r="AE46" s="85" t="s">
        <v>127</v>
      </c>
      <c r="AF46" s="85" t="s">
        <v>127</v>
      </c>
      <c r="AG46" s="85" t="s">
        <v>127</v>
      </c>
      <c r="AH46" s="85" t="s">
        <v>127</v>
      </c>
      <c r="AI46" s="85" t="s">
        <v>127</v>
      </c>
      <c r="AJ46" s="85" t="s">
        <v>127</v>
      </c>
      <c r="AK46" s="85" t="s">
        <v>127</v>
      </c>
      <c r="AL46" s="85" t="s">
        <v>127</v>
      </c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  <c r="IW46" s="104"/>
      <c r="IX46" s="104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4"/>
      <c r="NJ46" s="104"/>
      <c r="NK46" s="104"/>
      <c r="NL46" s="104"/>
      <c r="NM46" s="104"/>
      <c r="NN46" s="104"/>
      <c r="NO46" s="104"/>
      <c r="NP46" s="104"/>
      <c r="NQ46" s="104"/>
      <c r="NR46" s="104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4"/>
      <c r="SD46" s="104"/>
      <c r="SE46" s="104"/>
      <c r="SF46" s="104"/>
      <c r="SG46" s="104"/>
      <c r="SH46" s="104"/>
      <c r="SI46" s="104"/>
      <c r="SJ46" s="104"/>
      <c r="SK46" s="104"/>
      <c r="SL46" s="104"/>
      <c r="SM46" s="104"/>
      <c r="SN46" s="104"/>
      <c r="SO46" s="104"/>
      <c r="SP46" s="104"/>
      <c r="SQ46" s="104"/>
      <c r="SR46" s="104"/>
      <c r="SS46" s="104"/>
      <c r="ST46" s="104"/>
      <c r="SU46" s="104"/>
      <c r="SV46" s="104"/>
      <c r="SW46" s="104"/>
      <c r="SX46" s="104"/>
      <c r="SY46" s="104"/>
      <c r="SZ46" s="104"/>
      <c r="TA46" s="104"/>
      <c r="TB46" s="104"/>
      <c r="TC46" s="104"/>
      <c r="TD46" s="104"/>
      <c r="TE46" s="104"/>
      <c r="TF46" s="104"/>
      <c r="TG46" s="104"/>
      <c r="TH46" s="104"/>
      <c r="TI46" s="104"/>
      <c r="TJ46" s="104"/>
      <c r="TK46" s="104"/>
      <c r="TL46" s="104"/>
      <c r="TM46" s="104"/>
      <c r="TN46" s="104"/>
      <c r="TO46" s="104"/>
      <c r="TP46" s="104"/>
      <c r="TQ46" s="104"/>
      <c r="TR46" s="104"/>
      <c r="TS46" s="104"/>
      <c r="TT46" s="104"/>
      <c r="TU46" s="104"/>
      <c r="TV46" s="104"/>
      <c r="TW46" s="104"/>
      <c r="TX46" s="104"/>
      <c r="TY46" s="104"/>
      <c r="TZ46" s="104"/>
      <c r="UA46" s="104"/>
      <c r="UB46" s="104"/>
      <c r="UC46" s="104"/>
      <c r="UD46" s="104"/>
      <c r="UE46" s="104"/>
      <c r="UF46" s="104"/>
      <c r="UG46" s="104"/>
      <c r="UH46" s="104"/>
      <c r="UI46" s="104"/>
      <c r="UJ46" s="104"/>
      <c r="UK46" s="104"/>
      <c r="UL46" s="104"/>
      <c r="UM46" s="104"/>
      <c r="UN46" s="104"/>
      <c r="UO46" s="104"/>
      <c r="UP46" s="104"/>
      <c r="UQ46" s="104"/>
      <c r="UR46" s="104"/>
      <c r="US46" s="104"/>
      <c r="UT46" s="104"/>
      <c r="UU46" s="104"/>
      <c r="UV46" s="104"/>
      <c r="UW46" s="104"/>
      <c r="UX46" s="104"/>
      <c r="UY46" s="104"/>
      <c r="UZ46" s="104"/>
      <c r="VA46" s="104"/>
      <c r="VB46" s="104"/>
      <c r="VC46" s="104"/>
      <c r="VD46" s="104"/>
      <c r="VE46" s="104"/>
      <c r="VF46" s="104"/>
      <c r="VG46" s="104"/>
      <c r="VH46" s="104"/>
      <c r="VI46" s="104"/>
      <c r="VJ46" s="104"/>
      <c r="VK46" s="104"/>
      <c r="VL46" s="104"/>
      <c r="VM46" s="104"/>
      <c r="VN46" s="104"/>
      <c r="VO46" s="104"/>
      <c r="VP46" s="104"/>
      <c r="VQ46" s="104"/>
      <c r="VR46" s="104"/>
      <c r="VS46" s="104"/>
      <c r="VT46" s="104"/>
      <c r="VU46" s="104"/>
      <c r="VV46" s="104"/>
      <c r="VW46" s="104"/>
      <c r="VX46" s="104"/>
      <c r="VY46" s="104"/>
      <c r="VZ46" s="104"/>
      <c r="WA46" s="104"/>
      <c r="WB46" s="104"/>
      <c r="WC46" s="104"/>
      <c r="WD46" s="104"/>
      <c r="WE46" s="104"/>
      <c r="WF46" s="104"/>
      <c r="WG46" s="104"/>
      <c r="WH46" s="104"/>
      <c r="WI46" s="104"/>
      <c r="WJ46" s="104"/>
      <c r="WK46" s="104"/>
      <c r="WL46" s="104"/>
      <c r="WM46" s="104"/>
      <c r="WN46" s="104"/>
      <c r="WO46" s="104"/>
      <c r="WP46" s="104"/>
      <c r="WQ46" s="104"/>
      <c r="WR46" s="104"/>
      <c r="WS46" s="104"/>
      <c r="WT46" s="104"/>
      <c r="WU46" s="104"/>
      <c r="WV46" s="104"/>
      <c r="WW46" s="104"/>
      <c r="WX46" s="104"/>
      <c r="WY46" s="104"/>
      <c r="WZ46" s="104"/>
      <c r="XA46" s="104"/>
      <c r="XB46" s="104"/>
      <c r="XC46" s="104"/>
      <c r="XD46" s="104"/>
      <c r="XE46" s="104"/>
      <c r="XF46" s="104"/>
      <c r="XG46" s="104"/>
      <c r="XH46" s="104"/>
      <c r="XI46" s="104"/>
      <c r="XJ46" s="104"/>
      <c r="XK46" s="104"/>
      <c r="XL46" s="104"/>
      <c r="XM46" s="104"/>
      <c r="XN46" s="104"/>
      <c r="XO46" s="104"/>
      <c r="XP46" s="104"/>
      <c r="XQ46" s="104"/>
      <c r="XR46" s="104"/>
      <c r="XS46" s="104"/>
      <c r="XT46" s="104"/>
      <c r="XU46" s="104"/>
      <c r="XV46" s="104"/>
      <c r="XW46" s="104"/>
      <c r="XX46" s="104"/>
      <c r="XY46" s="104"/>
      <c r="XZ46" s="104"/>
      <c r="YA46" s="104"/>
      <c r="YB46" s="104"/>
      <c r="YC46" s="104"/>
      <c r="YD46" s="104"/>
      <c r="YE46" s="104"/>
      <c r="YF46" s="104"/>
      <c r="YG46" s="104"/>
      <c r="YH46" s="104"/>
      <c r="YI46" s="104"/>
      <c r="YJ46" s="104"/>
      <c r="YK46" s="104"/>
      <c r="YL46" s="104"/>
      <c r="YM46" s="104"/>
      <c r="YN46" s="104"/>
      <c r="YO46" s="104"/>
      <c r="YP46" s="104"/>
      <c r="YQ46" s="104"/>
      <c r="YR46" s="104"/>
      <c r="YS46" s="104"/>
      <c r="YT46" s="104"/>
      <c r="YU46" s="104"/>
      <c r="YV46" s="104"/>
      <c r="YW46" s="104"/>
      <c r="YX46" s="104"/>
      <c r="YY46" s="104"/>
      <c r="YZ46" s="104"/>
      <c r="ZA46" s="104"/>
      <c r="ZB46" s="104"/>
      <c r="ZC46" s="104"/>
      <c r="ZD46" s="104"/>
      <c r="ZE46" s="104"/>
      <c r="ZF46" s="104"/>
      <c r="ZG46" s="104"/>
      <c r="ZH46" s="104"/>
      <c r="ZI46" s="104"/>
      <c r="ZJ46" s="104"/>
      <c r="ZK46" s="104"/>
      <c r="ZL46" s="104"/>
      <c r="ZM46" s="104"/>
      <c r="ZN46" s="104"/>
      <c r="ZO46" s="104"/>
      <c r="ZP46" s="104"/>
      <c r="ZQ46" s="104"/>
      <c r="ZR46" s="104"/>
      <c r="ZS46" s="104"/>
      <c r="ZT46" s="104"/>
      <c r="ZU46" s="104"/>
      <c r="ZV46" s="104"/>
      <c r="ZW46" s="104"/>
      <c r="ZX46" s="104"/>
      <c r="ZY46" s="104"/>
      <c r="ZZ46" s="104"/>
      <c r="AAA46" s="104"/>
      <c r="AAB46" s="104"/>
      <c r="AAC46" s="104"/>
      <c r="AAD46" s="104"/>
      <c r="AAE46" s="104"/>
      <c r="AAF46" s="104"/>
      <c r="AAG46" s="104"/>
      <c r="AAH46" s="104"/>
      <c r="AAI46" s="104"/>
      <c r="AAJ46" s="104"/>
      <c r="AAK46" s="104"/>
      <c r="AAL46" s="104"/>
      <c r="AAM46" s="104"/>
      <c r="AAN46" s="104"/>
      <c r="AAO46" s="104"/>
      <c r="AAP46" s="104"/>
      <c r="AAQ46" s="104"/>
      <c r="AAR46" s="104"/>
      <c r="AAS46" s="104"/>
      <c r="AAT46" s="104"/>
      <c r="AAU46" s="104"/>
      <c r="AAV46" s="104"/>
      <c r="AAW46" s="104"/>
      <c r="AAX46" s="104"/>
      <c r="AAY46" s="104"/>
      <c r="AAZ46" s="104"/>
      <c r="ABA46" s="104"/>
      <c r="ABB46" s="104"/>
      <c r="ABC46" s="104"/>
      <c r="ABD46" s="104"/>
      <c r="ABE46" s="104"/>
      <c r="ABF46" s="104"/>
      <c r="ABG46" s="104"/>
      <c r="ABH46" s="104"/>
      <c r="ABI46" s="104"/>
      <c r="ABJ46" s="104"/>
      <c r="ABK46" s="104"/>
      <c r="ABL46" s="104"/>
      <c r="ABM46" s="104"/>
      <c r="ABN46" s="104"/>
      <c r="ABO46" s="104"/>
      <c r="ABP46" s="104"/>
      <c r="ABQ46" s="104"/>
      <c r="ABR46" s="104"/>
      <c r="ABS46" s="104"/>
      <c r="ABT46" s="104"/>
      <c r="ABU46" s="104"/>
      <c r="ABV46" s="104"/>
      <c r="ABW46" s="104"/>
      <c r="ABX46" s="104"/>
      <c r="ABY46" s="104"/>
      <c r="ABZ46" s="104"/>
      <c r="ACA46" s="104"/>
      <c r="ACB46" s="104"/>
      <c r="ACC46" s="104"/>
      <c r="ACD46" s="104"/>
      <c r="ACE46" s="104"/>
      <c r="ACF46" s="104"/>
      <c r="ACG46" s="104"/>
      <c r="ACH46" s="104"/>
      <c r="ACI46" s="104"/>
      <c r="ACJ46" s="104"/>
      <c r="ACK46" s="104"/>
      <c r="ACL46" s="104"/>
      <c r="ACM46" s="104"/>
      <c r="ACN46" s="104"/>
      <c r="ACO46" s="104"/>
      <c r="ACP46" s="104"/>
      <c r="ACQ46" s="104"/>
      <c r="ACR46" s="104"/>
      <c r="ACS46" s="104"/>
      <c r="ACT46" s="104"/>
      <c r="ACU46" s="104"/>
      <c r="ACV46" s="104"/>
      <c r="ACW46" s="104"/>
      <c r="ACX46" s="104"/>
      <c r="ACY46" s="104"/>
      <c r="ACZ46" s="104"/>
      <c r="ADA46" s="104"/>
      <c r="ADB46" s="104"/>
      <c r="ADC46" s="104"/>
      <c r="ADD46" s="104"/>
      <c r="ADE46" s="104"/>
      <c r="ADF46" s="104"/>
      <c r="ADG46" s="104"/>
      <c r="ADH46" s="104"/>
      <c r="ADI46" s="104"/>
      <c r="ADJ46" s="104"/>
      <c r="ADK46" s="104"/>
      <c r="ADL46" s="104"/>
      <c r="ADM46" s="104"/>
      <c r="ADN46" s="104"/>
      <c r="ADO46" s="104"/>
      <c r="ADP46" s="104"/>
      <c r="ADQ46" s="104"/>
      <c r="ADR46" s="104"/>
      <c r="ADS46" s="104"/>
      <c r="ADT46" s="104"/>
      <c r="ADU46" s="104"/>
      <c r="ADV46" s="104"/>
      <c r="ADW46" s="104"/>
      <c r="ADX46" s="104"/>
      <c r="ADY46" s="104"/>
      <c r="ADZ46" s="104"/>
      <c r="AEA46" s="104"/>
      <c r="AEB46" s="104"/>
      <c r="AEC46" s="104"/>
      <c r="AED46" s="104"/>
      <c r="AEE46" s="104"/>
      <c r="AEF46" s="104"/>
      <c r="AEG46" s="104"/>
      <c r="AEH46" s="104"/>
      <c r="AEI46" s="104"/>
      <c r="AEJ46" s="104"/>
      <c r="AEK46" s="104"/>
      <c r="AEL46" s="104"/>
      <c r="AEM46" s="104"/>
      <c r="AEN46" s="104"/>
      <c r="AEO46" s="104"/>
      <c r="AEP46" s="104"/>
      <c r="AEQ46" s="104"/>
      <c r="AER46" s="104"/>
      <c r="AES46" s="104"/>
      <c r="AET46" s="104"/>
      <c r="AEU46" s="104"/>
      <c r="AEV46" s="104"/>
      <c r="AEW46" s="104"/>
      <c r="AEX46" s="104"/>
      <c r="AEY46" s="104"/>
      <c r="AEZ46" s="104"/>
      <c r="AFA46" s="104"/>
      <c r="AFB46" s="104"/>
      <c r="AFC46" s="104"/>
      <c r="AFD46" s="104"/>
      <c r="AFE46" s="104"/>
      <c r="AFF46" s="104"/>
      <c r="AFG46" s="104"/>
      <c r="AFH46" s="104"/>
      <c r="AFI46" s="104"/>
      <c r="AFJ46" s="104"/>
      <c r="AFK46" s="104"/>
      <c r="AFL46" s="104"/>
      <c r="AFM46" s="104"/>
      <c r="AFN46" s="104"/>
      <c r="AFO46" s="104"/>
      <c r="AFP46" s="104"/>
      <c r="AFQ46" s="104"/>
      <c r="AFR46" s="104"/>
      <c r="AFS46" s="104"/>
      <c r="AFT46" s="104"/>
      <c r="AFU46" s="104"/>
      <c r="AFV46" s="104"/>
      <c r="AFW46" s="104"/>
      <c r="AFX46" s="104"/>
      <c r="AFY46" s="104"/>
      <c r="AFZ46" s="104"/>
      <c r="AGA46" s="104"/>
      <c r="AGB46" s="104"/>
      <c r="AGC46" s="104"/>
      <c r="AGD46" s="104"/>
      <c r="AGE46" s="104"/>
      <c r="AGF46" s="104"/>
      <c r="AGG46" s="104"/>
      <c r="AGH46" s="104"/>
      <c r="AGI46" s="104"/>
      <c r="AGJ46" s="104"/>
      <c r="AGK46" s="104"/>
      <c r="AGL46" s="104"/>
      <c r="AGM46" s="104"/>
      <c r="AGN46" s="104"/>
      <c r="AGO46" s="104"/>
      <c r="AGP46" s="104"/>
      <c r="AGQ46" s="104"/>
      <c r="AGR46" s="104"/>
      <c r="AGS46" s="104"/>
      <c r="AGT46" s="104"/>
      <c r="AGU46" s="104"/>
      <c r="AGV46" s="104"/>
      <c r="AGW46" s="104"/>
      <c r="AGX46" s="104"/>
      <c r="AGY46" s="104"/>
      <c r="AGZ46" s="104"/>
      <c r="AHA46" s="104"/>
      <c r="AHB46" s="104"/>
      <c r="AHC46" s="104"/>
      <c r="AHD46" s="104"/>
      <c r="AHE46" s="104"/>
      <c r="AHF46" s="104"/>
      <c r="AHG46" s="104"/>
      <c r="AHH46" s="104"/>
      <c r="AHI46" s="104"/>
      <c r="AHJ46" s="104"/>
      <c r="AHK46" s="104"/>
      <c r="AHL46" s="104"/>
      <c r="AHM46" s="104"/>
      <c r="AHN46" s="104"/>
      <c r="AHO46" s="104"/>
      <c r="AHP46" s="104"/>
      <c r="AHQ46" s="104"/>
      <c r="AHR46" s="104"/>
      <c r="AHS46" s="104"/>
      <c r="AHT46" s="104"/>
      <c r="AHU46" s="104"/>
      <c r="AHV46" s="104"/>
      <c r="AHW46" s="104"/>
      <c r="AHX46" s="104"/>
      <c r="AHY46" s="104"/>
      <c r="AHZ46" s="104"/>
      <c r="AIA46" s="104"/>
      <c r="AIB46" s="104"/>
      <c r="AIC46" s="104"/>
      <c r="AID46" s="104"/>
      <c r="AIE46" s="104"/>
      <c r="AIF46" s="104"/>
      <c r="AIG46" s="104"/>
      <c r="AIH46" s="104"/>
      <c r="AII46" s="104"/>
      <c r="AIJ46" s="104"/>
      <c r="AIK46" s="104"/>
      <c r="AIL46" s="104"/>
      <c r="AIM46" s="104"/>
      <c r="AIN46" s="104"/>
      <c r="AIO46" s="104"/>
      <c r="AIP46" s="104"/>
      <c r="AIQ46" s="104"/>
      <c r="AIR46" s="104"/>
      <c r="AIS46" s="104"/>
      <c r="AIT46" s="104"/>
      <c r="AIU46" s="104"/>
      <c r="AIV46" s="104"/>
      <c r="AIW46" s="104"/>
      <c r="AIX46" s="104"/>
      <c r="AIY46" s="104"/>
      <c r="AIZ46" s="104"/>
      <c r="AJA46" s="104"/>
      <c r="AJB46" s="104"/>
      <c r="AJC46" s="104"/>
      <c r="AJD46" s="104"/>
      <c r="AJE46" s="104"/>
      <c r="AJF46" s="104"/>
      <c r="AJG46" s="104"/>
      <c r="AJH46" s="104"/>
      <c r="AJI46" s="104"/>
      <c r="AJJ46" s="104"/>
      <c r="AJK46" s="104"/>
      <c r="AJL46" s="104"/>
      <c r="AJM46" s="104"/>
      <c r="AJN46" s="104"/>
      <c r="AJO46" s="104"/>
      <c r="AJP46" s="104"/>
      <c r="AJQ46" s="104"/>
      <c r="AJR46" s="104"/>
      <c r="AJS46" s="104"/>
      <c r="AJT46" s="104"/>
      <c r="AJU46" s="104"/>
      <c r="AJV46" s="104"/>
      <c r="AJW46" s="104"/>
      <c r="AJX46" s="104"/>
      <c r="AJY46" s="104"/>
      <c r="AJZ46" s="104"/>
      <c r="AKA46" s="104"/>
      <c r="AKB46" s="104"/>
      <c r="AKC46" s="104"/>
      <c r="AKD46" s="104"/>
      <c r="AKE46" s="104"/>
      <c r="AKF46" s="104"/>
      <c r="AKG46" s="104"/>
      <c r="AKH46" s="104"/>
      <c r="AKI46" s="104"/>
      <c r="AKJ46" s="104"/>
      <c r="AKK46" s="104"/>
      <c r="AKL46" s="104"/>
      <c r="AKM46" s="104"/>
      <c r="AKN46" s="104"/>
      <c r="AKO46" s="104"/>
      <c r="AKP46" s="104"/>
      <c r="AKQ46" s="104"/>
      <c r="AKR46" s="104"/>
      <c r="AKS46" s="104"/>
      <c r="AKT46" s="104"/>
      <c r="AKU46" s="104"/>
      <c r="AKV46" s="104"/>
      <c r="AKW46" s="104"/>
      <c r="AKX46" s="104"/>
      <c r="AKY46" s="104"/>
      <c r="AKZ46" s="104"/>
      <c r="ALA46" s="104"/>
      <c r="ALB46" s="104"/>
      <c r="ALC46" s="104"/>
      <c r="ALD46" s="104"/>
      <c r="ALE46" s="104"/>
      <c r="ALF46" s="104"/>
      <c r="ALG46" s="104"/>
      <c r="ALH46" s="104"/>
      <c r="ALI46" s="104"/>
      <c r="ALJ46" s="104"/>
      <c r="ALK46" s="104"/>
      <c r="ALL46" s="104"/>
      <c r="ALM46" s="104"/>
      <c r="ALN46" s="104"/>
      <c r="ALO46" s="104"/>
      <c r="ALP46" s="104"/>
      <c r="ALQ46" s="104"/>
      <c r="ALR46" s="104"/>
      <c r="ALS46" s="104"/>
      <c r="ALT46" s="104"/>
      <c r="ALU46" s="104"/>
      <c r="ALV46" s="104"/>
      <c r="ALW46" s="104"/>
      <c r="ALX46" s="104"/>
      <c r="ALY46" s="104"/>
      <c r="ALZ46" s="104"/>
      <c r="AMA46" s="104"/>
      <c r="AMB46" s="104"/>
      <c r="AMC46" s="104"/>
      <c r="AMD46" s="104"/>
      <c r="AME46" s="104"/>
      <c r="AMF46" s="104"/>
      <c r="AMG46" s="104"/>
      <c r="AMH46" s="104"/>
      <c r="AMI46" s="104"/>
      <c r="AMJ46" s="104"/>
      <c r="AMK46" s="104"/>
      <c r="AML46" s="104"/>
      <c r="AMM46" s="104"/>
      <c r="AMN46" s="104"/>
      <c r="AMO46" s="104"/>
      <c r="AMP46" s="104"/>
      <c r="AMQ46" s="104"/>
      <c r="AMR46" s="104"/>
      <c r="AMS46" s="104"/>
      <c r="AMT46" s="104"/>
      <c r="AMU46" s="104"/>
      <c r="AMV46" s="104"/>
      <c r="AMW46" s="104"/>
      <c r="AMX46" s="104"/>
      <c r="AMY46" s="104"/>
      <c r="AMZ46" s="104"/>
      <c r="ANA46" s="104"/>
      <c r="ANB46" s="104"/>
      <c r="ANC46" s="104"/>
      <c r="AND46" s="104"/>
      <c r="ANE46" s="104"/>
      <c r="ANF46" s="104"/>
      <c r="ANG46" s="104"/>
      <c r="ANH46" s="104"/>
      <c r="ANI46" s="104"/>
      <c r="ANJ46" s="104"/>
      <c r="ANK46" s="104"/>
      <c r="ANL46" s="104"/>
      <c r="ANM46" s="104"/>
      <c r="ANN46" s="104"/>
      <c r="ANO46" s="104"/>
      <c r="ANP46" s="104"/>
      <c r="ANQ46" s="104"/>
      <c r="ANR46" s="104"/>
      <c r="ANS46" s="104"/>
      <c r="ANT46" s="104"/>
      <c r="ANU46" s="104"/>
      <c r="ANV46" s="104"/>
      <c r="ANW46" s="104"/>
      <c r="ANX46" s="104"/>
      <c r="ANY46" s="104"/>
      <c r="ANZ46" s="104"/>
      <c r="AOA46" s="104"/>
      <c r="AOB46" s="104"/>
      <c r="AOC46" s="104"/>
      <c r="AOD46" s="104"/>
      <c r="AOE46" s="104"/>
      <c r="AOF46" s="104"/>
      <c r="AOG46" s="104"/>
      <c r="AOH46" s="104"/>
      <c r="AOI46" s="104"/>
      <c r="AOJ46" s="104"/>
      <c r="AOK46" s="104"/>
      <c r="AOL46" s="104"/>
      <c r="AOM46" s="104"/>
      <c r="AON46" s="104"/>
      <c r="AOO46" s="104"/>
      <c r="AOP46" s="104"/>
      <c r="AOQ46" s="104"/>
      <c r="AOR46" s="104"/>
      <c r="AOS46" s="104"/>
      <c r="AOT46" s="104"/>
      <c r="AOU46" s="104"/>
      <c r="AOV46" s="104"/>
      <c r="AOW46" s="104"/>
      <c r="AOX46" s="104"/>
      <c r="AOY46" s="104"/>
      <c r="AOZ46" s="104"/>
      <c r="APA46" s="104"/>
      <c r="APB46" s="104"/>
      <c r="APC46" s="104"/>
      <c r="APD46" s="104"/>
      <c r="APE46" s="104"/>
      <c r="APF46" s="104"/>
      <c r="APG46" s="104"/>
      <c r="APH46" s="104"/>
      <c r="API46" s="104"/>
      <c r="APJ46" s="104"/>
      <c r="APK46" s="104"/>
      <c r="APL46" s="104"/>
      <c r="APM46" s="104"/>
      <c r="APN46" s="104"/>
      <c r="APO46" s="104"/>
      <c r="APP46" s="104"/>
      <c r="APQ46" s="104"/>
      <c r="APR46" s="104"/>
      <c r="APS46" s="104"/>
      <c r="APT46" s="104"/>
      <c r="APU46" s="104"/>
      <c r="APV46" s="104"/>
      <c r="APW46" s="104"/>
      <c r="APX46" s="104"/>
      <c r="APY46" s="104"/>
      <c r="APZ46" s="104"/>
      <c r="AQA46" s="104"/>
      <c r="AQB46" s="104"/>
      <c r="AQC46" s="104"/>
      <c r="AQD46" s="104"/>
      <c r="AQE46" s="104"/>
      <c r="AQF46" s="104"/>
      <c r="AQG46" s="104"/>
      <c r="AQH46" s="104"/>
      <c r="AQI46" s="104"/>
      <c r="AQJ46" s="104"/>
      <c r="AQK46" s="104"/>
      <c r="AQL46" s="104"/>
      <c r="AQM46" s="104"/>
      <c r="AQN46" s="104"/>
      <c r="AQO46" s="104"/>
      <c r="AQP46" s="104"/>
      <c r="AQQ46" s="104"/>
      <c r="AQR46" s="104"/>
      <c r="AQS46" s="104"/>
      <c r="AQT46" s="104"/>
      <c r="AQU46" s="104"/>
      <c r="AQV46" s="104"/>
      <c r="AQW46" s="104"/>
      <c r="AQX46" s="104"/>
      <c r="AQY46" s="104"/>
      <c r="AQZ46" s="104"/>
      <c r="ARA46" s="104"/>
      <c r="ARB46" s="104"/>
      <c r="ARC46" s="104"/>
      <c r="ARD46" s="104"/>
      <c r="ARE46" s="104"/>
      <c r="ARF46" s="104"/>
      <c r="ARG46" s="104"/>
      <c r="ARH46" s="104"/>
      <c r="ARI46" s="104"/>
      <c r="ARJ46" s="104"/>
      <c r="ARK46" s="104"/>
      <c r="ARL46" s="104"/>
      <c r="ARM46" s="104"/>
      <c r="ARN46" s="104"/>
      <c r="ARO46" s="104"/>
      <c r="ARP46" s="104"/>
      <c r="ARQ46" s="104"/>
      <c r="ARR46" s="104"/>
      <c r="ARS46" s="104"/>
      <c r="ART46" s="104"/>
      <c r="ARU46" s="104"/>
      <c r="ARV46" s="104"/>
      <c r="ARW46" s="104"/>
      <c r="ARX46" s="104"/>
      <c r="ARY46" s="104"/>
      <c r="ARZ46" s="104"/>
      <c r="ASA46" s="104"/>
      <c r="ASB46" s="104"/>
      <c r="ASC46" s="104"/>
      <c r="ASD46" s="104"/>
      <c r="ASE46" s="104"/>
      <c r="ASF46" s="104"/>
      <c r="ASG46" s="104"/>
      <c r="ASH46" s="104"/>
      <c r="ASI46" s="104"/>
      <c r="ASJ46" s="104"/>
      <c r="ASK46" s="104"/>
      <c r="ASL46" s="104"/>
      <c r="ASM46" s="104"/>
      <c r="ASN46" s="104"/>
      <c r="ASO46" s="104"/>
      <c r="ASP46" s="104"/>
      <c r="ASQ46" s="104"/>
      <c r="ASR46" s="104"/>
      <c r="ASS46" s="104"/>
      <c r="AST46" s="104"/>
      <c r="ASU46" s="104"/>
      <c r="ASV46" s="104"/>
      <c r="ASW46" s="104"/>
      <c r="ASX46" s="104"/>
      <c r="ASY46" s="104"/>
      <c r="ASZ46" s="104"/>
      <c r="ATA46" s="104"/>
      <c r="ATB46" s="104"/>
      <c r="ATC46" s="104"/>
      <c r="ATD46" s="104"/>
      <c r="ATE46" s="104"/>
      <c r="ATF46" s="104"/>
      <c r="ATG46" s="104"/>
      <c r="ATH46" s="104"/>
      <c r="ATI46" s="104"/>
      <c r="ATJ46" s="104"/>
      <c r="ATK46" s="104"/>
      <c r="ATL46" s="104"/>
      <c r="ATM46" s="104"/>
      <c r="ATN46" s="104"/>
      <c r="ATO46" s="104"/>
      <c r="ATP46" s="104"/>
      <c r="ATQ46" s="104"/>
      <c r="ATR46" s="104"/>
      <c r="ATS46" s="104"/>
      <c r="ATT46" s="104"/>
      <c r="ATU46" s="104"/>
      <c r="ATV46" s="104"/>
      <c r="ATW46" s="104"/>
      <c r="ATX46" s="104"/>
      <c r="ATY46" s="104"/>
      <c r="ATZ46" s="104"/>
      <c r="AUA46" s="104"/>
      <c r="AUB46" s="104"/>
      <c r="AUC46" s="104"/>
      <c r="AUD46" s="104"/>
      <c r="AUE46" s="104"/>
      <c r="AUF46" s="104"/>
      <c r="AUG46" s="104"/>
      <c r="AUH46" s="104"/>
      <c r="AUI46" s="104"/>
      <c r="AUJ46" s="104"/>
      <c r="AUK46" s="104"/>
      <c r="AUL46" s="104"/>
      <c r="AUM46" s="104"/>
      <c r="AUN46" s="104"/>
      <c r="AUO46" s="104"/>
      <c r="AUP46" s="104"/>
      <c r="AUQ46" s="104"/>
      <c r="AUR46" s="104"/>
      <c r="AUS46" s="104"/>
      <c r="AUT46" s="104"/>
      <c r="AUU46" s="104"/>
      <c r="AUV46" s="104"/>
      <c r="AUW46" s="104"/>
      <c r="AUX46" s="104"/>
      <c r="AUY46" s="104"/>
      <c r="AUZ46" s="104"/>
      <c r="AVA46" s="104"/>
      <c r="AVB46" s="104"/>
      <c r="AVC46" s="104"/>
      <c r="AVD46" s="104"/>
      <c r="AVE46" s="104"/>
      <c r="AVF46" s="104"/>
      <c r="AVG46" s="104"/>
      <c r="AVH46" s="104"/>
      <c r="AVI46" s="104"/>
      <c r="AVJ46" s="104"/>
      <c r="AVK46" s="104"/>
      <c r="AVL46" s="104"/>
      <c r="AVM46" s="104"/>
      <c r="AVN46" s="104"/>
      <c r="AVO46" s="104"/>
      <c r="AVP46" s="104"/>
      <c r="AVQ46" s="104"/>
      <c r="AVR46" s="104"/>
      <c r="AVS46" s="104"/>
      <c r="AVT46" s="104"/>
      <c r="AVU46" s="104"/>
      <c r="AVV46" s="104"/>
      <c r="AVW46" s="104"/>
      <c r="AVX46" s="104"/>
      <c r="AVY46" s="104"/>
      <c r="AVZ46" s="104"/>
      <c r="AWA46" s="104"/>
      <c r="AWB46" s="104"/>
      <c r="AWC46" s="104"/>
      <c r="AWD46" s="104"/>
      <c r="AWE46" s="104"/>
      <c r="AWF46" s="104"/>
      <c r="AWG46" s="104"/>
      <c r="AWH46" s="104"/>
      <c r="AWI46" s="104"/>
      <c r="AWJ46" s="104"/>
      <c r="AWK46" s="104"/>
      <c r="AWL46" s="104"/>
      <c r="AWM46" s="104"/>
      <c r="AWN46" s="104"/>
      <c r="AWO46" s="104"/>
      <c r="AWP46" s="104"/>
      <c r="AWQ46" s="104"/>
      <c r="AWR46" s="104"/>
      <c r="AWS46" s="104"/>
      <c r="AWT46" s="104"/>
      <c r="AWU46" s="104"/>
      <c r="AWV46" s="104"/>
      <c r="AWW46" s="104"/>
      <c r="AWX46" s="104"/>
      <c r="AWY46" s="104"/>
      <c r="AWZ46" s="104"/>
      <c r="AXA46" s="104"/>
      <c r="AXB46" s="104"/>
      <c r="AXC46" s="104"/>
      <c r="AXD46" s="104"/>
      <c r="AXE46" s="104"/>
      <c r="AXF46" s="104"/>
      <c r="AXG46" s="104"/>
      <c r="AXH46" s="104"/>
      <c r="AXI46" s="104"/>
      <c r="AXJ46" s="104"/>
      <c r="AXK46" s="104"/>
      <c r="AXL46" s="104"/>
      <c r="AXM46" s="104"/>
      <c r="AXN46" s="104"/>
      <c r="AXO46" s="104"/>
      <c r="AXP46" s="104"/>
      <c r="AXQ46" s="104"/>
      <c r="AXR46" s="104"/>
      <c r="AXS46" s="104"/>
      <c r="AXT46" s="104"/>
      <c r="AXU46" s="104"/>
      <c r="AXV46" s="104"/>
      <c r="AXW46" s="104"/>
      <c r="AXX46" s="104"/>
      <c r="AXY46" s="104"/>
      <c r="AXZ46" s="104"/>
      <c r="AYA46" s="104"/>
      <c r="AYB46" s="104"/>
      <c r="AYC46" s="104"/>
      <c r="AYD46" s="104"/>
      <c r="AYE46" s="104"/>
      <c r="AYF46" s="104"/>
      <c r="AYG46" s="104"/>
      <c r="AYH46" s="104"/>
      <c r="AYI46" s="104"/>
      <c r="AYJ46" s="104"/>
      <c r="AYK46" s="104"/>
      <c r="AYL46" s="104"/>
      <c r="AYM46" s="104"/>
      <c r="AYN46" s="104"/>
      <c r="AYO46" s="104"/>
      <c r="AYP46" s="104"/>
      <c r="AYQ46" s="104"/>
      <c r="AYR46" s="104"/>
      <c r="AYS46" s="104"/>
      <c r="AYT46" s="104"/>
      <c r="AYU46" s="104"/>
      <c r="AYV46" s="104"/>
      <c r="AYW46" s="104"/>
      <c r="AYX46" s="104"/>
      <c r="AYY46" s="104"/>
      <c r="AYZ46" s="104"/>
      <c r="AZA46" s="104"/>
      <c r="AZB46" s="104"/>
      <c r="AZC46" s="104"/>
      <c r="AZD46" s="104"/>
      <c r="AZE46" s="104"/>
      <c r="AZF46" s="104"/>
      <c r="AZG46" s="104"/>
      <c r="AZH46" s="104"/>
      <c r="AZI46" s="104"/>
      <c r="AZJ46" s="104"/>
      <c r="AZK46" s="104"/>
      <c r="AZL46" s="104"/>
      <c r="AZM46" s="104"/>
      <c r="AZN46" s="104"/>
      <c r="AZO46" s="104"/>
      <c r="AZP46" s="104"/>
      <c r="AZQ46" s="104"/>
      <c r="AZR46" s="104"/>
      <c r="AZS46" s="104"/>
      <c r="AZT46" s="104"/>
      <c r="AZU46" s="104"/>
      <c r="AZV46" s="104"/>
      <c r="AZW46" s="104"/>
      <c r="AZX46" s="104"/>
      <c r="AZY46" s="104"/>
      <c r="AZZ46" s="104"/>
      <c r="BAA46" s="104"/>
      <c r="BAB46" s="104"/>
      <c r="BAC46" s="104"/>
      <c r="BAD46" s="104"/>
      <c r="BAE46" s="104"/>
      <c r="BAF46" s="104"/>
      <c r="BAG46" s="104"/>
      <c r="BAH46" s="104"/>
      <c r="BAI46" s="104"/>
      <c r="BAJ46" s="104"/>
      <c r="BAK46" s="104"/>
      <c r="BAL46" s="104"/>
      <c r="BAM46" s="104"/>
      <c r="BAN46" s="104"/>
      <c r="BAO46" s="104"/>
      <c r="BAP46" s="104"/>
      <c r="BAQ46" s="104"/>
      <c r="BAR46" s="104"/>
      <c r="BAS46" s="104"/>
      <c r="BAT46" s="104"/>
      <c r="BAU46" s="104"/>
      <c r="BAV46" s="104"/>
      <c r="BAW46" s="104"/>
      <c r="BAX46" s="104"/>
      <c r="BAY46" s="104"/>
      <c r="BAZ46" s="104"/>
      <c r="BBA46" s="104"/>
      <c r="BBB46" s="104"/>
      <c r="BBC46" s="104"/>
      <c r="BBD46" s="104"/>
      <c r="BBE46" s="104"/>
      <c r="BBF46" s="104"/>
      <c r="BBG46" s="104"/>
      <c r="BBH46" s="104"/>
      <c r="BBI46" s="104"/>
      <c r="BBJ46" s="104"/>
      <c r="BBK46" s="104"/>
      <c r="BBL46" s="104"/>
      <c r="BBM46" s="104"/>
      <c r="BBN46" s="104"/>
      <c r="BBO46" s="104"/>
      <c r="BBP46" s="104"/>
      <c r="BBQ46" s="104"/>
      <c r="BBR46" s="104"/>
      <c r="BBS46" s="104"/>
      <c r="BBT46" s="104"/>
      <c r="BBU46" s="104"/>
      <c r="BBV46" s="104"/>
      <c r="BBW46" s="104"/>
      <c r="BBX46" s="104"/>
      <c r="BBY46" s="104"/>
      <c r="BBZ46" s="104"/>
      <c r="BCA46" s="104"/>
      <c r="BCB46" s="104"/>
      <c r="BCC46" s="104"/>
      <c r="BCD46" s="104"/>
      <c r="BCE46" s="104"/>
      <c r="BCF46" s="104"/>
      <c r="BCG46" s="104"/>
      <c r="BCH46" s="104"/>
      <c r="BCI46" s="104"/>
      <c r="BCJ46" s="104"/>
      <c r="BCK46" s="104"/>
      <c r="BCL46" s="104"/>
      <c r="BCM46" s="104"/>
      <c r="BCN46" s="104"/>
      <c r="BCO46" s="104"/>
      <c r="BCP46" s="104"/>
      <c r="BCQ46" s="104"/>
      <c r="BCR46" s="104"/>
      <c r="BCS46" s="104"/>
      <c r="BCT46" s="104"/>
      <c r="BCU46" s="104"/>
      <c r="BCV46" s="104"/>
      <c r="BCW46" s="104"/>
      <c r="BCX46" s="104"/>
      <c r="BCY46" s="104"/>
      <c r="BCZ46" s="104"/>
      <c r="BDA46" s="104"/>
      <c r="BDB46" s="104"/>
      <c r="BDC46" s="104"/>
      <c r="BDD46" s="104"/>
      <c r="BDE46" s="104"/>
      <c r="BDF46" s="104"/>
      <c r="BDG46" s="104"/>
      <c r="BDH46" s="104"/>
      <c r="BDI46" s="104"/>
      <c r="BDJ46" s="104"/>
      <c r="BDK46" s="104"/>
      <c r="BDL46" s="104"/>
      <c r="BDM46" s="104"/>
      <c r="BDN46" s="104"/>
      <c r="BDO46" s="104"/>
      <c r="BDP46" s="104"/>
      <c r="BDQ46" s="104"/>
      <c r="BDR46" s="104"/>
      <c r="BDS46" s="104"/>
      <c r="BDT46" s="104"/>
      <c r="BDU46" s="104"/>
      <c r="BDV46" s="104"/>
      <c r="BDW46" s="104"/>
      <c r="BDX46" s="104"/>
      <c r="BDY46" s="104"/>
      <c r="BDZ46" s="104"/>
      <c r="BEA46" s="104"/>
      <c r="BEB46" s="104"/>
      <c r="BEC46" s="104"/>
      <c r="BED46" s="104"/>
      <c r="BEE46" s="104"/>
      <c r="BEF46" s="104"/>
      <c r="BEG46" s="104"/>
      <c r="BEH46" s="104"/>
      <c r="BEI46" s="104"/>
      <c r="BEJ46" s="104"/>
      <c r="BEK46" s="104"/>
      <c r="BEL46" s="104"/>
      <c r="BEM46" s="104"/>
      <c r="BEN46" s="104"/>
      <c r="BEO46" s="104"/>
      <c r="BEP46" s="104"/>
      <c r="BEQ46" s="104"/>
      <c r="BER46" s="104"/>
      <c r="BES46" s="104"/>
      <c r="BET46" s="104"/>
      <c r="BEU46" s="104"/>
      <c r="BEV46" s="104"/>
      <c r="BEW46" s="104"/>
      <c r="BEX46" s="104"/>
      <c r="BEY46" s="104"/>
      <c r="BEZ46" s="104"/>
      <c r="BFA46" s="104"/>
      <c r="BFB46" s="104"/>
      <c r="BFC46" s="104"/>
      <c r="BFD46" s="104"/>
      <c r="BFE46" s="104"/>
      <c r="BFF46" s="104"/>
      <c r="BFG46" s="104"/>
      <c r="BFH46" s="104"/>
      <c r="BFI46" s="104"/>
      <c r="BFJ46" s="104"/>
      <c r="BFK46" s="104"/>
      <c r="BFL46" s="104"/>
      <c r="BFM46" s="104"/>
      <c r="BFN46" s="104"/>
      <c r="BFO46" s="104"/>
      <c r="BFP46" s="104"/>
      <c r="BFQ46" s="104"/>
      <c r="BFR46" s="104"/>
      <c r="BFS46" s="104"/>
      <c r="BFT46" s="104"/>
      <c r="BFU46" s="104"/>
      <c r="BFV46" s="104"/>
      <c r="BFW46" s="104"/>
      <c r="BFX46" s="104"/>
      <c r="BFY46" s="104"/>
      <c r="BFZ46" s="104"/>
      <c r="BGA46" s="104"/>
      <c r="BGB46" s="104"/>
      <c r="BGC46" s="104"/>
      <c r="BGD46" s="104"/>
      <c r="BGE46" s="104"/>
      <c r="BGF46" s="104"/>
      <c r="BGG46" s="104"/>
      <c r="BGH46" s="104"/>
      <c r="BGI46" s="104"/>
      <c r="BGJ46" s="104"/>
      <c r="BGK46" s="104"/>
      <c r="BGL46" s="104"/>
      <c r="BGM46" s="104"/>
      <c r="BGN46" s="104"/>
      <c r="BGO46" s="104"/>
      <c r="BGP46" s="104"/>
      <c r="BGQ46" s="104"/>
      <c r="BGR46" s="104"/>
      <c r="BGS46" s="104"/>
      <c r="BGT46" s="104"/>
      <c r="BGU46" s="104"/>
      <c r="BGV46" s="104"/>
      <c r="BGW46" s="104"/>
      <c r="BGX46" s="104"/>
      <c r="BGY46" s="104"/>
      <c r="BGZ46" s="104"/>
      <c r="BHA46" s="104"/>
      <c r="BHB46" s="104"/>
      <c r="BHC46" s="104"/>
      <c r="BHD46" s="104"/>
      <c r="BHE46" s="104"/>
      <c r="BHF46" s="104"/>
      <c r="BHG46" s="104"/>
      <c r="BHH46" s="104"/>
      <c r="BHI46" s="104"/>
      <c r="BHJ46" s="104"/>
      <c r="BHK46" s="104"/>
      <c r="BHL46" s="104"/>
      <c r="BHM46" s="104"/>
      <c r="BHN46" s="104"/>
      <c r="BHO46" s="104"/>
      <c r="BHP46" s="104"/>
      <c r="BHQ46" s="104"/>
      <c r="BHR46" s="104"/>
      <c r="BHS46" s="104"/>
      <c r="BHT46" s="104"/>
      <c r="BHU46" s="104"/>
      <c r="BHV46" s="104"/>
      <c r="BHW46" s="104"/>
      <c r="BHX46" s="104"/>
      <c r="BHY46" s="104"/>
      <c r="BHZ46" s="104"/>
      <c r="BIA46" s="104"/>
      <c r="BIB46" s="104"/>
      <c r="BIC46" s="104"/>
      <c r="BID46" s="104"/>
      <c r="BIE46" s="104"/>
      <c r="BIF46" s="104"/>
      <c r="BIG46" s="104"/>
      <c r="BIH46" s="104"/>
      <c r="BII46" s="104"/>
      <c r="BIJ46" s="104"/>
      <c r="BIK46" s="104"/>
      <c r="BIL46" s="104"/>
      <c r="BIM46" s="104"/>
      <c r="BIN46" s="104"/>
      <c r="BIO46" s="104"/>
      <c r="BIP46" s="104"/>
      <c r="BIQ46" s="104"/>
      <c r="BIR46" s="104"/>
      <c r="BIS46" s="104"/>
      <c r="BIT46" s="104"/>
      <c r="BIU46" s="104"/>
      <c r="BIV46" s="104"/>
      <c r="BIW46" s="104"/>
      <c r="BIX46" s="104"/>
      <c r="BIY46" s="104"/>
      <c r="BIZ46" s="104"/>
      <c r="BJA46" s="104"/>
      <c r="BJB46" s="104"/>
      <c r="BJC46" s="104"/>
      <c r="BJD46" s="104"/>
      <c r="BJE46" s="104"/>
      <c r="BJF46" s="104"/>
      <c r="BJG46" s="104"/>
      <c r="BJH46" s="104"/>
      <c r="BJI46" s="104"/>
      <c r="BJJ46" s="104"/>
      <c r="BJK46" s="104"/>
      <c r="BJL46" s="104"/>
      <c r="BJM46" s="104"/>
      <c r="BJN46" s="104"/>
      <c r="BJO46" s="104"/>
      <c r="BJP46" s="104"/>
      <c r="BJQ46" s="104"/>
      <c r="BJR46" s="104"/>
      <c r="BJS46" s="104"/>
      <c r="BJT46" s="104"/>
      <c r="BJU46" s="104"/>
      <c r="BJV46" s="104"/>
      <c r="BJW46" s="104"/>
      <c r="BJX46" s="104"/>
      <c r="BJY46" s="104"/>
      <c r="BJZ46" s="104"/>
      <c r="BKA46" s="104"/>
      <c r="BKB46" s="104"/>
      <c r="BKC46" s="104"/>
      <c r="BKD46" s="104"/>
      <c r="BKE46" s="104"/>
      <c r="BKF46" s="104"/>
      <c r="BKG46" s="104"/>
      <c r="BKH46" s="104"/>
      <c r="BKI46" s="104"/>
      <c r="BKJ46" s="104"/>
      <c r="BKK46" s="104"/>
      <c r="BKL46" s="104"/>
      <c r="BKM46" s="104"/>
      <c r="BKN46" s="104"/>
      <c r="BKO46" s="104"/>
      <c r="BKP46" s="104"/>
      <c r="BKQ46" s="104"/>
      <c r="BKR46" s="104"/>
      <c r="BKS46" s="104"/>
      <c r="BKT46" s="104"/>
      <c r="BKU46" s="104"/>
      <c r="BKV46" s="104"/>
      <c r="BKW46" s="104"/>
      <c r="BKX46" s="104"/>
      <c r="BKY46" s="104"/>
      <c r="BKZ46" s="104"/>
      <c r="BLA46" s="104"/>
      <c r="BLB46" s="104"/>
      <c r="BLC46" s="104"/>
      <c r="BLD46" s="104"/>
      <c r="BLE46" s="104"/>
      <c r="BLF46" s="104"/>
      <c r="BLG46" s="104"/>
      <c r="BLH46" s="104"/>
      <c r="BLI46" s="104"/>
      <c r="BLJ46" s="104"/>
      <c r="BLK46" s="104"/>
      <c r="BLL46" s="104"/>
      <c r="BLM46" s="104"/>
      <c r="BLN46" s="104"/>
      <c r="BLO46" s="104"/>
      <c r="BLP46" s="104"/>
      <c r="BLQ46" s="104"/>
      <c r="BLR46" s="104"/>
      <c r="BLS46" s="104"/>
      <c r="BLT46" s="104"/>
      <c r="BLU46" s="104"/>
      <c r="BLV46" s="104"/>
      <c r="BLW46" s="104"/>
      <c r="BLX46" s="104"/>
      <c r="BLY46" s="104"/>
      <c r="BLZ46" s="104"/>
      <c r="BMA46" s="104"/>
      <c r="BMB46" s="104"/>
      <c r="BMC46" s="104"/>
      <c r="BMD46" s="104"/>
      <c r="BME46" s="104"/>
      <c r="BMF46" s="104"/>
      <c r="BMG46" s="104"/>
      <c r="BMH46" s="104"/>
      <c r="BMI46" s="104"/>
      <c r="BMJ46" s="104"/>
      <c r="BMK46" s="104"/>
      <c r="BML46" s="104"/>
      <c r="BMM46" s="104"/>
      <c r="BMN46" s="104"/>
      <c r="BMO46" s="104"/>
      <c r="BMP46" s="104"/>
      <c r="BMQ46" s="104"/>
      <c r="BMR46" s="104"/>
      <c r="BMS46" s="104"/>
      <c r="BMT46" s="104"/>
      <c r="BMU46" s="104"/>
      <c r="BMV46" s="104"/>
      <c r="BMW46" s="104"/>
      <c r="BMX46" s="104"/>
      <c r="BMY46" s="104"/>
      <c r="BMZ46" s="104"/>
      <c r="BNA46" s="104"/>
      <c r="BNB46" s="104"/>
      <c r="BNC46" s="104"/>
      <c r="BND46" s="104"/>
      <c r="BNE46" s="104"/>
      <c r="BNF46" s="104"/>
      <c r="BNG46" s="104"/>
      <c r="BNH46" s="104"/>
      <c r="BNI46" s="104"/>
      <c r="BNJ46" s="104"/>
      <c r="BNK46" s="104"/>
      <c r="BNL46" s="104"/>
      <c r="BNM46" s="104"/>
      <c r="BNN46" s="104"/>
      <c r="BNO46" s="104"/>
      <c r="BNP46" s="104"/>
      <c r="BNQ46" s="104"/>
      <c r="BNR46" s="104"/>
      <c r="BNS46" s="104"/>
      <c r="BNT46" s="104"/>
      <c r="BNU46" s="104"/>
      <c r="BNV46" s="104"/>
      <c r="BNW46" s="104"/>
      <c r="BNX46" s="104"/>
      <c r="BNY46" s="104"/>
      <c r="BNZ46" s="104"/>
      <c r="BOA46" s="104"/>
      <c r="BOB46" s="104"/>
      <c r="BOC46" s="104"/>
      <c r="BOD46" s="104"/>
      <c r="BOE46" s="104"/>
      <c r="BOF46" s="104"/>
      <c r="BOG46" s="104"/>
      <c r="BOH46" s="104"/>
      <c r="BOI46" s="104"/>
      <c r="BOJ46" s="104"/>
      <c r="BOK46" s="104"/>
      <c r="BOL46" s="104"/>
      <c r="BOM46" s="104"/>
      <c r="BON46" s="104"/>
      <c r="BOO46" s="104"/>
      <c r="BOP46" s="104"/>
      <c r="BOQ46" s="104"/>
      <c r="BOR46" s="104"/>
      <c r="BOS46" s="104"/>
      <c r="BOT46" s="104"/>
      <c r="BOU46" s="104"/>
      <c r="BOV46" s="104"/>
      <c r="BOW46" s="104"/>
      <c r="BOX46" s="104"/>
      <c r="BOY46" s="104"/>
      <c r="BOZ46" s="104"/>
      <c r="BPA46" s="104"/>
      <c r="BPB46" s="104"/>
      <c r="BPC46" s="104"/>
      <c r="BPD46" s="104"/>
      <c r="BPE46" s="104"/>
      <c r="BPF46" s="104"/>
      <c r="BPG46" s="104"/>
      <c r="BPH46" s="104"/>
      <c r="BPI46" s="104"/>
      <c r="BPJ46" s="104"/>
      <c r="BPK46" s="104"/>
      <c r="BPL46" s="104"/>
      <c r="BPM46" s="104"/>
      <c r="BPN46" s="104"/>
      <c r="BPO46" s="104"/>
      <c r="BPP46" s="104"/>
      <c r="BPQ46" s="104"/>
      <c r="BPR46" s="104"/>
      <c r="BPS46" s="104"/>
      <c r="BPT46" s="104"/>
      <c r="BPU46" s="104"/>
      <c r="BPV46" s="104"/>
      <c r="BPW46" s="104"/>
      <c r="BPX46" s="104"/>
      <c r="BPY46" s="104"/>
      <c r="BPZ46" s="104"/>
      <c r="BQA46" s="104"/>
      <c r="BQB46" s="104"/>
      <c r="BQC46" s="104"/>
      <c r="BQD46" s="104"/>
      <c r="BQE46" s="104"/>
      <c r="BQF46" s="104"/>
      <c r="BQG46" s="104"/>
      <c r="BQH46" s="104"/>
      <c r="BQI46" s="104"/>
      <c r="BQJ46" s="104"/>
      <c r="BQK46" s="104"/>
      <c r="BQL46" s="104"/>
      <c r="BQM46" s="104"/>
      <c r="BQN46" s="104"/>
      <c r="BQO46" s="104"/>
      <c r="BQP46" s="104"/>
      <c r="BQQ46" s="104"/>
      <c r="BQR46" s="104"/>
      <c r="BQS46" s="104"/>
      <c r="BQT46" s="104"/>
      <c r="BQU46" s="104"/>
      <c r="BQV46" s="104"/>
      <c r="BQW46" s="104"/>
      <c r="BQX46" s="104"/>
      <c r="BQY46" s="104"/>
      <c r="BQZ46" s="104"/>
      <c r="BRA46" s="104"/>
      <c r="BRB46" s="104"/>
      <c r="BRC46" s="104"/>
      <c r="BRD46" s="104"/>
      <c r="BRE46" s="104"/>
      <c r="BRF46" s="104"/>
      <c r="BRG46" s="104"/>
      <c r="BRH46" s="104"/>
      <c r="BRI46" s="104"/>
      <c r="BRJ46" s="104"/>
      <c r="BRK46" s="104"/>
      <c r="BRL46" s="104"/>
      <c r="BRM46" s="104"/>
      <c r="BRN46" s="104"/>
      <c r="BRO46" s="104"/>
      <c r="BRP46" s="104"/>
      <c r="BRQ46" s="104"/>
      <c r="BRR46" s="104"/>
      <c r="BRS46" s="104"/>
      <c r="BRT46" s="104"/>
      <c r="BRU46" s="104"/>
      <c r="BRV46" s="104"/>
      <c r="BRW46" s="104"/>
      <c r="BRX46" s="104"/>
      <c r="BRY46" s="104"/>
      <c r="BRZ46" s="104"/>
      <c r="BSA46" s="104"/>
      <c r="BSB46" s="104"/>
      <c r="BSC46" s="104"/>
      <c r="BSD46" s="104"/>
      <c r="BSE46" s="104"/>
      <c r="BSF46" s="104"/>
      <c r="BSG46" s="104"/>
      <c r="BSH46" s="104"/>
      <c r="BSI46" s="104"/>
      <c r="BSJ46" s="104"/>
      <c r="BSK46" s="104"/>
      <c r="BSL46" s="104"/>
      <c r="BSM46" s="104"/>
      <c r="BSN46" s="104"/>
      <c r="BSO46" s="104"/>
      <c r="BSP46" s="104"/>
      <c r="BSQ46" s="104"/>
      <c r="BSR46" s="104"/>
      <c r="BSS46" s="104"/>
      <c r="BST46" s="104"/>
      <c r="BSU46" s="104"/>
      <c r="BSV46" s="104"/>
      <c r="BSW46" s="104"/>
      <c r="BSX46" s="104"/>
      <c r="BSY46" s="104"/>
      <c r="BSZ46" s="104"/>
      <c r="BTA46" s="104"/>
      <c r="BTB46" s="104"/>
      <c r="BTC46" s="104"/>
      <c r="BTD46" s="104"/>
      <c r="BTE46" s="104"/>
      <c r="BTF46" s="104"/>
      <c r="BTG46" s="104"/>
      <c r="BTH46" s="104"/>
      <c r="BTI46" s="104"/>
      <c r="BTJ46" s="104"/>
      <c r="BTK46" s="104"/>
      <c r="BTL46" s="104"/>
      <c r="BTM46" s="104"/>
      <c r="BTN46" s="104"/>
      <c r="BTO46" s="104"/>
      <c r="BTP46" s="104"/>
      <c r="BTQ46" s="104"/>
      <c r="BTR46" s="104"/>
      <c r="BTS46" s="104"/>
      <c r="BTT46" s="104"/>
      <c r="BTU46" s="104"/>
      <c r="BTV46" s="104"/>
      <c r="BTW46" s="104"/>
      <c r="BTX46" s="104"/>
      <c r="BTY46" s="104"/>
      <c r="BTZ46" s="104"/>
      <c r="BUA46" s="104"/>
      <c r="BUB46" s="104"/>
      <c r="BUC46" s="104"/>
      <c r="BUD46" s="104"/>
      <c r="BUE46" s="104"/>
      <c r="BUF46" s="104"/>
      <c r="BUG46" s="104"/>
      <c r="BUH46" s="104"/>
      <c r="BUI46" s="104"/>
      <c r="BUJ46" s="104"/>
      <c r="BUK46" s="104"/>
      <c r="BUL46" s="104"/>
      <c r="BUM46" s="104"/>
      <c r="BUN46" s="104"/>
      <c r="BUO46" s="104"/>
      <c r="BUP46" s="104"/>
      <c r="BUQ46" s="104"/>
      <c r="BUR46" s="104"/>
      <c r="BUS46" s="104"/>
      <c r="BUT46" s="104"/>
      <c r="BUU46" s="104"/>
      <c r="BUV46" s="104"/>
      <c r="BUW46" s="104"/>
      <c r="BUX46" s="104"/>
      <c r="BUY46" s="104"/>
      <c r="BUZ46" s="104"/>
      <c r="BVA46" s="104"/>
      <c r="BVB46" s="104"/>
      <c r="BVC46" s="104"/>
      <c r="BVD46" s="104"/>
      <c r="BVE46" s="104"/>
      <c r="BVF46" s="104"/>
      <c r="BVG46" s="104"/>
      <c r="BVH46" s="104"/>
      <c r="BVI46" s="104"/>
      <c r="BVJ46" s="104"/>
      <c r="BVK46" s="104"/>
      <c r="BVL46" s="104"/>
      <c r="BVM46" s="104"/>
      <c r="BVN46" s="104"/>
      <c r="BVO46" s="104"/>
      <c r="BVP46" s="104"/>
      <c r="BVQ46" s="104"/>
      <c r="BVR46" s="104"/>
      <c r="BVS46" s="104"/>
      <c r="BVT46" s="104"/>
      <c r="BVU46" s="104"/>
      <c r="BVV46" s="104"/>
      <c r="BVW46" s="104"/>
      <c r="BVX46" s="104"/>
      <c r="BVY46" s="104"/>
      <c r="BVZ46" s="104"/>
      <c r="BWA46" s="104"/>
      <c r="BWB46" s="104"/>
      <c r="BWC46" s="104"/>
      <c r="BWD46" s="104"/>
      <c r="BWE46" s="104"/>
      <c r="BWF46" s="104"/>
      <c r="BWG46" s="104"/>
      <c r="BWH46" s="104"/>
      <c r="BWI46" s="104"/>
      <c r="BWJ46" s="104"/>
      <c r="BWK46" s="104"/>
    </row>
    <row r="47" spans="1:1961" s="124" customFormat="1" ht="31.5" x14ac:dyDescent="0.25">
      <c r="A47" s="40" t="s">
        <v>174</v>
      </c>
      <c r="B47" s="41" t="s">
        <v>175</v>
      </c>
      <c r="C47" s="122" t="s">
        <v>127</v>
      </c>
      <c r="D47" s="122" t="s">
        <v>127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 t="s">
        <v>127</v>
      </c>
      <c r="L47" s="87">
        <v>1.7945679650000004</v>
      </c>
      <c r="M47" s="122">
        <v>0</v>
      </c>
      <c r="N47" s="122">
        <v>0</v>
      </c>
      <c r="O47" s="122">
        <v>0</v>
      </c>
      <c r="P47" s="122">
        <v>0</v>
      </c>
      <c r="Q47" s="122">
        <v>70</v>
      </c>
      <c r="R47" s="122">
        <v>0</v>
      </c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v>0</v>
      </c>
      <c r="AD47" s="122">
        <v>0</v>
      </c>
      <c r="AE47" s="122">
        <v>0</v>
      </c>
      <c r="AF47" s="122" t="s">
        <v>127</v>
      </c>
      <c r="AG47" s="140">
        <v>0</v>
      </c>
      <c r="AH47" s="140">
        <v>0</v>
      </c>
      <c r="AI47" s="140">
        <v>0</v>
      </c>
      <c r="AJ47" s="140">
        <v>0</v>
      </c>
      <c r="AK47" s="140">
        <v>0</v>
      </c>
      <c r="AL47" s="140">
        <v>0</v>
      </c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  <c r="IW47" s="104"/>
      <c r="IX47" s="104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4"/>
      <c r="NJ47" s="104"/>
      <c r="NK47" s="104"/>
      <c r="NL47" s="104"/>
      <c r="NM47" s="104"/>
      <c r="NN47" s="104"/>
      <c r="NO47" s="104"/>
      <c r="NP47" s="104"/>
      <c r="NQ47" s="104"/>
      <c r="NR47" s="104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4"/>
      <c r="SD47" s="104"/>
      <c r="SE47" s="104"/>
      <c r="SF47" s="104"/>
      <c r="SG47" s="104"/>
      <c r="SH47" s="104"/>
      <c r="SI47" s="104"/>
      <c r="SJ47" s="104"/>
      <c r="SK47" s="104"/>
      <c r="SL47" s="104"/>
      <c r="SM47" s="104"/>
      <c r="SN47" s="104"/>
      <c r="SO47" s="104"/>
      <c r="SP47" s="104"/>
      <c r="SQ47" s="104"/>
      <c r="SR47" s="104"/>
      <c r="SS47" s="104"/>
      <c r="ST47" s="104"/>
      <c r="SU47" s="104"/>
      <c r="SV47" s="104"/>
      <c r="SW47" s="104"/>
      <c r="SX47" s="104"/>
      <c r="SY47" s="104"/>
      <c r="SZ47" s="104"/>
      <c r="TA47" s="104"/>
      <c r="TB47" s="104"/>
      <c r="TC47" s="104"/>
      <c r="TD47" s="104"/>
      <c r="TE47" s="104"/>
      <c r="TF47" s="104"/>
      <c r="TG47" s="104"/>
      <c r="TH47" s="104"/>
      <c r="TI47" s="104"/>
      <c r="TJ47" s="104"/>
      <c r="TK47" s="104"/>
      <c r="TL47" s="104"/>
      <c r="TM47" s="104"/>
      <c r="TN47" s="104"/>
      <c r="TO47" s="104"/>
      <c r="TP47" s="104"/>
      <c r="TQ47" s="104"/>
      <c r="TR47" s="104"/>
      <c r="TS47" s="104"/>
      <c r="TT47" s="104"/>
      <c r="TU47" s="104"/>
      <c r="TV47" s="104"/>
      <c r="TW47" s="104"/>
      <c r="TX47" s="104"/>
      <c r="TY47" s="104"/>
      <c r="TZ47" s="104"/>
      <c r="UA47" s="104"/>
      <c r="UB47" s="104"/>
      <c r="UC47" s="104"/>
      <c r="UD47" s="104"/>
      <c r="UE47" s="104"/>
      <c r="UF47" s="104"/>
      <c r="UG47" s="104"/>
      <c r="UH47" s="104"/>
      <c r="UI47" s="104"/>
      <c r="UJ47" s="104"/>
      <c r="UK47" s="104"/>
      <c r="UL47" s="104"/>
      <c r="UM47" s="104"/>
      <c r="UN47" s="104"/>
      <c r="UO47" s="104"/>
      <c r="UP47" s="104"/>
      <c r="UQ47" s="104"/>
      <c r="UR47" s="104"/>
      <c r="US47" s="104"/>
      <c r="UT47" s="104"/>
      <c r="UU47" s="104"/>
      <c r="UV47" s="104"/>
      <c r="UW47" s="104"/>
      <c r="UX47" s="104"/>
      <c r="UY47" s="104"/>
      <c r="UZ47" s="104"/>
      <c r="VA47" s="104"/>
      <c r="VB47" s="104"/>
      <c r="VC47" s="104"/>
      <c r="VD47" s="104"/>
      <c r="VE47" s="104"/>
      <c r="VF47" s="104"/>
      <c r="VG47" s="104"/>
      <c r="VH47" s="104"/>
      <c r="VI47" s="104"/>
      <c r="VJ47" s="104"/>
      <c r="VK47" s="104"/>
      <c r="VL47" s="104"/>
      <c r="VM47" s="104"/>
      <c r="VN47" s="104"/>
      <c r="VO47" s="104"/>
      <c r="VP47" s="104"/>
      <c r="VQ47" s="104"/>
      <c r="VR47" s="104"/>
      <c r="VS47" s="104"/>
      <c r="VT47" s="104"/>
      <c r="VU47" s="104"/>
      <c r="VV47" s="104"/>
      <c r="VW47" s="104"/>
      <c r="VX47" s="104"/>
      <c r="VY47" s="104"/>
      <c r="VZ47" s="104"/>
      <c r="WA47" s="104"/>
      <c r="WB47" s="104"/>
      <c r="WC47" s="104"/>
      <c r="WD47" s="104"/>
      <c r="WE47" s="104"/>
      <c r="WF47" s="104"/>
      <c r="WG47" s="104"/>
      <c r="WH47" s="104"/>
      <c r="WI47" s="104"/>
      <c r="WJ47" s="104"/>
      <c r="WK47" s="104"/>
      <c r="WL47" s="104"/>
      <c r="WM47" s="104"/>
      <c r="WN47" s="104"/>
      <c r="WO47" s="104"/>
      <c r="WP47" s="104"/>
      <c r="WQ47" s="104"/>
      <c r="WR47" s="104"/>
      <c r="WS47" s="104"/>
      <c r="WT47" s="104"/>
      <c r="WU47" s="104"/>
      <c r="WV47" s="104"/>
      <c r="WW47" s="104"/>
      <c r="WX47" s="104"/>
      <c r="WY47" s="104"/>
      <c r="WZ47" s="104"/>
      <c r="XA47" s="104"/>
      <c r="XB47" s="104"/>
      <c r="XC47" s="104"/>
      <c r="XD47" s="104"/>
      <c r="XE47" s="104"/>
      <c r="XF47" s="104"/>
      <c r="XG47" s="104"/>
      <c r="XH47" s="104"/>
      <c r="XI47" s="104"/>
      <c r="XJ47" s="104"/>
      <c r="XK47" s="104"/>
      <c r="XL47" s="104"/>
      <c r="XM47" s="104"/>
      <c r="XN47" s="104"/>
      <c r="XO47" s="104"/>
      <c r="XP47" s="104"/>
      <c r="XQ47" s="104"/>
      <c r="XR47" s="104"/>
      <c r="XS47" s="104"/>
      <c r="XT47" s="104"/>
      <c r="XU47" s="104"/>
      <c r="XV47" s="104"/>
      <c r="XW47" s="104"/>
      <c r="XX47" s="104"/>
      <c r="XY47" s="104"/>
      <c r="XZ47" s="104"/>
      <c r="YA47" s="104"/>
      <c r="YB47" s="104"/>
      <c r="YC47" s="104"/>
      <c r="YD47" s="104"/>
      <c r="YE47" s="104"/>
      <c r="YF47" s="104"/>
      <c r="YG47" s="104"/>
      <c r="YH47" s="104"/>
      <c r="YI47" s="104"/>
      <c r="YJ47" s="104"/>
      <c r="YK47" s="104"/>
      <c r="YL47" s="104"/>
      <c r="YM47" s="104"/>
      <c r="YN47" s="104"/>
      <c r="YO47" s="104"/>
      <c r="YP47" s="104"/>
      <c r="YQ47" s="104"/>
      <c r="YR47" s="104"/>
      <c r="YS47" s="104"/>
      <c r="YT47" s="104"/>
      <c r="YU47" s="104"/>
      <c r="YV47" s="104"/>
      <c r="YW47" s="104"/>
      <c r="YX47" s="104"/>
      <c r="YY47" s="104"/>
      <c r="YZ47" s="104"/>
      <c r="ZA47" s="104"/>
      <c r="ZB47" s="104"/>
      <c r="ZC47" s="104"/>
      <c r="ZD47" s="104"/>
      <c r="ZE47" s="104"/>
      <c r="ZF47" s="104"/>
      <c r="ZG47" s="104"/>
      <c r="ZH47" s="104"/>
      <c r="ZI47" s="104"/>
      <c r="ZJ47" s="104"/>
      <c r="ZK47" s="104"/>
      <c r="ZL47" s="104"/>
      <c r="ZM47" s="104"/>
      <c r="ZN47" s="104"/>
      <c r="ZO47" s="104"/>
      <c r="ZP47" s="104"/>
      <c r="ZQ47" s="104"/>
      <c r="ZR47" s="104"/>
      <c r="ZS47" s="104"/>
      <c r="ZT47" s="104"/>
      <c r="ZU47" s="104"/>
      <c r="ZV47" s="104"/>
      <c r="ZW47" s="104"/>
      <c r="ZX47" s="104"/>
      <c r="ZY47" s="104"/>
      <c r="ZZ47" s="104"/>
      <c r="AAA47" s="104"/>
      <c r="AAB47" s="104"/>
      <c r="AAC47" s="104"/>
      <c r="AAD47" s="104"/>
      <c r="AAE47" s="104"/>
      <c r="AAF47" s="104"/>
      <c r="AAG47" s="104"/>
      <c r="AAH47" s="104"/>
      <c r="AAI47" s="104"/>
      <c r="AAJ47" s="104"/>
      <c r="AAK47" s="104"/>
      <c r="AAL47" s="104"/>
      <c r="AAM47" s="104"/>
      <c r="AAN47" s="104"/>
      <c r="AAO47" s="104"/>
      <c r="AAP47" s="104"/>
      <c r="AAQ47" s="104"/>
      <c r="AAR47" s="104"/>
      <c r="AAS47" s="104"/>
      <c r="AAT47" s="104"/>
      <c r="AAU47" s="104"/>
      <c r="AAV47" s="104"/>
      <c r="AAW47" s="104"/>
      <c r="AAX47" s="104"/>
      <c r="AAY47" s="104"/>
      <c r="AAZ47" s="104"/>
      <c r="ABA47" s="104"/>
      <c r="ABB47" s="104"/>
      <c r="ABC47" s="104"/>
      <c r="ABD47" s="104"/>
      <c r="ABE47" s="104"/>
      <c r="ABF47" s="104"/>
      <c r="ABG47" s="104"/>
      <c r="ABH47" s="104"/>
      <c r="ABI47" s="104"/>
      <c r="ABJ47" s="104"/>
      <c r="ABK47" s="104"/>
      <c r="ABL47" s="104"/>
      <c r="ABM47" s="104"/>
      <c r="ABN47" s="104"/>
      <c r="ABO47" s="104"/>
      <c r="ABP47" s="104"/>
      <c r="ABQ47" s="104"/>
      <c r="ABR47" s="104"/>
      <c r="ABS47" s="104"/>
      <c r="ABT47" s="104"/>
      <c r="ABU47" s="104"/>
      <c r="ABV47" s="104"/>
      <c r="ABW47" s="104"/>
      <c r="ABX47" s="104"/>
      <c r="ABY47" s="104"/>
      <c r="ABZ47" s="104"/>
      <c r="ACA47" s="104"/>
      <c r="ACB47" s="104"/>
      <c r="ACC47" s="104"/>
      <c r="ACD47" s="104"/>
      <c r="ACE47" s="104"/>
      <c r="ACF47" s="104"/>
      <c r="ACG47" s="104"/>
      <c r="ACH47" s="104"/>
      <c r="ACI47" s="104"/>
      <c r="ACJ47" s="104"/>
      <c r="ACK47" s="104"/>
      <c r="ACL47" s="104"/>
      <c r="ACM47" s="104"/>
      <c r="ACN47" s="104"/>
      <c r="ACO47" s="104"/>
      <c r="ACP47" s="104"/>
      <c r="ACQ47" s="104"/>
      <c r="ACR47" s="104"/>
      <c r="ACS47" s="104"/>
      <c r="ACT47" s="104"/>
      <c r="ACU47" s="104"/>
      <c r="ACV47" s="104"/>
      <c r="ACW47" s="104"/>
      <c r="ACX47" s="104"/>
      <c r="ACY47" s="104"/>
      <c r="ACZ47" s="104"/>
      <c r="ADA47" s="104"/>
      <c r="ADB47" s="104"/>
      <c r="ADC47" s="104"/>
      <c r="ADD47" s="104"/>
      <c r="ADE47" s="104"/>
      <c r="ADF47" s="104"/>
      <c r="ADG47" s="104"/>
      <c r="ADH47" s="104"/>
      <c r="ADI47" s="104"/>
      <c r="ADJ47" s="104"/>
      <c r="ADK47" s="104"/>
      <c r="ADL47" s="104"/>
      <c r="ADM47" s="104"/>
      <c r="ADN47" s="104"/>
      <c r="ADO47" s="104"/>
      <c r="ADP47" s="104"/>
      <c r="ADQ47" s="104"/>
      <c r="ADR47" s="104"/>
      <c r="ADS47" s="104"/>
      <c r="ADT47" s="104"/>
      <c r="ADU47" s="104"/>
      <c r="ADV47" s="104"/>
      <c r="ADW47" s="104"/>
      <c r="ADX47" s="104"/>
      <c r="ADY47" s="104"/>
      <c r="ADZ47" s="104"/>
      <c r="AEA47" s="104"/>
      <c r="AEB47" s="104"/>
      <c r="AEC47" s="104"/>
      <c r="AED47" s="104"/>
      <c r="AEE47" s="104"/>
      <c r="AEF47" s="104"/>
      <c r="AEG47" s="104"/>
      <c r="AEH47" s="104"/>
      <c r="AEI47" s="104"/>
      <c r="AEJ47" s="104"/>
      <c r="AEK47" s="104"/>
      <c r="AEL47" s="104"/>
      <c r="AEM47" s="104"/>
      <c r="AEN47" s="104"/>
      <c r="AEO47" s="104"/>
      <c r="AEP47" s="104"/>
      <c r="AEQ47" s="104"/>
      <c r="AER47" s="104"/>
      <c r="AES47" s="104"/>
      <c r="AET47" s="104"/>
      <c r="AEU47" s="104"/>
      <c r="AEV47" s="104"/>
      <c r="AEW47" s="104"/>
      <c r="AEX47" s="104"/>
      <c r="AEY47" s="104"/>
      <c r="AEZ47" s="104"/>
      <c r="AFA47" s="104"/>
      <c r="AFB47" s="104"/>
      <c r="AFC47" s="104"/>
      <c r="AFD47" s="104"/>
      <c r="AFE47" s="104"/>
      <c r="AFF47" s="104"/>
      <c r="AFG47" s="104"/>
      <c r="AFH47" s="104"/>
      <c r="AFI47" s="104"/>
      <c r="AFJ47" s="104"/>
      <c r="AFK47" s="104"/>
      <c r="AFL47" s="104"/>
      <c r="AFM47" s="104"/>
      <c r="AFN47" s="104"/>
      <c r="AFO47" s="104"/>
      <c r="AFP47" s="104"/>
      <c r="AFQ47" s="104"/>
      <c r="AFR47" s="104"/>
      <c r="AFS47" s="104"/>
      <c r="AFT47" s="104"/>
      <c r="AFU47" s="104"/>
      <c r="AFV47" s="104"/>
      <c r="AFW47" s="104"/>
      <c r="AFX47" s="104"/>
      <c r="AFY47" s="104"/>
      <c r="AFZ47" s="104"/>
      <c r="AGA47" s="104"/>
      <c r="AGB47" s="104"/>
      <c r="AGC47" s="104"/>
      <c r="AGD47" s="104"/>
      <c r="AGE47" s="104"/>
      <c r="AGF47" s="104"/>
      <c r="AGG47" s="104"/>
      <c r="AGH47" s="104"/>
      <c r="AGI47" s="104"/>
      <c r="AGJ47" s="104"/>
      <c r="AGK47" s="104"/>
      <c r="AGL47" s="104"/>
      <c r="AGM47" s="104"/>
      <c r="AGN47" s="104"/>
      <c r="AGO47" s="104"/>
      <c r="AGP47" s="104"/>
      <c r="AGQ47" s="104"/>
      <c r="AGR47" s="104"/>
      <c r="AGS47" s="104"/>
      <c r="AGT47" s="104"/>
      <c r="AGU47" s="104"/>
      <c r="AGV47" s="104"/>
      <c r="AGW47" s="104"/>
      <c r="AGX47" s="104"/>
      <c r="AGY47" s="104"/>
      <c r="AGZ47" s="104"/>
      <c r="AHA47" s="104"/>
      <c r="AHB47" s="104"/>
      <c r="AHC47" s="104"/>
      <c r="AHD47" s="104"/>
      <c r="AHE47" s="104"/>
      <c r="AHF47" s="104"/>
      <c r="AHG47" s="104"/>
      <c r="AHH47" s="104"/>
      <c r="AHI47" s="104"/>
      <c r="AHJ47" s="104"/>
      <c r="AHK47" s="104"/>
      <c r="AHL47" s="104"/>
      <c r="AHM47" s="104"/>
      <c r="AHN47" s="104"/>
      <c r="AHO47" s="104"/>
      <c r="AHP47" s="104"/>
      <c r="AHQ47" s="104"/>
      <c r="AHR47" s="104"/>
      <c r="AHS47" s="104"/>
      <c r="AHT47" s="104"/>
      <c r="AHU47" s="104"/>
      <c r="AHV47" s="104"/>
      <c r="AHW47" s="104"/>
      <c r="AHX47" s="104"/>
      <c r="AHY47" s="104"/>
      <c r="AHZ47" s="104"/>
      <c r="AIA47" s="104"/>
      <c r="AIB47" s="104"/>
      <c r="AIC47" s="104"/>
      <c r="AID47" s="104"/>
      <c r="AIE47" s="104"/>
      <c r="AIF47" s="104"/>
      <c r="AIG47" s="104"/>
      <c r="AIH47" s="104"/>
      <c r="AII47" s="104"/>
      <c r="AIJ47" s="104"/>
      <c r="AIK47" s="104"/>
      <c r="AIL47" s="104"/>
      <c r="AIM47" s="104"/>
      <c r="AIN47" s="104"/>
      <c r="AIO47" s="104"/>
      <c r="AIP47" s="104"/>
      <c r="AIQ47" s="104"/>
      <c r="AIR47" s="104"/>
      <c r="AIS47" s="104"/>
      <c r="AIT47" s="104"/>
      <c r="AIU47" s="104"/>
      <c r="AIV47" s="104"/>
      <c r="AIW47" s="104"/>
      <c r="AIX47" s="104"/>
      <c r="AIY47" s="104"/>
      <c r="AIZ47" s="104"/>
      <c r="AJA47" s="104"/>
      <c r="AJB47" s="104"/>
      <c r="AJC47" s="104"/>
      <c r="AJD47" s="104"/>
      <c r="AJE47" s="104"/>
      <c r="AJF47" s="104"/>
      <c r="AJG47" s="104"/>
      <c r="AJH47" s="104"/>
      <c r="AJI47" s="104"/>
      <c r="AJJ47" s="104"/>
      <c r="AJK47" s="104"/>
      <c r="AJL47" s="104"/>
      <c r="AJM47" s="104"/>
      <c r="AJN47" s="104"/>
      <c r="AJO47" s="104"/>
      <c r="AJP47" s="104"/>
      <c r="AJQ47" s="104"/>
      <c r="AJR47" s="104"/>
      <c r="AJS47" s="104"/>
      <c r="AJT47" s="104"/>
      <c r="AJU47" s="104"/>
      <c r="AJV47" s="104"/>
      <c r="AJW47" s="104"/>
      <c r="AJX47" s="104"/>
      <c r="AJY47" s="104"/>
      <c r="AJZ47" s="104"/>
      <c r="AKA47" s="104"/>
      <c r="AKB47" s="104"/>
      <c r="AKC47" s="104"/>
      <c r="AKD47" s="104"/>
      <c r="AKE47" s="104"/>
      <c r="AKF47" s="104"/>
      <c r="AKG47" s="104"/>
      <c r="AKH47" s="104"/>
      <c r="AKI47" s="104"/>
      <c r="AKJ47" s="104"/>
      <c r="AKK47" s="104"/>
      <c r="AKL47" s="104"/>
      <c r="AKM47" s="104"/>
      <c r="AKN47" s="104"/>
      <c r="AKO47" s="104"/>
      <c r="AKP47" s="104"/>
      <c r="AKQ47" s="104"/>
      <c r="AKR47" s="104"/>
      <c r="AKS47" s="104"/>
      <c r="AKT47" s="104"/>
      <c r="AKU47" s="104"/>
      <c r="AKV47" s="104"/>
      <c r="AKW47" s="104"/>
      <c r="AKX47" s="104"/>
      <c r="AKY47" s="104"/>
      <c r="AKZ47" s="104"/>
      <c r="ALA47" s="104"/>
      <c r="ALB47" s="104"/>
      <c r="ALC47" s="104"/>
      <c r="ALD47" s="104"/>
      <c r="ALE47" s="104"/>
      <c r="ALF47" s="104"/>
      <c r="ALG47" s="104"/>
      <c r="ALH47" s="104"/>
      <c r="ALI47" s="104"/>
      <c r="ALJ47" s="104"/>
      <c r="ALK47" s="104"/>
      <c r="ALL47" s="104"/>
      <c r="ALM47" s="104"/>
      <c r="ALN47" s="104"/>
      <c r="ALO47" s="104"/>
      <c r="ALP47" s="104"/>
      <c r="ALQ47" s="104"/>
      <c r="ALR47" s="104"/>
      <c r="ALS47" s="104"/>
      <c r="ALT47" s="104"/>
      <c r="ALU47" s="104"/>
      <c r="ALV47" s="104"/>
      <c r="ALW47" s="104"/>
      <c r="ALX47" s="104"/>
      <c r="ALY47" s="104"/>
      <c r="ALZ47" s="104"/>
      <c r="AMA47" s="104"/>
      <c r="AMB47" s="104"/>
      <c r="AMC47" s="104"/>
      <c r="AMD47" s="104"/>
      <c r="AME47" s="104"/>
      <c r="AMF47" s="104"/>
      <c r="AMG47" s="104"/>
      <c r="AMH47" s="104"/>
      <c r="AMI47" s="104"/>
      <c r="AMJ47" s="104"/>
      <c r="AMK47" s="104"/>
      <c r="AML47" s="104"/>
      <c r="AMM47" s="104"/>
      <c r="AMN47" s="104"/>
      <c r="AMO47" s="104"/>
      <c r="AMP47" s="104"/>
      <c r="AMQ47" s="104"/>
      <c r="AMR47" s="104"/>
      <c r="AMS47" s="104"/>
      <c r="AMT47" s="104"/>
      <c r="AMU47" s="104"/>
      <c r="AMV47" s="104"/>
      <c r="AMW47" s="104"/>
      <c r="AMX47" s="104"/>
      <c r="AMY47" s="104"/>
      <c r="AMZ47" s="104"/>
      <c r="ANA47" s="104"/>
      <c r="ANB47" s="104"/>
      <c r="ANC47" s="104"/>
      <c r="AND47" s="104"/>
      <c r="ANE47" s="104"/>
      <c r="ANF47" s="104"/>
      <c r="ANG47" s="104"/>
      <c r="ANH47" s="104"/>
      <c r="ANI47" s="104"/>
      <c r="ANJ47" s="104"/>
      <c r="ANK47" s="104"/>
      <c r="ANL47" s="104"/>
      <c r="ANM47" s="104"/>
      <c r="ANN47" s="104"/>
      <c r="ANO47" s="104"/>
      <c r="ANP47" s="104"/>
      <c r="ANQ47" s="104"/>
      <c r="ANR47" s="104"/>
      <c r="ANS47" s="104"/>
      <c r="ANT47" s="104"/>
      <c r="ANU47" s="104"/>
      <c r="ANV47" s="104"/>
      <c r="ANW47" s="104"/>
      <c r="ANX47" s="104"/>
      <c r="ANY47" s="104"/>
      <c r="ANZ47" s="104"/>
      <c r="AOA47" s="104"/>
      <c r="AOB47" s="104"/>
      <c r="AOC47" s="104"/>
      <c r="AOD47" s="104"/>
      <c r="AOE47" s="104"/>
      <c r="AOF47" s="104"/>
      <c r="AOG47" s="104"/>
      <c r="AOH47" s="104"/>
      <c r="AOI47" s="104"/>
      <c r="AOJ47" s="104"/>
      <c r="AOK47" s="104"/>
      <c r="AOL47" s="104"/>
      <c r="AOM47" s="104"/>
      <c r="AON47" s="104"/>
      <c r="AOO47" s="104"/>
      <c r="AOP47" s="104"/>
      <c r="AOQ47" s="104"/>
      <c r="AOR47" s="104"/>
      <c r="AOS47" s="104"/>
      <c r="AOT47" s="104"/>
      <c r="AOU47" s="104"/>
      <c r="AOV47" s="104"/>
      <c r="AOW47" s="104"/>
      <c r="AOX47" s="104"/>
      <c r="AOY47" s="104"/>
      <c r="AOZ47" s="104"/>
      <c r="APA47" s="104"/>
      <c r="APB47" s="104"/>
      <c r="APC47" s="104"/>
      <c r="APD47" s="104"/>
      <c r="APE47" s="104"/>
      <c r="APF47" s="104"/>
      <c r="APG47" s="104"/>
      <c r="APH47" s="104"/>
      <c r="API47" s="104"/>
      <c r="APJ47" s="104"/>
      <c r="APK47" s="104"/>
      <c r="APL47" s="104"/>
      <c r="APM47" s="104"/>
      <c r="APN47" s="104"/>
      <c r="APO47" s="104"/>
      <c r="APP47" s="104"/>
      <c r="APQ47" s="104"/>
      <c r="APR47" s="104"/>
      <c r="APS47" s="104"/>
      <c r="APT47" s="104"/>
      <c r="APU47" s="104"/>
      <c r="APV47" s="104"/>
      <c r="APW47" s="104"/>
      <c r="APX47" s="104"/>
      <c r="APY47" s="104"/>
      <c r="APZ47" s="104"/>
      <c r="AQA47" s="104"/>
      <c r="AQB47" s="104"/>
      <c r="AQC47" s="104"/>
      <c r="AQD47" s="104"/>
      <c r="AQE47" s="104"/>
      <c r="AQF47" s="104"/>
      <c r="AQG47" s="104"/>
      <c r="AQH47" s="104"/>
      <c r="AQI47" s="104"/>
      <c r="AQJ47" s="104"/>
      <c r="AQK47" s="104"/>
      <c r="AQL47" s="104"/>
      <c r="AQM47" s="104"/>
      <c r="AQN47" s="104"/>
      <c r="AQO47" s="104"/>
      <c r="AQP47" s="104"/>
      <c r="AQQ47" s="104"/>
      <c r="AQR47" s="104"/>
      <c r="AQS47" s="104"/>
      <c r="AQT47" s="104"/>
      <c r="AQU47" s="104"/>
      <c r="AQV47" s="104"/>
      <c r="AQW47" s="104"/>
      <c r="AQX47" s="104"/>
      <c r="AQY47" s="104"/>
      <c r="AQZ47" s="104"/>
      <c r="ARA47" s="104"/>
      <c r="ARB47" s="104"/>
      <c r="ARC47" s="104"/>
      <c r="ARD47" s="104"/>
      <c r="ARE47" s="104"/>
      <c r="ARF47" s="104"/>
      <c r="ARG47" s="104"/>
      <c r="ARH47" s="104"/>
      <c r="ARI47" s="104"/>
      <c r="ARJ47" s="104"/>
      <c r="ARK47" s="104"/>
      <c r="ARL47" s="104"/>
      <c r="ARM47" s="104"/>
      <c r="ARN47" s="104"/>
      <c r="ARO47" s="104"/>
      <c r="ARP47" s="104"/>
      <c r="ARQ47" s="104"/>
      <c r="ARR47" s="104"/>
      <c r="ARS47" s="104"/>
      <c r="ART47" s="104"/>
      <c r="ARU47" s="104"/>
      <c r="ARV47" s="104"/>
      <c r="ARW47" s="104"/>
      <c r="ARX47" s="104"/>
      <c r="ARY47" s="104"/>
      <c r="ARZ47" s="104"/>
      <c r="ASA47" s="104"/>
      <c r="ASB47" s="104"/>
      <c r="ASC47" s="104"/>
      <c r="ASD47" s="104"/>
      <c r="ASE47" s="104"/>
      <c r="ASF47" s="104"/>
      <c r="ASG47" s="104"/>
      <c r="ASH47" s="104"/>
      <c r="ASI47" s="104"/>
      <c r="ASJ47" s="104"/>
      <c r="ASK47" s="104"/>
      <c r="ASL47" s="104"/>
      <c r="ASM47" s="104"/>
      <c r="ASN47" s="104"/>
      <c r="ASO47" s="104"/>
      <c r="ASP47" s="104"/>
      <c r="ASQ47" s="104"/>
      <c r="ASR47" s="104"/>
      <c r="ASS47" s="104"/>
      <c r="AST47" s="104"/>
      <c r="ASU47" s="104"/>
      <c r="ASV47" s="104"/>
      <c r="ASW47" s="104"/>
      <c r="ASX47" s="104"/>
      <c r="ASY47" s="104"/>
      <c r="ASZ47" s="104"/>
      <c r="ATA47" s="104"/>
      <c r="ATB47" s="104"/>
      <c r="ATC47" s="104"/>
      <c r="ATD47" s="104"/>
      <c r="ATE47" s="104"/>
      <c r="ATF47" s="104"/>
      <c r="ATG47" s="104"/>
      <c r="ATH47" s="104"/>
      <c r="ATI47" s="104"/>
      <c r="ATJ47" s="104"/>
      <c r="ATK47" s="104"/>
      <c r="ATL47" s="104"/>
      <c r="ATM47" s="104"/>
      <c r="ATN47" s="104"/>
      <c r="ATO47" s="104"/>
      <c r="ATP47" s="104"/>
      <c r="ATQ47" s="104"/>
      <c r="ATR47" s="104"/>
      <c r="ATS47" s="104"/>
      <c r="ATT47" s="104"/>
      <c r="ATU47" s="104"/>
      <c r="ATV47" s="104"/>
      <c r="ATW47" s="104"/>
      <c r="ATX47" s="104"/>
      <c r="ATY47" s="104"/>
      <c r="ATZ47" s="104"/>
      <c r="AUA47" s="104"/>
      <c r="AUB47" s="104"/>
      <c r="AUC47" s="104"/>
      <c r="AUD47" s="104"/>
      <c r="AUE47" s="104"/>
      <c r="AUF47" s="104"/>
      <c r="AUG47" s="104"/>
      <c r="AUH47" s="104"/>
      <c r="AUI47" s="104"/>
      <c r="AUJ47" s="104"/>
      <c r="AUK47" s="104"/>
      <c r="AUL47" s="104"/>
      <c r="AUM47" s="104"/>
      <c r="AUN47" s="104"/>
      <c r="AUO47" s="104"/>
      <c r="AUP47" s="104"/>
      <c r="AUQ47" s="104"/>
      <c r="AUR47" s="104"/>
      <c r="AUS47" s="104"/>
      <c r="AUT47" s="104"/>
      <c r="AUU47" s="104"/>
      <c r="AUV47" s="104"/>
      <c r="AUW47" s="104"/>
      <c r="AUX47" s="104"/>
      <c r="AUY47" s="104"/>
      <c r="AUZ47" s="104"/>
      <c r="AVA47" s="104"/>
      <c r="AVB47" s="104"/>
      <c r="AVC47" s="104"/>
      <c r="AVD47" s="104"/>
      <c r="AVE47" s="104"/>
      <c r="AVF47" s="104"/>
      <c r="AVG47" s="104"/>
      <c r="AVH47" s="104"/>
      <c r="AVI47" s="104"/>
      <c r="AVJ47" s="104"/>
      <c r="AVK47" s="104"/>
      <c r="AVL47" s="104"/>
      <c r="AVM47" s="104"/>
      <c r="AVN47" s="104"/>
      <c r="AVO47" s="104"/>
      <c r="AVP47" s="104"/>
      <c r="AVQ47" s="104"/>
      <c r="AVR47" s="104"/>
      <c r="AVS47" s="104"/>
      <c r="AVT47" s="104"/>
      <c r="AVU47" s="104"/>
      <c r="AVV47" s="104"/>
      <c r="AVW47" s="104"/>
      <c r="AVX47" s="104"/>
      <c r="AVY47" s="104"/>
      <c r="AVZ47" s="104"/>
      <c r="AWA47" s="104"/>
      <c r="AWB47" s="104"/>
      <c r="AWC47" s="104"/>
      <c r="AWD47" s="104"/>
      <c r="AWE47" s="104"/>
      <c r="AWF47" s="104"/>
      <c r="AWG47" s="104"/>
      <c r="AWH47" s="104"/>
      <c r="AWI47" s="104"/>
      <c r="AWJ47" s="104"/>
      <c r="AWK47" s="104"/>
      <c r="AWL47" s="104"/>
      <c r="AWM47" s="104"/>
      <c r="AWN47" s="104"/>
      <c r="AWO47" s="104"/>
      <c r="AWP47" s="104"/>
      <c r="AWQ47" s="104"/>
      <c r="AWR47" s="104"/>
      <c r="AWS47" s="104"/>
      <c r="AWT47" s="104"/>
      <c r="AWU47" s="104"/>
      <c r="AWV47" s="104"/>
      <c r="AWW47" s="104"/>
      <c r="AWX47" s="104"/>
      <c r="AWY47" s="104"/>
      <c r="AWZ47" s="104"/>
      <c r="AXA47" s="104"/>
      <c r="AXB47" s="104"/>
      <c r="AXC47" s="104"/>
      <c r="AXD47" s="104"/>
      <c r="AXE47" s="104"/>
      <c r="AXF47" s="104"/>
      <c r="AXG47" s="104"/>
      <c r="AXH47" s="104"/>
      <c r="AXI47" s="104"/>
      <c r="AXJ47" s="104"/>
      <c r="AXK47" s="104"/>
      <c r="AXL47" s="104"/>
      <c r="AXM47" s="104"/>
      <c r="AXN47" s="104"/>
      <c r="AXO47" s="104"/>
      <c r="AXP47" s="104"/>
      <c r="AXQ47" s="104"/>
      <c r="AXR47" s="104"/>
      <c r="AXS47" s="104"/>
      <c r="AXT47" s="104"/>
      <c r="AXU47" s="104"/>
      <c r="AXV47" s="104"/>
      <c r="AXW47" s="104"/>
      <c r="AXX47" s="104"/>
      <c r="AXY47" s="104"/>
      <c r="AXZ47" s="104"/>
      <c r="AYA47" s="104"/>
      <c r="AYB47" s="104"/>
      <c r="AYC47" s="104"/>
      <c r="AYD47" s="104"/>
      <c r="AYE47" s="104"/>
      <c r="AYF47" s="104"/>
      <c r="AYG47" s="104"/>
      <c r="AYH47" s="104"/>
      <c r="AYI47" s="104"/>
      <c r="AYJ47" s="104"/>
      <c r="AYK47" s="104"/>
      <c r="AYL47" s="104"/>
      <c r="AYM47" s="104"/>
      <c r="AYN47" s="104"/>
      <c r="AYO47" s="104"/>
      <c r="AYP47" s="104"/>
      <c r="AYQ47" s="104"/>
      <c r="AYR47" s="104"/>
      <c r="AYS47" s="104"/>
      <c r="AYT47" s="104"/>
      <c r="AYU47" s="104"/>
      <c r="AYV47" s="104"/>
      <c r="AYW47" s="104"/>
      <c r="AYX47" s="104"/>
      <c r="AYY47" s="104"/>
      <c r="AYZ47" s="104"/>
      <c r="AZA47" s="104"/>
      <c r="AZB47" s="104"/>
      <c r="AZC47" s="104"/>
      <c r="AZD47" s="104"/>
      <c r="AZE47" s="104"/>
      <c r="AZF47" s="104"/>
      <c r="AZG47" s="104"/>
      <c r="AZH47" s="104"/>
      <c r="AZI47" s="104"/>
      <c r="AZJ47" s="104"/>
      <c r="AZK47" s="104"/>
      <c r="AZL47" s="104"/>
      <c r="AZM47" s="104"/>
      <c r="AZN47" s="104"/>
      <c r="AZO47" s="104"/>
      <c r="AZP47" s="104"/>
      <c r="AZQ47" s="104"/>
      <c r="AZR47" s="104"/>
      <c r="AZS47" s="104"/>
      <c r="AZT47" s="104"/>
      <c r="AZU47" s="104"/>
      <c r="AZV47" s="104"/>
      <c r="AZW47" s="104"/>
      <c r="AZX47" s="104"/>
      <c r="AZY47" s="104"/>
      <c r="AZZ47" s="104"/>
      <c r="BAA47" s="104"/>
      <c r="BAB47" s="104"/>
      <c r="BAC47" s="104"/>
      <c r="BAD47" s="104"/>
      <c r="BAE47" s="104"/>
      <c r="BAF47" s="104"/>
      <c r="BAG47" s="104"/>
      <c r="BAH47" s="104"/>
      <c r="BAI47" s="104"/>
      <c r="BAJ47" s="104"/>
      <c r="BAK47" s="104"/>
      <c r="BAL47" s="104"/>
      <c r="BAM47" s="104"/>
      <c r="BAN47" s="104"/>
      <c r="BAO47" s="104"/>
      <c r="BAP47" s="104"/>
      <c r="BAQ47" s="104"/>
      <c r="BAR47" s="104"/>
      <c r="BAS47" s="104"/>
      <c r="BAT47" s="104"/>
      <c r="BAU47" s="104"/>
      <c r="BAV47" s="104"/>
      <c r="BAW47" s="104"/>
      <c r="BAX47" s="104"/>
      <c r="BAY47" s="104"/>
      <c r="BAZ47" s="104"/>
      <c r="BBA47" s="104"/>
      <c r="BBB47" s="104"/>
      <c r="BBC47" s="104"/>
      <c r="BBD47" s="104"/>
      <c r="BBE47" s="104"/>
      <c r="BBF47" s="104"/>
      <c r="BBG47" s="104"/>
      <c r="BBH47" s="104"/>
      <c r="BBI47" s="104"/>
      <c r="BBJ47" s="104"/>
      <c r="BBK47" s="104"/>
      <c r="BBL47" s="104"/>
      <c r="BBM47" s="104"/>
      <c r="BBN47" s="104"/>
      <c r="BBO47" s="104"/>
      <c r="BBP47" s="104"/>
      <c r="BBQ47" s="104"/>
      <c r="BBR47" s="104"/>
      <c r="BBS47" s="104"/>
      <c r="BBT47" s="104"/>
      <c r="BBU47" s="104"/>
      <c r="BBV47" s="104"/>
      <c r="BBW47" s="104"/>
      <c r="BBX47" s="104"/>
      <c r="BBY47" s="104"/>
      <c r="BBZ47" s="104"/>
      <c r="BCA47" s="104"/>
      <c r="BCB47" s="104"/>
      <c r="BCC47" s="104"/>
      <c r="BCD47" s="104"/>
      <c r="BCE47" s="104"/>
      <c r="BCF47" s="104"/>
      <c r="BCG47" s="104"/>
      <c r="BCH47" s="104"/>
      <c r="BCI47" s="104"/>
      <c r="BCJ47" s="104"/>
      <c r="BCK47" s="104"/>
      <c r="BCL47" s="104"/>
      <c r="BCM47" s="104"/>
      <c r="BCN47" s="104"/>
      <c r="BCO47" s="104"/>
      <c r="BCP47" s="104"/>
      <c r="BCQ47" s="104"/>
      <c r="BCR47" s="104"/>
      <c r="BCS47" s="104"/>
      <c r="BCT47" s="104"/>
      <c r="BCU47" s="104"/>
      <c r="BCV47" s="104"/>
      <c r="BCW47" s="104"/>
      <c r="BCX47" s="104"/>
      <c r="BCY47" s="104"/>
      <c r="BCZ47" s="104"/>
      <c r="BDA47" s="104"/>
      <c r="BDB47" s="104"/>
      <c r="BDC47" s="104"/>
      <c r="BDD47" s="104"/>
      <c r="BDE47" s="104"/>
      <c r="BDF47" s="104"/>
      <c r="BDG47" s="104"/>
      <c r="BDH47" s="104"/>
      <c r="BDI47" s="104"/>
      <c r="BDJ47" s="104"/>
      <c r="BDK47" s="104"/>
      <c r="BDL47" s="104"/>
      <c r="BDM47" s="104"/>
      <c r="BDN47" s="104"/>
      <c r="BDO47" s="104"/>
      <c r="BDP47" s="104"/>
      <c r="BDQ47" s="104"/>
      <c r="BDR47" s="104"/>
      <c r="BDS47" s="104"/>
      <c r="BDT47" s="104"/>
      <c r="BDU47" s="104"/>
      <c r="BDV47" s="104"/>
      <c r="BDW47" s="104"/>
      <c r="BDX47" s="104"/>
      <c r="BDY47" s="104"/>
      <c r="BDZ47" s="104"/>
      <c r="BEA47" s="104"/>
      <c r="BEB47" s="104"/>
      <c r="BEC47" s="104"/>
      <c r="BED47" s="104"/>
      <c r="BEE47" s="104"/>
      <c r="BEF47" s="104"/>
      <c r="BEG47" s="104"/>
      <c r="BEH47" s="104"/>
      <c r="BEI47" s="104"/>
      <c r="BEJ47" s="104"/>
      <c r="BEK47" s="104"/>
      <c r="BEL47" s="104"/>
      <c r="BEM47" s="104"/>
      <c r="BEN47" s="104"/>
      <c r="BEO47" s="104"/>
      <c r="BEP47" s="104"/>
      <c r="BEQ47" s="104"/>
      <c r="BER47" s="104"/>
      <c r="BES47" s="104"/>
      <c r="BET47" s="104"/>
      <c r="BEU47" s="104"/>
      <c r="BEV47" s="104"/>
      <c r="BEW47" s="104"/>
      <c r="BEX47" s="104"/>
      <c r="BEY47" s="104"/>
      <c r="BEZ47" s="104"/>
      <c r="BFA47" s="104"/>
      <c r="BFB47" s="104"/>
      <c r="BFC47" s="104"/>
      <c r="BFD47" s="104"/>
      <c r="BFE47" s="104"/>
      <c r="BFF47" s="104"/>
      <c r="BFG47" s="104"/>
      <c r="BFH47" s="104"/>
      <c r="BFI47" s="104"/>
      <c r="BFJ47" s="104"/>
      <c r="BFK47" s="104"/>
      <c r="BFL47" s="104"/>
      <c r="BFM47" s="104"/>
      <c r="BFN47" s="104"/>
      <c r="BFO47" s="104"/>
      <c r="BFP47" s="104"/>
      <c r="BFQ47" s="104"/>
      <c r="BFR47" s="104"/>
      <c r="BFS47" s="104"/>
      <c r="BFT47" s="104"/>
      <c r="BFU47" s="104"/>
      <c r="BFV47" s="104"/>
      <c r="BFW47" s="104"/>
      <c r="BFX47" s="104"/>
      <c r="BFY47" s="104"/>
      <c r="BFZ47" s="104"/>
      <c r="BGA47" s="104"/>
      <c r="BGB47" s="104"/>
      <c r="BGC47" s="104"/>
      <c r="BGD47" s="104"/>
      <c r="BGE47" s="104"/>
      <c r="BGF47" s="104"/>
      <c r="BGG47" s="104"/>
      <c r="BGH47" s="104"/>
      <c r="BGI47" s="104"/>
      <c r="BGJ47" s="104"/>
      <c r="BGK47" s="104"/>
      <c r="BGL47" s="104"/>
      <c r="BGM47" s="104"/>
      <c r="BGN47" s="104"/>
      <c r="BGO47" s="104"/>
      <c r="BGP47" s="104"/>
      <c r="BGQ47" s="104"/>
      <c r="BGR47" s="104"/>
      <c r="BGS47" s="104"/>
      <c r="BGT47" s="104"/>
      <c r="BGU47" s="104"/>
      <c r="BGV47" s="104"/>
      <c r="BGW47" s="104"/>
      <c r="BGX47" s="104"/>
      <c r="BGY47" s="104"/>
      <c r="BGZ47" s="104"/>
      <c r="BHA47" s="104"/>
      <c r="BHB47" s="104"/>
      <c r="BHC47" s="104"/>
      <c r="BHD47" s="104"/>
      <c r="BHE47" s="104"/>
      <c r="BHF47" s="104"/>
      <c r="BHG47" s="104"/>
      <c r="BHH47" s="104"/>
      <c r="BHI47" s="104"/>
      <c r="BHJ47" s="104"/>
      <c r="BHK47" s="104"/>
      <c r="BHL47" s="104"/>
      <c r="BHM47" s="104"/>
      <c r="BHN47" s="104"/>
      <c r="BHO47" s="104"/>
      <c r="BHP47" s="104"/>
      <c r="BHQ47" s="104"/>
      <c r="BHR47" s="104"/>
      <c r="BHS47" s="104"/>
      <c r="BHT47" s="104"/>
      <c r="BHU47" s="104"/>
      <c r="BHV47" s="104"/>
      <c r="BHW47" s="104"/>
      <c r="BHX47" s="104"/>
      <c r="BHY47" s="104"/>
      <c r="BHZ47" s="104"/>
      <c r="BIA47" s="104"/>
      <c r="BIB47" s="104"/>
      <c r="BIC47" s="104"/>
      <c r="BID47" s="104"/>
      <c r="BIE47" s="104"/>
      <c r="BIF47" s="104"/>
      <c r="BIG47" s="104"/>
      <c r="BIH47" s="104"/>
      <c r="BII47" s="104"/>
      <c r="BIJ47" s="104"/>
      <c r="BIK47" s="104"/>
      <c r="BIL47" s="104"/>
      <c r="BIM47" s="104"/>
      <c r="BIN47" s="104"/>
      <c r="BIO47" s="104"/>
      <c r="BIP47" s="104"/>
      <c r="BIQ47" s="104"/>
      <c r="BIR47" s="104"/>
      <c r="BIS47" s="104"/>
      <c r="BIT47" s="104"/>
      <c r="BIU47" s="104"/>
      <c r="BIV47" s="104"/>
      <c r="BIW47" s="104"/>
      <c r="BIX47" s="104"/>
      <c r="BIY47" s="104"/>
      <c r="BIZ47" s="104"/>
      <c r="BJA47" s="104"/>
      <c r="BJB47" s="104"/>
      <c r="BJC47" s="104"/>
      <c r="BJD47" s="104"/>
      <c r="BJE47" s="104"/>
      <c r="BJF47" s="104"/>
      <c r="BJG47" s="104"/>
      <c r="BJH47" s="104"/>
      <c r="BJI47" s="104"/>
      <c r="BJJ47" s="104"/>
      <c r="BJK47" s="104"/>
      <c r="BJL47" s="104"/>
      <c r="BJM47" s="104"/>
      <c r="BJN47" s="104"/>
      <c r="BJO47" s="104"/>
      <c r="BJP47" s="104"/>
      <c r="BJQ47" s="104"/>
      <c r="BJR47" s="104"/>
      <c r="BJS47" s="104"/>
      <c r="BJT47" s="104"/>
      <c r="BJU47" s="104"/>
      <c r="BJV47" s="104"/>
      <c r="BJW47" s="104"/>
      <c r="BJX47" s="104"/>
      <c r="BJY47" s="104"/>
      <c r="BJZ47" s="104"/>
      <c r="BKA47" s="104"/>
      <c r="BKB47" s="104"/>
      <c r="BKC47" s="104"/>
      <c r="BKD47" s="104"/>
      <c r="BKE47" s="104"/>
      <c r="BKF47" s="104"/>
      <c r="BKG47" s="104"/>
      <c r="BKH47" s="104"/>
      <c r="BKI47" s="104"/>
      <c r="BKJ47" s="104"/>
      <c r="BKK47" s="104"/>
      <c r="BKL47" s="104"/>
      <c r="BKM47" s="104"/>
      <c r="BKN47" s="104"/>
      <c r="BKO47" s="104"/>
      <c r="BKP47" s="104"/>
      <c r="BKQ47" s="104"/>
      <c r="BKR47" s="104"/>
      <c r="BKS47" s="104"/>
      <c r="BKT47" s="104"/>
      <c r="BKU47" s="104"/>
      <c r="BKV47" s="104"/>
      <c r="BKW47" s="104"/>
      <c r="BKX47" s="104"/>
      <c r="BKY47" s="104"/>
      <c r="BKZ47" s="104"/>
      <c r="BLA47" s="104"/>
      <c r="BLB47" s="104"/>
      <c r="BLC47" s="104"/>
      <c r="BLD47" s="104"/>
      <c r="BLE47" s="104"/>
      <c r="BLF47" s="104"/>
      <c r="BLG47" s="104"/>
      <c r="BLH47" s="104"/>
      <c r="BLI47" s="104"/>
      <c r="BLJ47" s="104"/>
      <c r="BLK47" s="104"/>
      <c r="BLL47" s="104"/>
      <c r="BLM47" s="104"/>
      <c r="BLN47" s="104"/>
      <c r="BLO47" s="104"/>
      <c r="BLP47" s="104"/>
      <c r="BLQ47" s="104"/>
      <c r="BLR47" s="104"/>
      <c r="BLS47" s="104"/>
      <c r="BLT47" s="104"/>
      <c r="BLU47" s="104"/>
      <c r="BLV47" s="104"/>
      <c r="BLW47" s="104"/>
      <c r="BLX47" s="104"/>
      <c r="BLY47" s="104"/>
      <c r="BLZ47" s="104"/>
      <c r="BMA47" s="104"/>
      <c r="BMB47" s="104"/>
      <c r="BMC47" s="104"/>
      <c r="BMD47" s="104"/>
      <c r="BME47" s="104"/>
      <c r="BMF47" s="104"/>
      <c r="BMG47" s="104"/>
      <c r="BMH47" s="104"/>
      <c r="BMI47" s="104"/>
      <c r="BMJ47" s="104"/>
      <c r="BMK47" s="104"/>
      <c r="BML47" s="104"/>
      <c r="BMM47" s="104"/>
      <c r="BMN47" s="104"/>
      <c r="BMO47" s="104"/>
      <c r="BMP47" s="104"/>
      <c r="BMQ47" s="104"/>
      <c r="BMR47" s="104"/>
      <c r="BMS47" s="104"/>
      <c r="BMT47" s="104"/>
      <c r="BMU47" s="104"/>
      <c r="BMV47" s="104"/>
      <c r="BMW47" s="104"/>
      <c r="BMX47" s="104"/>
      <c r="BMY47" s="104"/>
      <c r="BMZ47" s="104"/>
      <c r="BNA47" s="104"/>
      <c r="BNB47" s="104"/>
      <c r="BNC47" s="104"/>
      <c r="BND47" s="104"/>
      <c r="BNE47" s="104"/>
      <c r="BNF47" s="104"/>
      <c r="BNG47" s="104"/>
      <c r="BNH47" s="104"/>
      <c r="BNI47" s="104"/>
      <c r="BNJ47" s="104"/>
      <c r="BNK47" s="104"/>
      <c r="BNL47" s="104"/>
      <c r="BNM47" s="104"/>
      <c r="BNN47" s="104"/>
      <c r="BNO47" s="104"/>
      <c r="BNP47" s="104"/>
      <c r="BNQ47" s="104"/>
      <c r="BNR47" s="104"/>
      <c r="BNS47" s="104"/>
      <c r="BNT47" s="104"/>
      <c r="BNU47" s="104"/>
      <c r="BNV47" s="104"/>
      <c r="BNW47" s="104"/>
      <c r="BNX47" s="104"/>
      <c r="BNY47" s="104"/>
      <c r="BNZ47" s="104"/>
      <c r="BOA47" s="104"/>
      <c r="BOB47" s="104"/>
      <c r="BOC47" s="104"/>
      <c r="BOD47" s="104"/>
      <c r="BOE47" s="104"/>
      <c r="BOF47" s="104"/>
      <c r="BOG47" s="104"/>
      <c r="BOH47" s="104"/>
      <c r="BOI47" s="104"/>
      <c r="BOJ47" s="104"/>
      <c r="BOK47" s="104"/>
      <c r="BOL47" s="104"/>
      <c r="BOM47" s="104"/>
      <c r="BON47" s="104"/>
      <c r="BOO47" s="104"/>
      <c r="BOP47" s="104"/>
      <c r="BOQ47" s="104"/>
      <c r="BOR47" s="104"/>
      <c r="BOS47" s="104"/>
      <c r="BOT47" s="104"/>
      <c r="BOU47" s="104"/>
      <c r="BOV47" s="104"/>
      <c r="BOW47" s="104"/>
      <c r="BOX47" s="104"/>
      <c r="BOY47" s="104"/>
      <c r="BOZ47" s="104"/>
      <c r="BPA47" s="104"/>
      <c r="BPB47" s="104"/>
      <c r="BPC47" s="104"/>
      <c r="BPD47" s="104"/>
      <c r="BPE47" s="104"/>
      <c r="BPF47" s="104"/>
      <c r="BPG47" s="104"/>
      <c r="BPH47" s="104"/>
      <c r="BPI47" s="104"/>
      <c r="BPJ47" s="104"/>
      <c r="BPK47" s="104"/>
      <c r="BPL47" s="104"/>
      <c r="BPM47" s="104"/>
      <c r="BPN47" s="104"/>
      <c r="BPO47" s="104"/>
      <c r="BPP47" s="104"/>
      <c r="BPQ47" s="104"/>
      <c r="BPR47" s="104"/>
      <c r="BPS47" s="104"/>
      <c r="BPT47" s="104"/>
      <c r="BPU47" s="104"/>
      <c r="BPV47" s="104"/>
      <c r="BPW47" s="104"/>
      <c r="BPX47" s="104"/>
      <c r="BPY47" s="104"/>
      <c r="BPZ47" s="104"/>
      <c r="BQA47" s="104"/>
      <c r="BQB47" s="104"/>
      <c r="BQC47" s="104"/>
      <c r="BQD47" s="104"/>
      <c r="BQE47" s="104"/>
      <c r="BQF47" s="104"/>
      <c r="BQG47" s="104"/>
      <c r="BQH47" s="104"/>
      <c r="BQI47" s="104"/>
      <c r="BQJ47" s="104"/>
      <c r="BQK47" s="104"/>
      <c r="BQL47" s="104"/>
      <c r="BQM47" s="104"/>
      <c r="BQN47" s="104"/>
      <c r="BQO47" s="104"/>
      <c r="BQP47" s="104"/>
      <c r="BQQ47" s="104"/>
      <c r="BQR47" s="104"/>
      <c r="BQS47" s="104"/>
      <c r="BQT47" s="104"/>
      <c r="BQU47" s="104"/>
      <c r="BQV47" s="104"/>
      <c r="BQW47" s="104"/>
      <c r="BQX47" s="104"/>
      <c r="BQY47" s="104"/>
      <c r="BQZ47" s="104"/>
      <c r="BRA47" s="104"/>
      <c r="BRB47" s="104"/>
      <c r="BRC47" s="104"/>
      <c r="BRD47" s="104"/>
      <c r="BRE47" s="104"/>
      <c r="BRF47" s="104"/>
      <c r="BRG47" s="104"/>
      <c r="BRH47" s="104"/>
      <c r="BRI47" s="104"/>
      <c r="BRJ47" s="104"/>
      <c r="BRK47" s="104"/>
      <c r="BRL47" s="104"/>
      <c r="BRM47" s="104"/>
      <c r="BRN47" s="104"/>
      <c r="BRO47" s="104"/>
      <c r="BRP47" s="104"/>
      <c r="BRQ47" s="104"/>
      <c r="BRR47" s="104"/>
      <c r="BRS47" s="104"/>
      <c r="BRT47" s="104"/>
      <c r="BRU47" s="104"/>
      <c r="BRV47" s="104"/>
      <c r="BRW47" s="104"/>
      <c r="BRX47" s="104"/>
      <c r="BRY47" s="104"/>
      <c r="BRZ47" s="104"/>
      <c r="BSA47" s="104"/>
      <c r="BSB47" s="104"/>
      <c r="BSC47" s="104"/>
      <c r="BSD47" s="104"/>
      <c r="BSE47" s="104"/>
      <c r="BSF47" s="104"/>
      <c r="BSG47" s="104"/>
      <c r="BSH47" s="104"/>
      <c r="BSI47" s="104"/>
      <c r="BSJ47" s="104"/>
      <c r="BSK47" s="104"/>
      <c r="BSL47" s="104"/>
      <c r="BSM47" s="104"/>
      <c r="BSN47" s="104"/>
      <c r="BSO47" s="104"/>
      <c r="BSP47" s="104"/>
      <c r="BSQ47" s="104"/>
      <c r="BSR47" s="104"/>
      <c r="BSS47" s="104"/>
      <c r="BST47" s="104"/>
      <c r="BSU47" s="104"/>
      <c r="BSV47" s="104"/>
      <c r="BSW47" s="104"/>
      <c r="BSX47" s="104"/>
      <c r="BSY47" s="104"/>
      <c r="BSZ47" s="104"/>
      <c r="BTA47" s="104"/>
      <c r="BTB47" s="104"/>
      <c r="BTC47" s="104"/>
      <c r="BTD47" s="104"/>
      <c r="BTE47" s="104"/>
      <c r="BTF47" s="104"/>
      <c r="BTG47" s="104"/>
      <c r="BTH47" s="104"/>
      <c r="BTI47" s="104"/>
      <c r="BTJ47" s="104"/>
      <c r="BTK47" s="104"/>
      <c r="BTL47" s="104"/>
      <c r="BTM47" s="104"/>
      <c r="BTN47" s="104"/>
      <c r="BTO47" s="104"/>
      <c r="BTP47" s="104"/>
      <c r="BTQ47" s="104"/>
      <c r="BTR47" s="104"/>
      <c r="BTS47" s="104"/>
      <c r="BTT47" s="104"/>
      <c r="BTU47" s="104"/>
      <c r="BTV47" s="104"/>
      <c r="BTW47" s="104"/>
      <c r="BTX47" s="104"/>
      <c r="BTY47" s="104"/>
      <c r="BTZ47" s="104"/>
      <c r="BUA47" s="104"/>
      <c r="BUB47" s="104"/>
      <c r="BUC47" s="104"/>
      <c r="BUD47" s="104"/>
      <c r="BUE47" s="104"/>
      <c r="BUF47" s="104"/>
      <c r="BUG47" s="104"/>
      <c r="BUH47" s="104"/>
      <c r="BUI47" s="104"/>
      <c r="BUJ47" s="104"/>
      <c r="BUK47" s="104"/>
      <c r="BUL47" s="104"/>
      <c r="BUM47" s="104"/>
      <c r="BUN47" s="104"/>
      <c r="BUO47" s="104"/>
      <c r="BUP47" s="104"/>
      <c r="BUQ47" s="104"/>
      <c r="BUR47" s="104"/>
      <c r="BUS47" s="104"/>
      <c r="BUT47" s="104"/>
      <c r="BUU47" s="104"/>
      <c r="BUV47" s="104"/>
      <c r="BUW47" s="104"/>
      <c r="BUX47" s="104"/>
      <c r="BUY47" s="104"/>
      <c r="BUZ47" s="104"/>
      <c r="BVA47" s="104"/>
      <c r="BVB47" s="104"/>
      <c r="BVC47" s="104"/>
      <c r="BVD47" s="104"/>
      <c r="BVE47" s="104"/>
      <c r="BVF47" s="104"/>
      <c r="BVG47" s="104"/>
      <c r="BVH47" s="104"/>
      <c r="BVI47" s="104"/>
      <c r="BVJ47" s="104"/>
      <c r="BVK47" s="104"/>
      <c r="BVL47" s="104"/>
      <c r="BVM47" s="104"/>
      <c r="BVN47" s="104"/>
      <c r="BVO47" s="104"/>
      <c r="BVP47" s="104"/>
      <c r="BVQ47" s="104"/>
      <c r="BVR47" s="104"/>
      <c r="BVS47" s="104"/>
      <c r="BVT47" s="104"/>
      <c r="BVU47" s="104"/>
      <c r="BVV47" s="104"/>
      <c r="BVW47" s="104"/>
      <c r="BVX47" s="104"/>
      <c r="BVY47" s="104"/>
      <c r="BVZ47" s="104"/>
      <c r="BWA47" s="104"/>
      <c r="BWB47" s="104"/>
      <c r="BWC47" s="104"/>
      <c r="BWD47" s="104"/>
      <c r="BWE47" s="104"/>
      <c r="BWF47" s="104"/>
      <c r="BWG47" s="104"/>
      <c r="BWH47" s="104"/>
      <c r="BWI47" s="104"/>
      <c r="BWJ47" s="104"/>
      <c r="BWK47" s="104"/>
    </row>
    <row r="48" spans="1:1961" s="126" customFormat="1" ht="31.5" x14ac:dyDescent="0.25">
      <c r="A48" s="46" t="s">
        <v>176</v>
      </c>
      <c r="B48" s="47" t="s">
        <v>177</v>
      </c>
      <c r="C48" s="85" t="s">
        <v>127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8">
        <v>1.7945679650000004</v>
      </c>
      <c r="M48" s="85">
        <v>0</v>
      </c>
      <c r="N48" s="85">
        <v>0</v>
      </c>
      <c r="O48" s="85">
        <v>0</v>
      </c>
      <c r="P48" s="85">
        <v>0</v>
      </c>
      <c r="Q48" s="85">
        <v>70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f>Z49</f>
        <v>3.45</v>
      </c>
      <c r="AA48" s="85">
        <v>0</v>
      </c>
      <c r="AB48" s="85">
        <v>0</v>
      </c>
      <c r="AC48" s="85">
        <v>0</v>
      </c>
      <c r="AD48" s="85">
        <v>0</v>
      </c>
      <c r="AE48" s="85">
        <f>AE49</f>
        <v>152</v>
      </c>
      <c r="AF48" s="85" t="s">
        <v>127</v>
      </c>
      <c r="AG48" s="88">
        <f>Z48</f>
        <v>3.45</v>
      </c>
      <c r="AH48" s="141">
        <v>0</v>
      </c>
      <c r="AI48" s="141">
        <v>0</v>
      </c>
      <c r="AJ48" s="141"/>
      <c r="AK48" s="141">
        <v>0</v>
      </c>
      <c r="AL48" s="141">
        <f>AL49</f>
        <v>152</v>
      </c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  <c r="IW48" s="104"/>
      <c r="IX48" s="104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4"/>
      <c r="NJ48" s="104"/>
      <c r="NK48" s="104"/>
      <c r="NL48" s="104"/>
      <c r="NM48" s="104"/>
      <c r="NN48" s="104"/>
      <c r="NO48" s="104"/>
      <c r="NP48" s="104"/>
      <c r="NQ48" s="104"/>
      <c r="NR48" s="104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4"/>
      <c r="SD48" s="104"/>
      <c r="SE48" s="104"/>
      <c r="SF48" s="104"/>
      <c r="SG48" s="104"/>
      <c r="SH48" s="104"/>
      <c r="SI48" s="104"/>
      <c r="SJ48" s="104"/>
      <c r="SK48" s="104"/>
      <c r="SL48" s="104"/>
      <c r="SM48" s="104"/>
      <c r="SN48" s="104"/>
      <c r="SO48" s="104"/>
      <c r="SP48" s="104"/>
      <c r="SQ48" s="104"/>
      <c r="SR48" s="104"/>
      <c r="SS48" s="104"/>
      <c r="ST48" s="104"/>
      <c r="SU48" s="104"/>
      <c r="SV48" s="104"/>
      <c r="SW48" s="104"/>
      <c r="SX48" s="104"/>
      <c r="SY48" s="104"/>
      <c r="SZ48" s="104"/>
      <c r="TA48" s="104"/>
      <c r="TB48" s="104"/>
      <c r="TC48" s="104"/>
      <c r="TD48" s="104"/>
      <c r="TE48" s="104"/>
      <c r="TF48" s="104"/>
      <c r="TG48" s="104"/>
      <c r="TH48" s="104"/>
      <c r="TI48" s="104"/>
      <c r="TJ48" s="104"/>
      <c r="TK48" s="104"/>
      <c r="TL48" s="104"/>
      <c r="TM48" s="104"/>
      <c r="TN48" s="104"/>
      <c r="TO48" s="104"/>
      <c r="TP48" s="104"/>
      <c r="TQ48" s="104"/>
      <c r="TR48" s="104"/>
      <c r="TS48" s="104"/>
      <c r="TT48" s="104"/>
      <c r="TU48" s="104"/>
      <c r="TV48" s="104"/>
      <c r="TW48" s="104"/>
      <c r="TX48" s="104"/>
      <c r="TY48" s="104"/>
      <c r="TZ48" s="104"/>
      <c r="UA48" s="104"/>
      <c r="UB48" s="104"/>
      <c r="UC48" s="104"/>
      <c r="UD48" s="104"/>
      <c r="UE48" s="104"/>
      <c r="UF48" s="104"/>
      <c r="UG48" s="104"/>
      <c r="UH48" s="104"/>
      <c r="UI48" s="104"/>
      <c r="UJ48" s="104"/>
      <c r="UK48" s="104"/>
      <c r="UL48" s="104"/>
      <c r="UM48" s="104"/>
      <c r="UN48" s="104"/>
      <c r="UO48" s="104"/>
      <c r="UP48" s="104"/>
      <c r="UQ48" s="104"/>
      <c r="UR48" s="104"/>
      <c r="US48" s="104"/>
      <c r="UT48" s="104"/>
      <c r="UU48" s="104"/>
      <c r="UV48" s="104"/>
      <c r="UW48" s="104"/>
      <c r="UX48" s="104"/>
      <c r="UY48" s="104"/>
      <c r="UZ48" s="104"/>
      <c r="VA48" s="104"/>
      <c r="VB48" s="104"/>
      <c r="VC48" s="104"/>
      <c r="VD48" s="104"/>
      <c r="VE48" s="104"/>
      <c r="VF48" s="104"/>
      <c r="VG48" s="104"/>
      <c r="VH48" s="104"/>
      <c r="VI48" s="104"/>
      <c r="VJ48" s="104"/>
      <c r="VK48" s="104"/>
      <c r="VL48" s="104"/>
      <c r="VM48" s="104"/>
      <c r="VN48" s="104"/>
      <c r="VO48" s="104"/>
      <c r="VP48" s="104"/>
      <c r="VQ48" s="104"/>
      <c r="VR48" s="104"/>
      <c r="VS48" s="104"/>
      <c r="VT48" s="104"/>
      <c r="VU48" s="104"/>
      <c r="VV48" s="104"/>
      <c r="VW48" s="104"/>
      <c r="VX48" s="104"/>
      <c r="VY48" s="104"/>
      <c r="VZ48" s="104"/>
      <c r="WA48" s="104"/>
      <c r="WB48" s="104"/>
      <c r="WC48" s="104"/>
      <c r="WD48" s="104"/>
      <c r="WE48" s="104"/>
      <c r="WF48" s="104"/>
      <c r="WG48" s="104"/>
      <c r="WH48" s="104"/>
      <c r="WI48" s="104"/>
      <c r="WJ48" s="104"/>
      <c r="WK48" s="104"/>
      <c r="WL48" s="104"/>
      <c r="WM48" s="104"/>
      <c r="WN48" s="104"/>
      <c r="WO48" s="104"/>
      <c r="WP48" s="104"/>
      <c r="WQ48" s="104"/>
      <c r="WR48" s="104"/>
      <c r="WS48" s="104"/>
      <c r="WT48" s="104"/>
      <c r="WU48" s="104"/>
      <c r="WV48" s="104"/>
      <c r="WW48" s="104"/>
      <c r="WX48" s="104"/>
      <c r="WY48" s="104"/>
      <c r="WZ48" s="104"/>
      <c r="XA48" s="104"/>
      <c r="XB48" s="104"/>
      <c r="XC48" s="104"/>
      <c r="XD48" s="104"/>
      <c r="XE48" s="104"/>
      <c r="XF48" s="104"/>
      <c r="XG48" s="104"/>
      <c r="XH48" s="104"/>
      <c r="XI48" s="104"/>
      <c r="XJ48" s="104"/>
      <c r="XK48" s="104"/>
      <c r="XL48" s="104"/>
      <c r="XM48" s="104"/>
      <c r="XN48" s="104"/>
      <c r="XO48" s="104"/>
      <c r="XP48" s="104"/>
      <c r="XQ48" s="104"/>
      <c r="XR48" s="104"/>
      <c r="XS48" s="104"/>
      <c r="XT48" s="104"/>
      <c r="XU48" s="104"/>
      <c r="XV48" s="104"/>
      <c r="XW48" s="104"/>
      <c r="XX48" s="104"/>
      <c r="XY48" s="104"/>
      <c r="XZ48" s="104"/>
      <c r="YA48" s="104"/>
      <c r="YB48" s="104"/>
      <c r="YC48" s="104"/>
      <c r="YD48" s="104"/>
      <c r="YE48" s="104"/>
      <c r="YF48" s="104"/>
      <c r="YG48" s="104"/>
      <c r="YH48" s="104"/>
      <c r="YI48" s="104"/>
      <c r="YJ48" s="104"/>
      <c r="YK48" s="104"/>
      <c r="YL48" s="104"/>
      <c r="YM48" s="104"/>
      <c r="YN48" s="104"/>
      <c r="YO48" s="104"/>
      <c r="YP48" s="104"/>
      <c r="YQ48" s="104"/>
      <c r="YR48" s="104"/>
      <c r="YS48" s="104"/>
      <c r="YT48" s="104"/>
      <c r="YU48" s="104"/>
      <c r="YV48" s="104"/>
      <c r="YW48" s="104"/>
      <c r="YX48" s="104"/>
      <c r="YY48" s="104"/>
      <c r="YZ48" s="104"/>
      <c r="ZA48" s="104"/>
      <c r="ZB48" s="104"/>
      <c r="ZC48" s="104"/>
      <c r="ZD48" s="104"/>
      <c r="ZE48" s="104"/>
      <c r="ZF48" s="104"/>
      <c r="ZG48" s="104"/>
      <c r="ZH48" s="104"/>
      <c r="ZI48" s="104"/>
      <c r="ZJ48" s="104"/>
      <c r="ZK48" s="104"/>
      <c r="ZL48" s="104"/>
      <c r="ZM48" s="104"/>
      <c r="ZN48" s="104"/>
      <c r="ZO48" s="104"/>
      <c r="ZP48" s="104"/>
      <c r="ZQ48" s="104"/>
      <c r="ZR48" s="104"/>
      <c r="ZS48" s="104"/>
      <c r="ZT48" s="104"/>
      <c r="ZU48" s="104"/>
      <c r="ZV48" s="104"/>
      <c r="ZW48" s="104"/>
      <c r="ZX48" s="104"/>
      <c r="ZY48" s="104"/>
      <c r="ZZ48" s="104"/>
      <c r="AAA48" s="104"/>
      <c r="AAB48" s="104"/>
      <c r="AAC48" s="104"/>
      <c r="AAD48" s="104"/>
      <c r="AAE48" s="104"/>
      <c r="AAF48" s="104"/>
      <c r="AAG48" s="104"/>
      <c r="AAH48" s="104"/>
      <c r="AAI48" s="104"/>
      <c r="AAJ48" s="104"/>
      <c r="AAK48" s="104"/>
      <c r="AAL48" s="104"/>
      <c r="AAM48" s="104"/>
      <c r="AAN48" s="104"/>
      <c r="AAO48" s="104"/>
      <c r="AAP48" s="104"/>
      <c r="AAQ48" s="104"/>
      <c r="AAR48" s="104"/>
      <c r="AAS48" s="104"/>
      <c r="AAT48" s="104"/>
      <c r="AAU48" s="104"/>
      <c r="AAV48" s="104"/>
      <c r="AAW48" s="104"/>
      <c r="AAX48" s="104"/>
      <c r="AAY48" s="104"/>
      <c r="AAZ48" s="104"/>
      <c r="ABA48" s="104"/>
      <c r="ABB48" s="104"/>
      <c r="ABC48" s="104"/>
      <c r="ABD48" s="104"/>
      <c r="ABE48" s="104"/>
      <c r="ABF48" s="104"/>
      <c r="ABG48" s="104"/>
      <c r="ABH48" s="104"/>
      <c r="ABI48" s="104"/>
      <c r="ABJ48" s="104"/>
      <c r="ABK48" s="104"/>
      <c r="ABL48" s="104"/>
      <c r="ABM48" s="104"/>
      <c r="ABN48" s="104"/>
      <c r="ABO48" s="104"/>
      <c r="ABP48" s="104"/>
      <c r="ABQ48" s="104"/>
      <c r="ABR48" s="104"/>
      <c r="ABS48" s="104"/>
      <c r="ABT48" s="104"/>
      <c r="ABU48" s="104"/>
      <c r="ABV48" s="104"/>
      <c r="ABW48" s="104"/>
      <c r="ABX48" s="104"/>
      <c r="ABY48" s="104"/>
      <c r="ABZ48" s="104"/>
      <c r="ACA48" s="104"/>
      <c r="ACB48" s="104"/>
      <c r="ACC48" s="104"/>
      <c r="ACD48" s="104"/>
      <c r="ACE48" s="104"/>
      <c r="ACF48" s="104"/>
      <c r="ACG48" s="104"/>
      <c r="ACH48" s="104"/>
      <c r="ACI48" s="104"/>
      <c r="ACJ48" s="104"/>
      <c r="ACK48" s="104"/>
      <c r="ACL48" s="104"/>
      <c r="ACM48" s="104"/>
      <c r="ACN48" s="104"/>
      <c r="ACO48" s="104"/>
      <c r="ACP48" s="104"/>
      <c r="ACQ48" s="104"/>
      <c r="ACR48" s="104"/>
      <c r="ACS48" s="104"/>
      <c r="ACT48" s="104"/>
      <c r="ACU48" s="104"/>
      <c r="ACV48" s="104"/>
      <c r="ACW48" s="104"/>
      <c r="ACX48" s="104"/>
      <c r="ACY48" s="104"/>
      <c r="ACZ48" s="104"/>
      <c r="ADA48" s="104"/>
      <c r="ADB48" s="104"/>
      <c r="ADC48" s="104"/>
      <c r="ADD48" s="104"/>
      <c r="ADE48" s="104"/>
      <c r="ADF48" s="104"/>
      <c r="ADG48" s="104"/>
      <c r="ADH48" s="104"/>
      <c r="ADI48" s="104"/>
      <c r="ADJ48" s="104"/>
      <c r="ADK48" s="104"/>
      <c r="ADL48" s="104"/>
      <c r="ADM48" s="104"/>
      <c r="ADN48" s="104"/>
      <c r="ADO48" s="104"/>
      <c r="ADP48" s="104"/>
      <c r="ADQ48" s="104"/>
      <c r="ADR48" s="104"/>
      <c r="ADS48" s="104"/>
      <c r="ADT48" s="104"/>
      <c r="ADU48" s="104"/>
      <c r="ADV48" s="104"/>
      <c r="ADW48" s="104"/>
      <c r="ADX48" s="104"/>
      <c r="ADY48" s="104"/>
      <c r="ADZ48" s="104"/>
      <c r="AEA48" s="104"/>
      <c r="AEB48" s="104"/>
      <c r="AEC48" s="104"/>
      <c r="AED48" s="104"/>
      <c r="AEE48" s="104"/>
      <c r="AEF48" s="104"/>
      <c r="AEG48" s="104"/>
      <c r="AEH48" s="104"/>
      <c r="AEI48" s="104"/>
      <c r="AEJ48" s="104"/>
      <c r="AEK48" s="104"/>
      <c r="AEL48" s="104"/>
      <c r="AEM48" s="104"/>
      <c r="AEN48" s="104"/>
      <c r="AEO48" s="104"/>
      <c r="AEP48" s="104"/>
      <c r="AEQ48" s="104"/>
      <c r="AER48" s="104"/>
      <c r="AES48" s="104"/>
      <c r="AET48" s="104"/>
      <c r="AEU48" s="104"/>
      <c r="AEV48" s="104"/>
      <c r="AEW48" s="104"/>
      <c r="AEX48" s="104"/>
      <c r="AEY48" s="104"/>
      <c r="AEZ48" s="104"/>
      <c r="AFA48" s="104"/>
      <c r="AFB48" s="104"/>
      <c r="AFC48" s="104"/>
      <c r="AFD48" s="104"/>
      <c r="AFE48" s="104"/>
      <c r="AFF48" s="104"/>
      <c r="AFG48" s="104"/>
      <c r="AFH48" s="104"/>
      <c r="AFI48" s="104"/>
      <c r="AFJ48" s="104"/>
      <c r="AFK48" s="104"/>
      <c r="AFL48" s="104"/>
      <c r="AFM48" s="104"/>
      <c r="AFN48" s="104"/>
      <c r="AFO48" s="104"/>
      <c r="AFP48" s="104"/>
      <c r="AFQ48" s="104"/>
      <c r="AFR48" s="104"/>
      <c r="AFS48" s="104"/>
      <c r="AFT48" s="104"/>
      <c r="AFU48" s="104"/>
      <c r="AFV48" s="104"/>
      <c r="AFW48" s="104"/>
      <c r="AFX48" s="104"/>
      <c r="AFY48" s="104"/>
      <c r="AFZ48" s="104"/>
      <c r="AGA48" s="104"/>
      <c r="AGB48" s="104"/>
      <c r="AGC48" s="104"/>
      <c r="AGD48" s="104"/>
      <c r="AGE48" s="104"/>
      <c r="AGF48" s="104"/>
      <c r="AGG48" s="104"/>
      <c r="AGH48" s="104"/>
      <c r="AGI48" s="104"/>
      <c r="AGJ48" s="104"/>
      <c r="AGK48" s="104"/>
      <c r="AGL48" s="104"/>
      <c r="AGM48" s="104"/>
      <c r="AGN48" s="104"/>
      <c r="AGO48" s="104"/>
      <c r="AGP48" s="104"/>
      <c r="AGQ48" s="104"/>
      <c r="AGR48" s="104"/>
      <c r="AGS48" s="104"/>
      <c r="AGT48" s="104"/>
      <c r="AGU48" s="104"/>
      <c r="AGV48" s="104"/>
      <c r="AGW48" s="104"/>
      <c r="AGX48" s="104"/>
      <c r="AGY48" s="104"/>
      <c r="AGZ48" s="104"/>
      <c r="AHA48" s="104"/>
      <c r="AHB48" s="104"/>
      <c r="AHC48" s="104"/>
      <c r="AHD48" s="104"/>
      <c r="AHE48" s="104"/>
      <c r="AHF48" s="104"/>
      <c r="AHG48" s="104"/>
      <c r="AHH48" s="104"/>
      <c r="AHI48" s="104"/>
      <c r="AHJ48" s="104"/>
      <c r="AHK48" s="104"/>
      <c r="AHL48" s="104"/>
      <c r="AHM48" s="104"/>
      <c r="AHN48" s="104"/>
      <c r="AHO48" s="104"/>
      <c r="AHP48" s="104"/>
      <c r="AHQ48" s="104"/>
      <c r="AHR48" s="104"/>
      <c r="AHS48" s="104"/>
      <c r="AHT48" s="104"/>
      <c r="AHU48" s="104"/>
      <c r="AHV48" s="104"/>
      <c r="AHW48" s="104"/>
      <c r="AHX48" s="104"/>
      <c r="AHY48" s="104"/>
      <c r="AHZ48" s="104"/>
      <c r="AIA48" s="104"/>
      <c r="AIB48" s="104"/>
      <c r="AIC48" s="104"/>
      <c r="AID48" s="104"/>
      <c r="AIE48" s="104"/>
      <c r="AIF48" s="104"/>
      <c r="AIG48" s="104"/>
      <c r="AIH48" s="104"/>
      <c r="AII48" s="104"/>
      <c r="AIJ48" s="104"/>
      <c r="AIK48" s="104"/>
      <c r="AIL48" s="104"/>
      <c r="AIM48" s="104"/>
      <c r="AIN48" s="104"/>
      <c r="AIO48" s="104"/>
      <c r="AIP48" s="104"/>
      <c r="AIQ48" s="104"/>
      <c r="AIR48" s="104"/>
      <c r="AIS48" s="104"/>
      <c r="AIT48" s="104"/>
      <c r="AIU48" s="104"/>
      <c r="AIV48" s="104"/>
      <c r="AIW48" s="104"/>
      <c r="AIX48" s="104"/>
      <c r="AIY48" s="104"/>
      <c r="AIZ48" s="104"/>
      <c r="AJA48" s="104"/>
      <c r="AJB48" s="104"/>
      <c r="AJC48" s="104"/>
      <c r="AJD48" s="104"/>
      <c r="AJE48" s="104"/>
      <c r="AJF48" s="104"/>
      <c r="AJG48" s="104"/>
      <c r="AJH48" s="104"/>
      <c r="AJI48" s="104"/>
      <c r="AJJ48" s="104"/>
      <c r="AJK48" s="104"/>
      <c r="AJL48" s="104"/>
      <c r="AJM48" s="104"/>
      <c r="AJN48" s="104"/>
      <c r="AJO48" s="104"/>
      <c r="AJP48" s="104"/>
      <c r="AJQ48" s="104"/>
      <c r="AJR48" s="104"/>
      <c r="AJS48" s="104"/>
      <c r="AJT48" s="104"/>
      <c r="AJU48" s="104"/>
      <c r="AJV48" s="104"/>
      <c r="AJW48" s="104"/>
      <c r="AJX48" s="104"/>
      <c r="AJY48" s="104"/>
      <c r="AJZ48" s="104"/>
      <c r="AKA48" s="104"/>
      <c r="AKB48" s="104"/>
      <c r="AKC48" s="104"/>
      <c r="AKD48" s="104"/>
      <c r="AKE48" s="104"/>
      <c r="AKF48" s="104"/>
      <c r="AKG48" s="104"/>
      <c r="AKH48" s="104"/>
      <c r="AKI48" s="104"/>
      <c r="AKJ48" s="104"/>
      <c r="AKK48" s="104"/>
      <c r="AKL48" s="104"/>
      <c r="AKM48" s="104"/>
      <c r="AKN48" s="104"/>
      <c r="AKO48" s="104"/>
      <c r="AKP48" s="104"/>
      <c r="AKQ48" s="104"/>
      <c r="AKR48" s="104"/>
      <c r="AKS48" s="104"/>
      <c r="AKT48" s="104"/>
      <c r="AKU48" s="104"/>
      <c r="AKV48" s="104"/>
      <c r="AKW48" s="104"/>
      <c r="AKX48" s="104"/>
      <c r="AKY48" s="104"/>
      <c r="AKZ48" s="104"/>
      <c r="ALA48" s="104"/>
      <c r="ALB48" s="104"/>
      <c r="ALC48" s="104"/>
      <c r="ALD48" s="104"/>
      <c r="ALE48" s="104"/>
      <c r="ALF48" s="104"/>
      <c r="ALG48" s="104"/>
      <c r="ALH48" s="104"/>
      <c r="ALI48" s="104"/>
      <c r="ALJ48" s="104"/>
      <c r="ALK48" s="104"/>
      <c r="ALL48" s="104"/>
      <c r="ALM48" s="104"/>
      <c r="ALN48" s="104"/>
      <c r="ALO48" s="104"/>
      <c r="ALP48" s="104"/>
      <c r="ALQ48" s="104"/>
      <c r="ALR48" s="104"/>
      <c r="ALS48" s="104"/>
      <c r="ALT48" s="104"/>
      <c r="ALU48" s="104"/>
      <c r="ALV48" s="104"/>
      <c r="ALW48" s="104"/>
      <c r="ALX48" s="104"/>
      <c r="ALY48" s="104"/>
      <c r="ALZ48" s="104"/>
      <c r="AMA48" s="104"/>
      <c r="AMB48" s="104"/>
      <c r="AMC48" s="104"/>
      <c r="AMD48" s="104"/>
      <c r="AME48" s="104"/>
      <c r="AMF48" s="104"/>
      <c r="AMG48" s="104"/>
      <c r="AMH48" s="104"/>
      <c r="AMI48" s="104"/>
      <c r="AMJ48" s="104"/>
      <c r="AMK48" s="104"/>
      <c r="AML48" s="104"/>
      <c r="AMM48" s="104"/>
      <c r="AMN48" s="104"/>
      <c r="AMO48" s="104"/>
      <c r="AMP48" s="104"/>
      <c r="AMQ48" s="104"/>
      <c r="AMR48" s="104"/>
      <c r="AMS48" s="104"/>
      <c r="AMT48" s="104"/>
      <c r="AMU48" s="104"/>
      <c r="AMV48" s="104"/>
      <c r="AMW48" s="104"/>
      <c r="AMX48" s="104"/>
      <c r="AMY48" s="104"/>
      <c r="AMZ48" s="104"/>
      <c r="ANA48" s="104"/>
      <c r="ANB48" s="104"/>
      <c r="ANC48" s="104"/>
      <c r="AND48" s="104"/>
      <c r="ANE48" s="104"/>
      <c r="ANF48" s="104"/>
      <c r="ANG48" s="104"/>
      <c r="ANH48" s="104"/>
      <c r="ANI48" s="104"/>
      <c r="ANJ48" s="104"/>
      <c r="ANK48" s="104"/>
      <c r="ANL48" s="104"/>
      <c r="ANM48" s="104"/>
      <c r="ANN48" s="104"/>
      <c r="ANO48" s="104"/>
      <c r="ANP48" s="104"/>
      <c r="ANQ48" s="104"/>
      <c r="ANR48" s="104"/>
      <c r="ANS48" s="104"/>
      <c r="ANT48" s="104"/>
      <c r="ANU48" s="104"/>
      <c r="ANV48" s="104"/>
      <c r="ANW48" s="104"/>
      <c r="ANX48" s="104"/>
      <c r="ANY48" s="104"/>
      <c r="ANZ48" s="104"/>
      <c r="AOA48" s="104"/>
      <c r="AOB48" s="104"/>
      <c r="AOC48" s="104"/>
      <c r="AOD48" s="104"/>
      <c r="AOE48" s="104"/>
      <c r="AOF48" s="104"/>
      <c r="AOG48" s="104"/>
      <c r="AOH48" s="104"/>
      <c r="AOI48" s="104"/>
      <c r="AOJ48" s="104"/>
      <c r="AOK48" s="104"/>
      <c r="AOL48" s="104"/>
      <c r="AOM48" s="104"/>
      <c r="AON48" s="104"/>
      <c r="AOO48" s="104"/>
      <c r="AOP48" s="104"/>
      <c r="AOQ48" s="104"/>
      <c r="AOR48" s="104"/>
      <c r="AOS48" s="104"/>
      <c r="AOT48" s="104"/>
      <c r="AOU48" s="104"/>
      <c r="AOV48" s="104"/>
      <c r="AOW48" s="104"/>
      <c r="AOX48" s="104"/>
      <c r="AOY48" s="104"/>
      <c r="AOZ48" s="104"/>
      <c r="APA48" s="104"/>
      <c r="APB48" s="104"/>
      <c r="APC48" s="104"/>
      <c r="APD48" s="104"/>
      <c r="APE48" s="104"/>
      <c r="APF48" s="104"/>
      <c r="APG48" s="104"/>
      <c r="APH48" s="104"/>
      <c r="API48" s="104"/>
      <c r="APJ48" s="104"/>
      <c r="APK48" s="104"/>
      <c r="APL48" s="104"/>
      <c r="APM48" s="104"/>
      <c r="APN48" s="104"/>
      <c r="APO48" s="104"/>
      <c r="APP48" s="104"/>
      <c r="APQ48" s="104"/>
      <c r="APR48" s="104"/>
      <c r="APS48" s="104"/>
      <c r="APT48" s="104"/>
      <c r="APU48" s="104"/>
      <c r="APV48" s="104"/>
      <c r="APW48" s="104"/>
      <c r="APX48" s="104"/>
      <c r="APY48" s="104"/>
      <c r="APZ48" s="104"/>
      <c r="AQA48" s="104"/>
      <c r="AQB48" s="104"/>
      <c r="AQC48" s="104"/>
      <c r="AQD48" s="104"/>
      <c r="AQE48" s="104"/>
      <c r="AQF48" s="104"/>
      <c r="AQG48" s="104"/>
      <c r="AQH48" s="104"/>
      <c r="AQI48" s="104"/>
      <c r="AQJ48" s="104"/>
      <c r="AQK48" s="104"/>
      <c r="AQL48" s="104"/>
      <c r="AQM48" s="104"/>
      <c r="AQN48" s="104"/>
      <c r="AQO48" s="104"/>
      <c r="AQP48" s="104"/>
      <c r="AQQ48" s="104"/>
      <c r="AQR48" s="104"/>
      <c r="AQS48" s="104"/>
      <c r="AQT48" s="104"/>
      <c r="AQU48" s="104"/>
      <c r="AQV48" s="104"/>
      <c r="AQW48" s="104"/>
      <c r="AQX48" s="104"/>
      <c r="AQY48" s="104"/>
      <c r="AQZ48" s="104"/>
      <c r="ARA48" s="104"/>
      <c r="ARB48" s="104"/>
      <c r="ARC48" s="104"/>
      <c r="ARD48" s="104"/>
      <c r="ARE48" s="104"/>
      <c r="ARF48" s="104"/>
      <c r="ARG48" s="104"/>
      <c r="ARH48" s="104"/>
      <c r="ARI48" s="104"/>
      <c r="ARJ48" s="104"/>
      <c r="ARK48" s="104"/>
      <c r="ARL48" s="104"/>
      <c r="ARM48" s="104"/>
      <c r="ARN48" s="104"/>
      <c r="ARO48" s="104"/>
      <c r="ARP48" s="104"/>
      <c r="ARQ48" s="104"/>
      <c r="ARR48" s="104"/>
      <c r="ARS48" s="104"/>
      <c r="ART48" s="104"/>
      <c r="ARU48" s="104"/>
      <c r="ARV48" s="104"/>
      <c r="ARW48" s="104"/>
      <c r="ARX48" s="104"/>
      <c r="ARY48" s="104"/>
      <c r="ARZ48" s="104"/>
      <c r="ASA48" s="104"/>
      <c r="ASB48" s="104"/>
      <c r="ASC48" s="104"/>
      <c r="ASD48" s="104"/>
      <c r="ASE48" s="104"/>
      <c r="ASF48" s="104"/>
      <c r="ASG48" s="104"/>
      <c r="ASH48" s="104"/>
      <c r="ASI48" s="104"/>
      <c r="ASJ48" s="104"/>
      <c r="ASK48" s="104"/>
      <c r="ASL48" s="104"/>
      <c r="ASM48" s="104"/>
      <c r="ASN48" s="104"/>
      <c r="ASO48" s="104"/>
      <c r="ASP48" s="104"/>
      <c r="ASQ48" s="104"/>
      <c r="ASR48" s="104"/>
      <c r="ASS48" s="104"/>
      <c r="AST48" s="104"/>
      <c r="ASU48" s="104"/>
      <c r="ASV48" s="104"/>
      <c r="ASW48" s="104"/>
      <c r="ASX48" s="104"/>
      <c r="ASY48" s="104"/>
      <c r="ASZ48" s="104"/>
      <c r="ATA48" s="104"/>
      <c r="ATB48" s="104"/>
      <c r="ATC48" s="104"/>
      <c r="ATD48" s="104"/>
      <c r="ATE48" s="104"/>
      <c r="ATF48" s="104"/>
      <c r="ATG48" s="104"/>
      <c r="ATH48" s="104"/>
      <c r="ATI48" s="104"/>
      <c r="ATJ48" s="104"/>
      <c r="ATK48" s="104"/>
      <c r="ATL48" s="104"/>
      <c r="ATM48" s="104"/>
      <c r="ATN48" s="104"/>
      <c r="ATO48" s="104"/>
      <c r="ATP48" s="104"/>
      <c r="ATQ48" s="104"/>
      <c r="ATR48" s="104"/>
      <c r="ATS48" s="104"/>
      <c r="ATT48" s="104"/>
      <c r="ATU48" s="104"/>
      <c r="ATV48" s="104"/>
      <c r="ATW48" s="104"/>
      <c r="ATX48" s="104"/>
      <c r="ATY48" s="104"/>
      <c r="ATZ48" s="104"/>
      <c r="AUA48" s="104"/>
      <c r="AUB48" s="104"/>
      <c r="AUC48" s="104"/>
      <c r="AUD48" s="104"/>
      <c r="AUE48" s="104"/>
      <c r="AUF48" s="104"/>
      <c r="AUG48" s="104"/>
      <c r="AUH48" s="104"/>
      <c r="AUI48" s="104"/>
      <c r="AUJ48" s="104"/>
      <c r="AUK48" s="104"/>
      <c r="AUL48" s="104"/>
      <c r="AUM48" s="104"/>
      <c r="AUN48" s="104"/>
      <c r="AUO48" s="104"/>
      <c r="AUP48" s="104"/>
      <c r="AUQ48" s="104"/>
      <c r="AUR48" s="104"/>
      <c r="AUS48" s="104"/>
      <c r="AUT48" s="104"/>
      <c r="AUU48" s="104"/>
      <c r="AUV48" s="104"/>
      <c r="AUW48" s="104"/>
      <c r="AUX48" s="104"/>
      <c r="AUY48" s="104"/>
      <c r="AUZ48" s="104"/>
      <c r="AVA48" s="104"/>
      <c r="AVB48" s="104"/>
      <c r="AVC48" s="104"/>
      <c r="AVD48" s="104"/>
      <c r="AVE48" s="104"/>
      <c r="AVF48" s="104"/>
      <c r="AVG48" s="104"/>
      <c r="AVH48" s="104"/>
      <c r="AVI48" s="104"/>
      <c r="AVJ48" s="104"/>
      <c r="AVK48" s="104"/>
      <c r="AVL48" s="104"/>
      <c r="AVM48" s="104"/>
      <c r="AVN48" s="104"/>
      <c r="AVO48" s="104"/>
      <c r="AVP48" s="104"/>
      <c r="AVQ48" s="104"/>
      <c r="AVR48" s="104"/>
      <c r="AVS48" s="104"/>
      <c r="AVT48" s="104"/>
      <c r="AVU48" s="104"/>
      <c r="AVV48" s="104"/>
      <c r="AVW48" s="104"/>
      <c r="AVX48" s="104"/>
      <c r="AVY48" s="104"/>
      <c r="AVZ48" s="104"/>
      <c r="AWA48" s="104"/>
      <c r="AWB48" s="104"/>
      <c r="AWC48" s="104"/>
      <c r="AWD48" s="104"/>
      <c r="AWE48" s="104"/>
      <c r="AWF48" s="104"/>
      <c r="AWG48" s="104"/>
      <c r="AWH48" s="104"/>
      <c r="AWI48" s="104"/>
      <c r="AWJ48" s="104"/>
      <c r="AWK48" s="104"/>
      <c r="AWL48" s="104"/>
      <c r="AWM48" s="104"/>
      <c r="AWN48" s="104"/>
      <c r="AWO48" s="104"/>
      <c r="AWP48" s="104"/>
      <c r="AWQ48" s="104"/>
      <c r="AWR48" s="104"/>
      <c r="AWS48" s="104"/>
      <c r="AWT48" s="104"/>
      <c r="AWU48" s="104"/>
      <c r="AWV48" s="104"/>
      <c r="AWW48" s="104"/>
      <c r="AWX48" s="104"/>
      <c r="AWY48" s="104"/>
      <c r="AWZ48" s="104"/>
      <c r="AXA48" s="104"/>
      <c r="AXB48" s="104"/>
      <c r="AXC48" s="104"/>
      <c r="AXD48" s="104"/>
      <c r="AXE48" s="104"/>
      <c r="AXF48" s="104"/>
      <c r="AXG48" s="104"/>
      <c r="AXH48" s="104"/>
      <c r="AXI48" s="104"/>
      <c r="AXJ48" s="104"/>
      <c r="AXK48" s="104"/>
      <c r="AXL48" s="104"/>
      <c r="AXM48" s="104"/>
      <c r="AXN48" s="104"/>
      <c r="AXO48" s="104"/>
      <c r="AXP48" s="104"/>
      <c r="AXQ48" s="104"/>
      <c r="AXR48" s="104"/>
      <c r="AXS48" s="104"/>
      <c r="AXT48" s="104"/>
      <c r="AXU48" s="104"/>
      <c r="AXV48" s="104"/>
      <c r="AXW48" s="104"/>
      <c r="AXX48" s="104"/>
      <c r="AXY48" s="104"/>
      <c r="AXZ48" s="104"/>
      <c r="AYA48" s="104"/>
      <c r="AYB48" s="104"/>
      <c r="AYC48" s="104"/>
      <c r="AYD48" s="104"/>
      <c r="AYE48" s="104"/>
      <c r="AYF48" s="104"/>
      <c r="AYG48" s="104"/>
      <c r="AYH48" s="104"/>
      <c r="AYI48" s="104"/>
      <c r="AYJ48" s="104"/>
      <c r="AYK48" s="104"/>
      <c r="AYL48" s="104"/>
      <c r="AYM48" s="104"/>
      <c r="AYN48" s="104"/>
      <c r="AYO48" s="104"/>
      <c r="AYP48" s="104"/>
      <c r="AYQ48" s="104"/>
      <c r="AYR48" s="104"/>
      <c r="AYS48" s="104"/>
      <c r="AYT48" s="104"/>
      <c r="AYU48" s="104"/>
      <c r="AYV48" s="104"/>
      <c r="AYW48" s="104"/>
      <c r="AYX48" s="104"/>
      <c r="AYY48" s="104"/>
      <c r="AYZ48" s="104"/>
      <c r="AZA48" s="104"/>
      <c r="AZB48" s="104"/>
      <c r="AZC48" s="104"/>
      <c r="AZD48" s="104"/>
      <c r="AZE48" s="104"/>
      <c r="AZF48" s="104"/>
      <c r="AZG48" s="104"/>
      <c r="AZH48" s="104"/>
      <c r="AZI48" s="104"/>
      <c r="AZJ48" s="104"/>
      <c r="AZK48" s="104"/>
      <c r="AZL48" s="104"/>
      <c r="AZM48" s="104"/>
      <c r="AZN48" s="104"/>
      <c r="AZO48" s="104"/>
      <c r="AZP48" s="104"/>
      <c r="AZQ48" s="104"/>
      <c r="AZR48" s="104"/>
      <c r="AZS48" s="104"/>
      <c r="AZT48" s="104"/>
      <c r="AZU48" s="104"/>
      <c r="AZV48" s="104"/>
      <c r="AZW48" s="104"/>
      <c r="AZX48" s="104"/>
      <c r="AZY48" s="104"/>
      <c r="AZZ48" s="104"/>
      <c r="BAA48" s="104"/>
      <c r="BAB48" s="104"/>
      <c r="BAC48" s="104"/>
      <c r="BAD48" s="104"/>
      <c r="BAE48" s="104"/>
      <c r="BAF48" s="104"/>
      <c r="BAG48" s="104"/>
      <c r="BAH48" s="104"/>
      <c r="BAI48" s="104"/>
      <c r="BAJ48" s="104"/>
      <c r="BAK48" s="104"/>
      <c r="BAL48" s="104"/>
      <c r="BAM48" s="104"/>
      <c r="BAN48" s="104"/>
      <c r="BAO48" s="104"/>
      <c r="BAP48" s="104"/>
      <c r="BAQ48" s="104"/>
      <c r="BAR48" s="104"/>
      <c r="BAS48" s="104"/>
      <c r="BAT48" s="104"/>
      <c r="BAU48" s="104"/>
      <c r="BAV48" s="104"/>
      <c r="BAW48" s="104"/>
      <c r="BAX48" s="104"/>
      <c r="BAY48" s="104"/>
      <c r="BAZ48" s="104"/>
      <c r="BBA48" s="104"/>
      <c r="BBB48" s="104"/>
      <c r="BBC48" s="104"/>
      <c r="BBD48" s="104"/>
      <c r="BBE48" s="104"/>
      <c r="BBF48" s="104"/>
      <c r="BBG48" s="104"/>
      <c r="BBH48" s="104"/>
      <c r="BBI48" s="104"/>
      <c r="BBJ48" s="104"/>
      <c r="BBK48" s="104"/>
      <c r="BBL48" s="104"/>
      <c r="BBM48" s="104"/>
      <c r="BBN48" s="104"/>
      <c r="BBO48" s="104"/>
      <c r="BBP48" s="104"/>
      <c r="BBQ48" s="104"/>
      <c r="BBR48" s="104"/>
      <c r="BBS48" s="104"/>
      <c r="BBT48" s="104"/>
      <c r="BBU48" s="104"/>
      <c r="BBV48" s="104"/>
      <c r="BBW48" s="104"/>
      <c r="BBX48" s="104"/>
      <c r="BBY48" s="104"/>
      <c r="BBZ48" s="104"/>
      <c r="BCA48" s="104"/>
      <c r="BCB48" s="104"/>
      <c r="BCC48" s="104"/>
      <c r="BCD48" s="104"/>
      <c r="BCE48" s="104"/>
      <c r="BCF48" s="104"/>
      <c r="BCG48" s="104"/>
      <c r="BCH48" s="104"/>
      <c r="BCI48" s="104"/>
      <c r="BCJ48" s="104"/>
      <c r="BCK48" s="104"/>
      <c r="BCL48" s="104"/>
      <c r="BCM48" s="104"/>
      <c r="BCN48" s="104"/>
      <c r="BCO48" s="104"/>
      <c r="BCP48" s="104"/>
      <c r="BCQ48" s="104"/>
      <c r="BCR48" s="104"/>
      <c r="BCS48" s="104"/>
      <c r="BCT48" s="104"/>
      <c r="BCU48" s="104"/>
      <c r="BCV48" s="104"/>
      <c r="BCW48" s="104"/>
      <c r="BCX48" s="104"/>
      <c r="BCY48" s="104"/>
      <c r="BCZ48" s="104"/>
      <c r="BDA48" s="104"/>
      <c r="BDB48" s="104"/>
      <c r="BDC48" s="104"/>
      <c r="BDD48" s="104"/>
      <c r="BDE48" s="104"/>
      <c r="BDF48" s="104"/>
      <c r="BDG48" s="104"/>
      <c r="BDH48" s="104"/>
      <c r="BDI48" s="104"/>
      <c r="BDJ48" s="104"/>
      <c r="BDK48" s="104"/>
      <c r="BDL48" s="104"/>
      <c r="BDM48" s="104"/>
      <c r="BDN48" s="104"/>
      <c r="BDO48" s="104"/>
      <c r="BDP48" s="104"/>
      <c r="BDQ48" s="104"/>
      <c r="BDR48" s="104"/>
      <c r="BDS48" s="104"/>
      <c r="BDT48" s="104"/>
      <c r="BDU48" s="104"/>
      <c r="BDV48" s="104"/>
      <c r="BDW48" s="104"/>
      <c r="BDX48" s="104"/>
      <c r="BDY48" s="104"/>
      <c r="BDZ48" s="104"/>
      <c r="BEA48" s="104"/>
      <c r="BEB48" s="104"/>
      <c r="BEC48" s="104"/>
      <c r="BED48" s="104"/>
      <c r="BEE48" s="104"/>
      <c r="BEF48" s="104"/>
      <c r="BEG48" s="104"/>
      <c r="BEH48" s="104"/>
      <c r="BEI48" s="104"/>
      <c r="BEJ48" s="104"/>
      <c r="BEK48" s="104"/>
      <c r="BEL48" s="104"/>
      <c r="BEM48" s="104"/>
      <c r="BEN48" s="104"/>
      <c r="BEO48" s="104"/>
      <c r="BEP48" s="104"/>
      <c r="BEQ48" s="104"/>
      <c r="BER48" s="104"/>
      <c r="BES48" s="104"/>
      <c r="BET48" s="104"/>
      <c r="BEU48" s="104"/>
      <c r="BEV48" s="104"/>
      <c r="BEW48" s="104"/>
      <c r="BEX48" s="104"/>
      <c r="BEY48" s="104"/>
      <c r="BEZ48" s="104"/>
      <c r="BFA48" s="104"/>
      <c r="BFB48" s="104"/>
      <c r="BFC48" s="104"/>
      <c r="BFD48" s="104"/>
      <c r="BFE48" s="104"/>
      <c r="BFF48" s="104"/>
      <c r="BFG48" s="104"/>
      <c r="BFH48" s="104"/>
      <c r="BFI48" s="104"/>
      <c r="BFJ48" s="104"/>
      <c r="BFK48" s="104"/>
      <c r="BFL48" s="104"/>
      <c r="BFM48" s="104"/>
      <c r="BFN48" s="104"/>
      <c r="BFO48" s="104"/>
      <c r="BFP48" s="104"/>
      <c r="BFQ48" s="104"/>
      <c r="BFR48" s="104"/>
      <c r="BFS48" s="104"/>
      <c r="BFT48" s="104"/>
      <c r="BFU48" s="104"/>
      <c r="BFV48" s="104"/>
      <c r="BFW48" s="104"/>
      <c r="BFX48" s="104"/>
      <c r="BFY48" s="104"/>
      <c r="BFZ48" s="104"/>
      <c r="BGA48" s="104"/>
      <c r="BGB48" s="104"/>
      <c r="BGC48" s="104"/>
      <c r="BGD48" s="104"/>
      <c r="BGE48" s="104"/>
      <c r="BGF48" s="104"/>
      <c r="BGG48" s="104"/>
      <c r="BGH48" s="104"/>
      <c r="BGI48" s="104"/>
      <c r="BGJ48" s="104"/>
      <c r="BGK48" s="104"/>
      <c r="BGL48" s="104"/>
      <c r="BGM48" s="104"/>
      <c r="BGN48" s="104"/>
      <c r="BGO48" s="104"/>
      <c r="BGP48" s="104"/>
      <c r="BGQ48" s="104"/>
      <c r="BGR48" s="104"/>
      <c r="BGS48" s="104"/>
      <c r="BGT48" s="104"/>
      <c r="BGU48" s="104"/>
      <c r="BGV48" s="104"/>
      <c r="BGW48" s="104"/>
      <c r="BGX48" s="104"/>
      <c r="BGY48" s="104"/>
      <c r="BGZ48" s="104"/>
      <c r="BHA48" s="104"/>
      <c r="BHB48" s="104"/>
      <c r="BHC48" s="104"/>
      <c r="BHD48" s="104"/>
      <c r="BHE48" s="104"/>
      <c r="BHF48" s="104"/>
      <c r="BHG48" s="104"/>
      <c r="BHH48" s="104"/>
      <c r="BHI48" s="104"/>
      <c r="BHJ48" s="104"/>
      <c r="BHK48" s="104"/>
      <c r="BHL48" s="104"/>
      <c r="BHM48" s="104"/>
      <c r="BHN48" s="104"/>
      <c r="BHO48" s="104"/>
      <c r="BHP48" s="104"/>
      <c r="BHQ48" s="104"/>
      <c r="BHR48" s="104"/>
      <c r="BHS48" s="104"/>
      <c r="BHT48" s="104"/>
      <c r="BHU48" s="104"/>
      <c r="BHV48" s="104"/>
      <c r="BHW48" s="104"/>
      <c r="BHX48" s="104"/>
      <c r="BHY48" s="104"/>
      <c r="BHZ48" s="104"/>
      <c r="BIA48" s="104"/>
      <c r="BIB48" s="104"/>
      <c r="BIC48" s="104"/>
      <c r="BID48" s="104"/>
      <c r="BIE48" s="104"/>
      <c r="BIF48" s="104"/>
      <c r="BIG48" s="104"/>
      <c r="BIH48" s="104"/>
      <c r="BII48" s="104"/>
      <c r="BIJ48" s="104"/>
      <c r="BIK48" s="104"/>
      <c r="BIL48" s="104"/>
      <c r="BIM48" s="104"/>
      <c r="BIN48" s="104"/>
      <c r="BIO48" s="104"/>
      <c r="BIP48" s="104"/>
      <c r="BIQ48" s="104"/>
      <c r="BIR48" s="104"/>
      <c r="BIS48" s="104"/>
      <c r="BIT48" s="104"/>
      <c r="BIU48" s="104"/>
      <c r="BIV48" s="104"/>
      <c r="BIW48" s="104"/>
      <c r="BIX48" s="104"/>
      <c r="BIY48" s="104"/>
      <c r="BIZ48" s="104"/>
      <c r="BJA48" s="104"/>
      <c r="BJB48" s="104"/>
      <c r="BJC48" s="104"/>
      <c r="BJD48" s="104"/>
      <c r="BJE48" s="104"/>
      <c r="BJF48" s="104"/>
      <c r="BJG48" s="104"/>
      <c r="BJH48" s="104"/>
      <c r="BJI48" s="104"/>
      <c r="BJJ48" s="104"/>
      <c r="BJK48" s="104"/>
      <c r="BJL48" s="104"/>
      <c r="BJM48" s="104"/>
      <c r="BJN48" s="104"/>
      <c r="BJO48" s="104"/>
      <c r="BJP48" s="104"/>
      <c r="BJQ48" s="104"/>
      <c r="BJR48" s="104"/>
      <c r="BJS48" s="104"/>
      <c r="BJT48" s="104"/>
      <c r="BJU48" s="104"/>
      <c r="BJV48" s="104"/>
      <c r="BJW48" s="104"/>
      <c r="BJX48" s="104"/>
      <c r="BJY48" s="104"/>
      <c r="BJZ48" s="104"/>
      <c r="BKA48" s="104"/>
      <c r="BKB48" s="104"/>
      <c r="BKC48" s="104"/>
      <c r="BKD48" s="104"/>
      <c r="BKE48" s="104"/>
      <c r="BKF48" s="104"/>
      <c r="BKG48" s="104"/>
      <c r="BKH48" s="104"/>
      <c r="BKI48" s="104"/>
      <c r="BKJ48" s="104"/>
      <c r="BKK48" s="104"/>
      <c r="BKL48" s="104"/>
      <c r="BKM48" s="104"/>
      <c r="BKN48" s="104"/>
      <c r="BKO48" s="104"/>
      <c r="BKP48" s="104"/>
      <c r="BKQ48" s="104"/>
      <c r="BKR48" s="104"/>
      <c r="BKS48" s="104"/>
      <c r="BKT48" s="104"/>
      <c r="BKU48" s="104"/>
      <c r="BKV48" s="104"/>
      <c r="BKW48" s="104"/>
      <c r="BKX48" s="104"/>
      <c r="BKY48" s="104"/>
      <c r="BKZ48" s="104"/>
      <c r="BLA48" s="104"/>
      <c r="BLB48" s="104"/>
      <c r="BLC48" s="104"/>
      <c r="BLD48" s="104"/>
      <c r="BLE48" s="104"/>
      <c r="BLF48" s="104"/>
      <c r="BLG48" s="104"/>
      <c r="BLH48" s="104"/>
      <c r="BLI48" s="104"/>
      <c r="BLJ48" s="104"/>
      <c r="BLK48" s="104"/>
      <c r="BLL48" s="104"/>
      <c r="BLM48" s="104"/>
      <c r="BLN48" s="104"/>
      <c r="BLO48" s="104"/>
      <c r="BLP48" s="104"/>
      <c r="BLQ48" s="104"/>
      <c r="BLR48" s="104"/>
      <c r="BLS48" s="104"/>
      <c r="BLT48" s="104"/>
      <c r="BLU48" s="104"/>
      <c r="BLV48" s="104"/>
      <c r="BLW48" s="104"/>
      <c r="BLX48" s="104"/>
      <c r="BLY48" s="104"/>
      <c r="BLZ48" s="104"/>
      <c r="BMA48" s="104"/>
      <c r="BMB48" s="104"/>
      <c r="BMC48" s="104"/>
      <c r="BMD48" s="104"/>
      <c r="BME48" s="104"/>
      <c r="BMF48" s="104"/>
      <c r="BMG48" s="104"/>
      <c r="BMH48" s="104"/>
      <c r="BMI48" s="104"/>
      <c r="BMJ48" s="104"/>
      <c r="BMK48" s="104"/>
      <c r="BML48" s="104"/>
      <c r="BMM48" s="104"/>
      <c r="BMN48" s="104"/>
      <c r="BMO48" s="104"/>
      <c r="BMP48" s="104"/>
      <c r="BMQ48" s="104"/>
      <c r="BMR48" s="104"/>
      <c r="BMS48" s="104"/>
      <c r="BMT48" s="104"/>
      <c r="BMU48" s="104"/>
      <c r="BMV48" s="104"/>
      <c r="BMW48" s="104"/>
      <c r="BMX48" s="104"/>
      <c r="BMY48" s="104"/>
      <c r="BMZ48" s="104"/>
      <c r="BNA48" s="104"/>
      <c r="BNB48" s="104"/>
      <c r="BNC48" s="104"/>
      <c r="BND48" s="104"/>
      <c r="BNE48" s="104"/>
      <c r="BNF48" s="104"/>
      <c r="BNG48" s="104"/>
      <c r="BNH48" s="104"/>
      <c r="BNI48" s="104"/>
      <c r="BNJ48" s="104"/>
      <c r="BNK48" s="104"/>
      <c r="BNL48" s="104"/>
      <c r="BNM48" s="104"/>
      <c r="BNN48" s="104"/>
      <c r="BNO48" s="104"/>
      <c r="BNP48" s="104"/>
      <c r="BNQ48" s="104"/>
      <c r="BNR48" s="104"/>
      <c r="BNS48" s="104"/>
      <c r="BNT48" s="104"/>
      <c r="BNU48" s="104"/>
      <c r="BNV48" s="104"/>
      <c r="BNW48" s="104"/>
      <c r="BNX48" s="104"/>
      <c r="BNY48" s="104"/>
      <c r="BNZ48" s="104"/>
      <c r="BOA48" s="104"/>
      <c r="BOB48" s="104"/>
      <c r="BOC48" s="104"/>
      <c r="BOD48" s="104"/>
      <c r="BOE48" s="104"/>
      <c r="BOF48" s="104"/>
      <c r="BOG48" s="104"/>
      <c r="BOH48" s="104"/>
      <c r="BOI48" s="104"/>
      <c r="BOJ48" s="104"/>
      <c r="BOK48" s="104"/>
      <c r="BOL48" s="104"/>
      <c r="BOM48" s="104"/>
      <c r="BON48" s="104"/>
      <c r="BOO48" s="104"/>
      <c r="BOP48" s="104"/>
      <c r="BOQ48" s="104"/>
      <c r="BOR48" s="104"/>
      <c r="BOS48" s="104"/>
      <c r="BOT48" s="104"/>
      <c r="BOU48" s="104"/>
      <c r="BOV48" s="104"/>
      <c r="BOW48" s="104"/>
      <c r="BOX48" s="104"/>
      <c r="BOY48" s="104"/>
      <c r="BOZ48" s="104"/>
      <c r="BPA48" s="104"/>
      <c r="BPB48" s="104"/>
      <c r="BPC48" s="104"/>
      <c r="BPD48" s="104"/>
      <c r="BPE48" s="104"/>
      <c r="BPF48" s="104"/>
      <c r="BPG48" s="104"/>
      <c r="BPH48" s="104"/>
      <c r="BPI48" s="104"/>
      <c r="BPJ48" s="104"/>
      <c r="BPK48" s="104"/>
      <c r="BPL48" s="104"/>
      <c r="BPM48" s="104"/>
      <c r="BPN48" s="104"/>
      <c r="BPO48" s="104"/>
      <c r="BPP48" s="104"/>
      <c r="BPQ48" s="104"/>
      <c r="BPR48" s="104"/>
      <c r="BPS48" s="104"/>
      <c r="BPT48" s="104"/>
      <c r="BPU48" s="104"/>
      <c r="BPV48" s="104"/>
      <c r="BPW48" s="104"/>
      <c r="BPX48" s="104"/>
      <c r="BPY48" s="104"/>
      <c r="BPZ48" s="104"/>
      <c r="BQA48" s="104"/>
      <c r="BQB48" s="104"/>
      <c r="BQC48" s="104"/>
      <c r="BQD48" s="104"/>
      <c r="BQE48" s="104"/>
      <c r="BQF48" s="104"/>
      <c r="BQG48" s="104"/>
      <c r="BQH48" s="104"/>
      <c r="BQI48" s="104"/>
      <c r="BQJ48" s="104"/>
      <c r="BQK48" s="104"/>
      <c r="BQL48" s="104"/>
      <c r="BQM48" s="104"/>
      <c r="BQN48" s="104"/>
      <c r="BQO48" s="104"/>
      <c r="BQP48" s="104"/>
      <c r="BQQ48" s="104"/>
      <c r="BQR48" s="104"/>
      <c r="BQS48" s="104"/>
      <c r="BQT48" s="104"/>
      <c r="BQU48" s="104"/>
      <c r="BQV48" s="104"/>
      <c r="BQW48" s="104"/>
      <c r="BQX48" s="104"/>
      <c r="BQY48" s="104"/>
      <c r="BQZ48" s="104"/>
      <c r="BRA48" s="104"/>
      <c r="BRB48" s="104"/>
      <c r="BRC48" s="104"/>
      <c r="BRD48" s="104"/>
      <c r="BRE48" s="104"/>
      <c r="BRF48" s="104"/>
      <c r="BRG48" s="104"/>
      <c r="BRH48" s="104"/>
      <c r="BRI48" s="104"/>
      <c r="BRJ48" s="104"/>
      <c r="BRK48" s="104"/>
      <c r="BRL48" s="104"/>
      <c r="BRM48" s="104"/>
      <c r="BRN48" s="104"/>
      <c r="BRO48" s="104"/>
      <c r="BRP48" s="104"/>
      <c r="BRQ48" s="104"/>
      <c r="BRR48" s="104"/>
      <c r="BRS48" s="104"/>
      <c r="BRT48" s="104"/>
      <c r="BRU48" s="104"/>
      <c r="BRV48" s="104"/>
      <c r="BRW48" s="104"/>
      <c r="BRX48" s="104"/>
      <c r="BRY48" s="104"/>
      <c r="BRZ48" s="104"/>
      <c r="BSA48" s="104"/>
      <c r="BSB48" s="104"/>
      <c r="BSC48" s="104"/>
      <c r="BSD48" s="104"/>
      <c r="BSE48" s="104"/>
      <c r="BSF48" s="104"/>
      <c r="BSG48" s="104"/>
      <c r="BSH48" s="104"/>
      <c r="BSI48" s="104"/>
      <c r="BSJ48" s="104"/>
      <c r="BSK48" s="104"/>
      <c r="BSL48" s="104"/>
      <c r="BSM48" s="104"/>
      <c r="BSN48" s="104"/>
      <c r="BSO48" s="104"/>
      <c r="BSP48" s="104"/>
      <c r="BSQ48" s="104"/>
      <c r="BSR48" s="104"/>
      <c r="BSS48" s="104"/>
      <c r="BST48" s="104"/>
      <c r="BSU48" s="104"/>
      <c r="BSV48" s="104"/>
      <c r="BSW48" s="104"/>
      <c r="BSX48" s="104"/>
      <c r="BSY48" s="104"/>
      <c r="BSZ48" s="104"/>
      <c r="BTA48" s="104"/>
      <c r="BTB48" s="104"/>
      <c r="BTC48" s="104"/>
      <c r="BTD48" s="104"/>
      <c r="BTE48" s="104"/>
      <c r="BTF48" s="104"/>
      <c r="BTG48" s="104"/>
      <c r="BTH48" s="104"/>
      <c r="BTI48" s="104"/>
      <c r="BTJ48" s="104"/>
      <c r="BTK48" s="104"/>
      <c r="BTL48" s="104"/>
      <c r="BTM48" s="104"/>
      <c r="BTN48" s="104"/>
      <c r="BTO48" s="104"/>
      <c r="BTP48" s="104"/>
      <c r="BTQ48" s="104"/>
      <c r="BTR48" s="104"/>
      <c r="BTS48" s="104"/>
      <c r="BTT48" s="104"/>
      <c r="BTU48" s="104"/>
      <c r="BTV48" s="104"/>
      <c r="BTW48" s="104"/>
      <c r="BTX48" s="104"/>
      <c r="BTY48" s="104"/>
      <c r="BTZ48" s="104"/>
      <c r="BUA48" s="104"/>
      <c r="BUB48" s="104"/>
      <c r="BUC48" s="104"/>
      <c r="BUD48" s="104"/>
      <c r="BUE48" s="104"/>
      <c r="BUF48" s="104"/>
      <c r="BUG48" s="104"/>
      <c r="BUH48" s="104"/>
      <c r="BUI48" s="104"/>
      <c r="BUJ48" s="104"/>
      <c r="BUK48" s="104"/>
      <c r="BUL48" s="104"/>
      <c r="BUM48" s="104"/>
      <c r="BUN48" s="104"/>
      <c r="BUO48" s="104"/>
      <c r="BUP48" s="104"/>
      <c r="BUQ48" s="104"/>
      <c r="BUR48" s="104"/>
      <c r="BUS48" s="104"/>
      <c r="BUT48" s="104"/>
      <c r="BUU48" s="104"/>
      <c r="BUV48" s="104"/>
      <c r="BUW48" s="104"/>
      <c r="BUX48" s="104"/>
      <c r="BUY48" s="104"/>
      <c r="BUZ48" s="104"/>
      <c r="BVA48" s="104"/>
      <c r="BVB48" s="104"/>
      <c r="BVC48" s="104"/>
      <c r="BVD48" s="104"/>
      <c r="BVE48" s="104"/>
      <c r="BVF48" s="104"/>
      <c r="BVG48" s="104"/>
      <c r="BVH48" s="104"/>
      <c r="BVI48" s="104"/>
      <c r="BVJ48" s="104"/>
      <c r="BVK48" s="104"/>
      <c r="BVL48" s="104"/>
      <c r="BVM48" s="104"/>
      <c r="BVN48" s="104"/>
      <c r="BVO48" s="104"/>
      <c r="BVP48" s="104"/>
      <c r="BVQ48" s="104"/>
      <c r="BVR48" s="104"/>
      <c r="BVS48" s="104"/>
      <c r="BVT48" s="104"/>
      <c r="BVU48" s="104"/>
      <c r="BVV48" s="104"/>
      <c r="BVW48" s="104"/>
      <c r="BVX48" s="104"/>
      <c r="BVY48" s="104"/>
      <c r="BVZ48" s="104"/>
      <c r="BWA48" s="104"/>
      <c r="BWB48" s="104"/>
      <c r="BWC48" s="104"/>
      <c r="BWD48" s="104"/>
      <c r="BWE48" s="104"/>
      <c r="BWF48" s="104"/>
      <c r="BWG48" s="104"/>
      <c r="BWH48" s="104"/>
      <c r="BWI48" s="104"/>
      <c r="BWJ48" s="104"/>
      <c r="BWK48" s="104"/>
    </row>
    <row r="49" spans="1:1961" s="127" customFormat="1" x14ac:dyDescent="0.25">
      <c r="A49" s="89" t="s">
        <v>176</v>
      </c>
      <c r="B49" s="188" t="s">
        <v>1455</v>
      </c>
      <c r="C49" s="53" t="s">
        <v>40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3">
        <v>1.7945679650000004</v>
      </c>
      <c r="M49" s="84">
        <v>0</v>
      </c>
      <c r="N49" s="84">
        <v>0</v>
      </c>
      <c r="O49" s="84">
        <v>0</v>
      </c>
      <c r="P49" s="84">
        <v>0</v>
      </c>
      <c r="Q49" s="84">
        <v>70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3.45</v>
      </c>
      <c r="AA49" s="84">
        <v>0</v>
      </c>
      <c r="AB49" s="84">
        <v>0</v>
      </c>
      <c r="AC49" s="84">
        <v>0</v>
      </c>
      <c r="AD49" s="84">
        <v>0</v>
      </c>
      <c r="AE49" s="84">
        <v>152</v>
      </c>
      <c r="AF49" s="84">
        <v>0</v>
      </c>
      <c r="AG49" s="84">
        <f>Z49</f>
        <v>3.45</v>
      </c>
      <c r="AH49" s="84">
        <v>0</v>
      </c>
      <c r="AI49" s="84">
        <v>0</v>
      </c>
      <c r="AJ49" s="84"/>
      <c r="AK49" s="84">
        <v>0</v>
      </c>
      <c r="AL49" s="84">
        <f>AE49</f>
        <v>152</v>
      </c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  <c r="IW49" s="104"/>
      <c r="IX49" s="104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4"/>
      <c r="SD49" s="104"/>
      <c r="SE49" s="104"/>
      <c r="SF49" s="104"/>
      <c r="SG49" s="104"/>
      <c r="SH49" s="104"/>
      <c r="SI49" s="104"/>
      <c r="SJ49" s="104"/>
      <c r="SK49" s="104"/>
      <c r="SL49" s="104"/>
      <c r="SM49" s="104"/>
      <c r="SN49" s="104"/>
      <c r="SO49" s="104"/>
      <c r="SP49" s="104"/>
      <c r="SQ49" s="104"/>
      <c r="SR49" s="104"/>
      <c r="SS49" s="104"/>
      <c r="ST49" s="104"/>
      <c r="SU49" s="104"/>
      <c r="SV49" s="104"/>
      <c r="SW49" s="104"/>
      <c r="SX49" s="104"/>
      <c r="SY49" s="104"/>
      <c r="SZ49" s="104"/>
      <c r="TA49" s="104"/>
      <c r="TB49" s="104"/>
      <c r="TC49" s="104"/>
      <c r="TD49" s="104"/>
      <c r="TE49" s="104"/>
      <c r="TF49" s="104"/>
      <c r="TG49" s="104"/>
      <c r="TH49" s="104"/>
      <c r="TI49" s="104"/>
      <c r="TJ49" s="104"/>
      <c r="TK49" s="104"/>
      <c r="TL49" s="104"/>
      <c r="TM49" s="104"/>
      <c r="TN49" s="104"/>
      <c r="TO49" s="104"/>
      <c r="TP49" s="104"/>
      <c r="TQ49" s="104"/>
      <c r="TR49" s="104"/>
      <c r="TS49" s="104"/>
      <c r="TT49" s="104"/>
      <c r="TU49" s="104"/>
      <c r="TV49" s="104"/>
      <c r="TW49" s="104"/>
      <c r="TX49" s="104"/>
      <c r="TY49" s="104"/>
      <c r="TZ49" s="104"/>
      <c r="UA49" s="104"/>
      <c r="UB49" s="104"/>
      <c r="UC49" s="104"/>
      <c r="UD49" s="104"/>
      <c r="UE49" s="104"/>
      <c r="UF49" s="104"/>
      <c r="UG49" s="104"/>
      <c r="UH49" s="104"/>
      <c r="UI49" s="104"/>
      <c r="UJ49" s="104"/>
      <c r="UK49" s="104"/>
      <c r="UL49" s="104"/>
      <c r="UM49" s="104"/>
      <c r="UN49" s="104"/>
      <c r="UO49" s="104"/>
      <c r="UP49" s="104"/>
      <c r="UQ49" s="104"/>
      <c r="UR49" s="104"/>
      <c r="US49" s="104"/>
      <c r="UT49" s="104"/>
      <c r="UU49" s="104"/>
      <c r="UV49" s="104"/>
      <c r="UW49" s="104"/>
      <c r="UX49" s="104"/>
      <c r="UY49" s="104"/>
      <c r="UZ49" s="104"/>
      <c r="VA49" s="104"/>
      <c r="VB49" s="104"/>
      <c r="VC49" s="104"/>
      <c r="VD49" s="104"/>
      <c r="VE49" s="104"/>
      <c r="VF49" s="104"/>
      <c r="VG49" s="104"/>
      <c r="VH49" s="104"/>
      <c r="VI49" s="104"/>
      <c r="VJ49" s="104"/>
      <c r="VK49" s="104"/>
      <c r="VL49" s="104"/>
      <c r="VM49" s="104"/>
      <c r="VN49" s="104"/>
      <c r="VO49" s="104"/>
      <c r="VP49" s="104"/>
      <c r="VQ49" s="104"/>
      <c r="VR49" s="104"/>
      <c r="VS49" s="104"/>
      <c r="VT49" s="104"/>
      <c r="VU49" s="104"/>
      <c r="VV49" s="104"/>
      <c r="VW49" s="104"/>
      <c r="VX49" s="104"/>
      <c r="VY49" s="104"/>
      <c r="VZ49" s="104"/>
      <c r="WA49" s="104"/>
      <c r="WB49" s="104"/>
      <c r="WC49" s="104"/>
      <c r="WD49" s="104"/>
      <c r="WE49" s="104"/>
      <c r="WF49" s="104"/>
      <c r="WG49" s="104"/>
      <c r="WH49" s="104"/>
      <c r="WI49" s="104"/>
      <c r="WJ49" s="104"/>
      <c r="WK49" s="104"/>
      <c r="WL49" s="104"/>
      <c r="WM49" s="104"/>
      <c r="WN49" s="104"/>
      <c r="WO49" s="104"/>
      <c r="WP49" s="104"/>
      <c r="WQ49" s="104"/>
      <c r="WR49" s="104"/>
      <c r="WS49" s="104"/>
      <c r="WT49" s="104"/>
      <c r="WU49" s="104"/>
      <c r="WV49" s="104"/>
      <c r="WW49" s="104"/>
      <c r="WX49" s="104"/>
      <c r="WY49" s="104"/>
      <c r="WZ49" s="104"/>
      <c r="XA49" s="104"/>
      <c r="XB49" s="104"/>
      <c r="XC49" s="104"/>
      <c r="XD49" s="104"/>
      <c r="XE49" s="104"/>
      <c r="XF49" s="104"/>
      <c r="XG49" s="104"/>
      <c r="XH49" s="104"/>
      <c r="XI49" s="104"/>
      <c r="XJ49" s="104"/>
      <c r="XK49" s="104"/>
      <c r="XL49" s="104"/>
      <c r="XM49" s="104"/>
      <c r="XN49" s="104"/>
      <c r="XO49" s="104"/>
      <c r="XP49" s="104"/>
      <c r="XQ49" s="104"/>
      <c r="XR49" s="104"/>
      <c r="XS49" s="104"/>
      <c r="XT49" s="104"/>
      <c r="XU49" s="104"/>
      <c r="XV49" s="104"/>
      <c r="XW49" s="104"/>
      <c r="XX49" s="104"/>
      <c r="XY49" s="104"/>
      <c r="XZ49" s="104"/>
      <c r="YA49" s="104"/>
      <c r="YB49" s="104"/>
      <c r="YC49" s="104"/>
      <c r="YD49" s="104"/>
      <c r="YE49" s="104"/>
      <c r="YF49" s="104"/>
      <c r="YG49" s="104"/>
      <c r="YH49" s="104"/>
      <c r="YI49" s="104"/>
      <c r="YJ49" s="104"/>
      <c r="YK49" s="104"/>
      <c r="YL49" s="104"/>
      <c r="YM49" s="104"/>
      <c r="YN49" s="104"/>
      <c r="YO49" s="104"/>
      <c r="YP49" s="104"/>
      <c r="YQ49" s="104"/>
      <c r="YR49" s="104"/>
      <c r="YS49" s="104"/>
      <c r="YT49" s="104"/>
      <c r="YU49" s="104"/>
      <c r="YV49" s="104"/>
      <c r="YW49" s="104"/>
      <c r="YX49" s="104"/>
      <c r="YY49" s="104"/>
      <c r="YZ49" s="104"/>
      <c r="ZA49" s="104"/>
      <c r="ZB49" s="104"/>
      <c r="ZC49" s="104"/>
      <c r="ZD49" s="104"/>
      <c r="ZE49" s="104"/>
      <c r="ZF49" s="104"/>
      <c r="ZG49" s="104"/>
      <c r="ZH49" s="104"/>
      <c r="ZI49" s="104"/>
      <c r="ZJ49" s="104"/>
      <c r="ZK49" s="104"/>
      <c r="ZL49" s="104"/>
      <c r="ZM49" s="104"/>
      <c r="ZN49" s="104"/>
      <c r="ZO49" s="104"/>
      <c r="ZP49" s="104"/>
      <c r="ZQ49" s="104"/>
      <c r="ZR49" s="104"/>
      <c r="ZS49" s="104"/>
      <c r="ZT49" s="104"/>
      <c r="ZU49" s="104"/>
      <c r="ZV49" s="104"/>
      <c r="ZW49" s="104"/>
      <c r="ZX49" s="104"/>
      <c r="ZY49" s="104"/>
      <c r="ZZ49" s="104"/>
      <c r="AAA49" s="104"/>
      <c r="AAB49" s="104"/>
      <c r="AAC49" s="104"/>
      <c r="AAD49" s="104"/>
      <c r="AAE49" s="104"/>
      <c r="AAF49" s="104"/>
      <c r="AAG49" s="104"/>
      <c r="AAH49" s="104"/>
      <c r="AAI49" s="104"/>
      <c r="AAJ49" s="104"/>
      <c r="AAK49" s="104"/>
      <c r="AAL49" s="104"/>
      <c r="AAM49" s="104"/>
      <c r="AAN49" s="104"/>
      <c r="AAO49" s="104"/>
      <c r="AAP49" s="104"/>
      <c r="AAQ49" s="104"/>
      <c r="AAR49" s="104"/>
      <c r="AAS49" s="104"/>
      <c r="AAT49" s="104"/>
      <c r="AAU49" s="104"/>
      <c r="AAV49" s="104"/>
      <c r="AAW49" s="104"/>
      <c r="AAX49" s="104"/>
      <c r="AAY49" s="104"/>
      <c r="AAZ49" s="104"/>
      <c r="ABA49" s="104"/>
      <c r="ABB49" s="104"/>
      <c r="ABC49" s="104"/>
      <c r="ABD49" s="104"/>
      <c r="ABE49" s="104"/>
      <c r="ABF49" s="104"/>
      <c r="ABG49" s="104"/>
      <c r="ABH49" s="104"/>
      <c r="ABI49" s="104"/>
      <c r="ABJ49" s="104"/>
      <c r="ABK49" s="104"/>
      <c r="ABL49" s="104"/>
      <c r="ABM49" s="104"/>
      <c r="ABN49" s="104"/>
      <c r="ABO49" s="104"/>
      <c r="ABP49" s="104"/>
      <c r="ABQ49" s="104"/>
      <c r="ABR49" s="104"/>
      <c r="ABS49" s="104"/>
      <c r="ABT49" s="104"/>
      <c r="ABU49" s="104"/>
      <c r="ABV49" s="104"/>
      <c r="ABW49" s="104"/>
      <c r="ABX49" s="104"/>
      <c r="ABY49" s="104"/>
      <c r="ABZ49" s="104"/>
      <c r="ACA49" s="104"/>
      <c r="ACB49" s="104"/>
      <c r="ACC49" s="104"/>
      <c r="ACD49" s="104"/>
      <c r="ACE49" s="104"/>
      <c r="ACF49" s="104"/>
      <c r="ACG49" s="104"/>
      <c r="ACH49" s="104"/>
      <c r="ACI49" s="104"/>
      <c r="ACJ49" s="104"/>
      <c r="ACK49" s="104"/>
      <c r="ACL49" s="104"/>
      <c r="ACM49" s="104"/>
      <c r="ACN49" s="104"/>
      <c r="ACO49" s="104"/>
      <c r="ACP49" s="104"/>
      <c r="ACQ49" s="104"/>
      <c r="ACR49" s="104"/>
      <c r="ACS49" s="104"/>
      <c r="ACT49" s="104"/>
      <c r="ACU49" s="104"/>
      <c r="ACV49" s="104"/>
      <c r="ACW49" s="104"/>
      <c r="ACX49" s="104"/>
      <c r="ACY49" s="104"/>
      <c r="ACZ49" s="104"/>
      <c r="ADA49" s="104"/>
      <c r="ADB49" s="104"/>
      <c r="ADC49" s="104"/>
      <c r="ADD49" s="104"/>
      <c r="ADE49" s="104"/>
      <c r="ADF49" s="104"/>
      <c r="ADG49" s="104"/>
      <c r="ADH49" s="104"/>
      <c r="ADI49" s="104"/>
      <c r="ADJ49" s="104"/>
      <c r="ADK49" s="104"/>
      <c r="ADL49" s="104"/>
      <c r="ADM49" s="104"/>
      <c r="ADN49" s="104"/>
      <c r="ADO49" s="104"/>
      <c r="ADP49" s="104"/>
      <c r="ADQ49" s="104"/>
      <c r="ADR49" s="104"/>
      <c r="ADS49" s="104"/>
      <c r="ADT49" s="104"/>
      <c r="ADU49" s="104"/>
      <c r="ADV49" s="104"/>
      <c r="ADW49" s="104"/>
      <c r="ADX49" s="104"/>
      <c r="ADY49" s="104"/>
      <c r="ADZ49" s="104"/>
      <c r="AEA49" s="104"/>
      <c r="AEB49" s="104"/>
      <c r="AEC49" s="104"/>
      <c r="AED49" s="104"/>
      <c r="AEE49" s="104"/>
      <c r="AEF49" s="104"/>
      <c r="AEG49" s="104"/>
      <c r="AEH49" s="104"/>
      <c r="AEI49" s="104"/>
      <c r="AEJ49" s="104"/>
      <c r="AEK49" s="104"/>
      <c r="AEL49" s="104"/>
      <c r="AEM49" s="104"/>
      <c r="AEN49" s="104"/>
      <c r="AEO49" s="104"/>
      <c r="AEP49" s="104"/>
      <c r="AEQ49" s="104"/>
      <c r="AER49" s="104"/>
      <c r="AES49" s="104"/>
      <c r="AET49" s="104"/>
      <c r="AEU49" s="104"/>
      <c r="AEV49" s="104"/>
      <c r="AEW49" s="104"/>
      <c r="AEX49" s="104"/>
      <c r="AEY49" s="104"/>
      <c r="AEZ49" s="104"/>
      <c r="AFA49" s="104"/>
      <c r="AFB49" s="104"/>
      <c r="AFC49" s="104"/>
      <c r="AFD49" s="104"/>
      <c r="AFE49" s="104"/>
      <c r="AFF49" s="104"/>
      <c r="AFG49" s="104"/>
      <c r="AFH49" s="104"/>
      <c r="AFI49" s="104"/>
      <c r="AFJ49" s="104"/>
      <c r="AFK49" s="104"/>
      <c r="AFL49" s="104"/>
      <c r="AFM49" s="104"/>
      <c r="AFN49" s="104"/>
      <c r="AFO49" s="104"/>
      <c r="AFP49" s="104"/>
      <c r="AFQ49" s="104"/>
      <c r="AFR49" s="104"/>
      <c r="AFS49" s="104"/>
      <c r="AFT49" s="104"/>
      <c r="AFU49" s="104"/>
      <c r="AFV49" s="104"/>
      <c r="AFW49" s="104"/>
      <c r="AFX49" s="104"/>
      <c r="AFY49" s="104"/>
      <c r="AFZ49" s="104"/>
      <c r="AGA49" s="104"/>
      <c r="AGB49" s="104"/>
      <c r="AGC49" s="104"/>
      <c r="AGD49" s="104"/>
      <c r="AGE49" s="104"/>
      <c r="AGF49" s="104"/>
      <c r="AGG49" s="104"/>
      <c r="AGH49" s="104"/>
      <c r="AGI49" s="104"/>
      <c r="AGJ49" s="104"/>
      <c r="AGK49" s="104"/>
      <c r="AGL49" s="104"/>
      <c r="AGM49" s="104"/>
      <c r="AGN49" s="104"/>
      <c r="AGO49" s="104"/>
      <c r="AGP49" s="104"/>
      <c r="AGQ49" s="104"/>
      <c r="AGR49" s="104"/>
      <c r="AGS49" s="104"/>
      <c r="AGT49" s="104"/>
      <c r="AGU49" s="104"/>
      <c r="AGV49" s="104"/>
      <c r="AGW49" s="104"/>
      <c r="AGX49" s="104"/>
      <c r="AGY49" s="104"/>
      <c r="AGZ49" s="104"/>
      <c r="AHA49" s="104"/>
      <c r="AHB49" s="104"/>
      <c r="AHC49" s="104"/>
      <c r="AHD49" s="104"/>
      <c r="AHE49" s="104"/>
      <c r="AHF49" s="104"/>
      <c r="AHG49" s="104"/>
      <c r="AHH49" s="104"/>
      <c r="AHI49" s="104"/>
      <c r="AHJ49" s="104"/>
      <c r="AHK49" s="104"/>
      <c r="AHL49" s="104"/>
      <c r="AHM49" s="104"/>
      <c r="AHN49" s="104"/>
      <c r="AHO49" s="104"/>
      <c r="AHP49" s="104"/>
      <c r="AHQ49" s="104"/>
      <c r="AHR49" s="104"/>
      <c r="AHS49" s="104"/>
      <c r="AHT49" s="104"/>
      <c r="AHU49" s="104"/>
      <c r="AHV49" s="104"/>
      <c r="AHW49" s="104"/>
      <c r="AHX49" s="104"/>
      <c r="AHY49" s="104"/>
      <c r="AHZ49" s="104"/>
      <c r="AIA49" s="104"/>
      <c r="AIB49" s="104"/>
      <c r="AIC49" s="104"/>
      <c r="AID49" s="104"/>
      <c r="AIE49" s="104"/>
      <c r="AIF49" s="104"/>
      <c r="AIG49" s="104"/>
      <c r="AIH49" s="104"/>
      <c r="AII49" s="104"/>
      <c r="AIJ49" s="104"/>
      <c r="AIK49" s="104"/>
      <c r="AIL49" s="104"/>
      <c r="AIM49" s="104"/>
      <c r="AIN49" s="104"/>
      <c r="AIO49" s="104"/>
      <c r="AIP49" s="104"/>
      <c r="AIQ49" s="104"/>
      <c r="AIR49" s="104"/>
      <c r="AIS49" s="104"/>
      <c r="AIT49" s="104"/>
      <c r="AIU49" s="104"/>
      <c r="AIV49" s="104"/>
      <c r="AIW49" s="104"/>
      <c r="AIX49" s="104"/>
      <c r="AIY49" s="104"/>
      <c r="AIZ49" s="104"/>
      <c r="AJA49" s="104"/>
      <c r="AJB49" s="104"/>
      <c r="AJC49" s="104"/>
      <c r="AJD49" s="104"/>
      <c r="AJE49" s="104"/>
      <c r="AJF49" s="104"/>
      <c r="AJG49" s="104"/>
      <c r="AJH49" s="104"/>
      <c r="AJI49" s="104"/>
      <c r="AJJ49" s="104"/>
      <c r="AJK49" s="104"/>
      <c r="AJL49" s="104"/>
      <c r="AJM49" s="104"/>
      <c r="AJN49" s="104"/>
      <c r="AJO49" s="104"/>
      <c r="AJP49" s="104"/>
      <c r="AJQ49" s="104"/>
      <c r="AJR49" s="104"/>
      <c r="AJS49" s="104"/>
      <c r="AJT49" s="104"/>
      <c r="AJU49" s="104"/>
      <c r="AJV49" s="104"/>
      <c r="AJW49" s="104"/>
      <c r="AJX49" s="104"/>
      <c r="AJY49" s="104"/>
      <c r="AJZ49" s="104"/>
      <c r="AKA49" s="104"/>
      <c r="AKB49" s="104"/>
      <c r="AKC49" s="104"/>
      <c r="AKD49" s="104"/>
      <c r="AKE49" s="104"/>
      <c r="AKF49" s="104"/>
      <c r="AKG49" s="104"/>
      <c r="AKH49" s="104"/>
      <c r="AKI49" s="104"/>
      <c r="AKJ49" s="104"/>
      <c r="AKK49" s="104"/>
      <c r="AKL49" s="104"/>
      <c r="AKM49" s="104"/>
      <c r="AKN49" s="104"/>
      <c r="AKO49" s="104"/>
      <c r="AKP49" s="104"/>
      <c r="AKQ49" s="104"/>
      <c r="AKR49" s="104"/>
      <c r="AKS49" s="104"/>
      <c r="AKT49" s="104"/>
      <c r="AKU49" s="104"/>
      <c r="AKV49" s="104"/>
      <c r="AKW49" s="104"/>
      <c r="AKX49" s="104"/>
      <c r="AKY49" s="104"/>
      <c r="AKZ49" s="104"/>
      <c r="ALA49" s="104"/>
      <c r="ALB49" s="104"/>
      <c r="ALC49" s="104"/>
      <c r="ALD49" s="104"/>
      <c r="ALE49" s="104"/>
      <c r="ALF49" s="104"/>
      <c r="ALG49" s="104"/>
      <c r="ALH49" s="104"/>
      <c r="ALI49" s="104"/>
      <c r="ALJ49" s="104"/>
      <c r="ALK49" s="104"/>
      <c r="ALL49" s="104"/>
      <c r="ALM49" s="104"/>
      <c r="ALN49" s="104"/>
      <c r="ALO49" s="104"/>
      <c r="ALP49" s="104"/>
      <c r="ALQ49" s="104"/>
      <c r="ALR49" s="104"/>
      <c r="ALS49" s="104"/>
      <c r="ALT49" s="104"/>
      <c r="ALU49" s="104"/>
      <c r="ALV49" s="104"/>
      <c r="ALW49" s="104"/>
      <c r="ALX49" s="104"/>
      <c r="ALY49" s="104"/>
      <c r="ALZ49" s="104"/>
      <c r="AMA49" s="104"/>
      <c r="AMB49" s="104"/>
      <c r="AMC49" s="104"/>
      <c r="AMD49" s="104"/>
      <c r="AME49" s="104"/>
      <c r="AMF49" s="104"/>
      <c r="AMG49" s="104"/>
      <c r="AMH49" s="104"/>
      <c r="AMI49" s="104"/>
      <c r="AMJ49" s="104"/>
      <c r="AMK49" s="104"/>
      <c r="AML49" s="104"/>
      <c r="AMM49" s="104"/>
      <c r="AMN49" s="104"/>
      <c r="AMO49" s="104"/>
      <c r="AMP49" s="104"/>
      <c r="AMQ49" s="104"/>
      <c r="AMR49" s="104"/>
      <c r="AMS49" s="104"/>
      <c r="AMT49" s="104"/>
      <c r="AMU49" s="104"/>
      <c r="AMV49" s="104"/>
      <c r="AMW49" s="104"/>
      <c r="AMX49" s="104"/>
      <c r="AMY49" s="104"/>
      <c r="AMZ49" s="104"/>
      <c r="ANA49" s="104"/>
      <c r="ANB49" s="104"/>
      <c r="ANC49" s="104"/>
      <c r="AND49" s="104"/>
      <c r="ANE49" s="104"/>
      <c r="ANF49" s="104"/>
      <c r="ANG49" s="104"/>
      <c r="ANH49" s="104"/>
      <c r="ANI49" s="104"/>
      <c r="ANJ49" s="104"/>
      <c r="ANK49" s="104"/>
      <c r="ANL49" s="104"/>
      <c r="ANM49" s="104"/>
      <c r="ANN49" s="104"/>
      <c r="ANO49" s="104"/>
      <c r="ANP49" s="104"/>
      <c r="ANQ49" s="104"/>
      <c r="ANR49" s="104"/>
      <c r="ANS49" s="104"/>
      <c r="ANT49" s="104"/>
      <c r="ANU49" s="104"/>
      <c r="ANV49" s="104"/>
      <c r="ANW49" s="104"/>
      <c r="ANX49" s="104"/>
      <c r="ANY49" s="104"/>
      <c r="ANZ49" s="104"/>
      <c r="AOA49" s="104"/>
      <c r="AOB49" s="104"/>
      <c r="AOC49" s="104"/>
      <c r="AOD49" s="104"/>
      <c r="AOE49" s="104"/>
      <c r="AOF49" s="104"/>
      <c r="AOG49" s="104"/>
      <c r="AOH49" s="104"/>
      <c r="AOI49" s="104"/>
      <c r="AOJ49" s="104"/>
      <c r="AOK49" s="104"/>
      <c r="AOL49" s="104"/>
      <c r="AOM49" s="104"/>
      <c r="AON49" s="104"/>
      <c r="AOO49" s="104"/>
      <c r="AOP49" s="104"/>
      <c r="AOQ49" s="104"/>
      <c r="AOR49" s="104"/>
      <c r="AOS49" s="104"/>
      <c r="AOT49" s="104"/>
      <c r="AOU49" s="104"/>
      <c r="AOV49" s="104"/>
      <c r="AOW49" s="104"/>
      <c r="AOX49" s="104"/>
      <c r="AOY49" s="104"/>
      <c r="AOZ49" s="104"/>
      <c r="APA49" s="104"/>
      <c r="APB49" s="104"/>
      <c r="APC49" s="104"/>
      <c r="APD49" s="104"/>
      <c r="APE49" s="104"/>
      <c r="APF49" s="104"/>
      <c r="APG49" s="104"/>
      <c r="APH49" s="104"/>
      <c r="API49" s="104"/>
      <c r="APJ49" s="104"/>
      <c r="APK49" s="104"/>
      <c r="APL49" s="104"/>
      <c r="APM49" s="104"/>
      <c r="APN49" s="104"/>
      <c r="APO49" s="104"/>
      <c r="APP49" s="104"/>
      <c r="APQ49" s="104"/>
      <c r="APR49" s="104"/>
      <c r="APS49" s="104"/>
      <c r="APT49" s="104"/>
      <c r="APU49" s="104"/>
      <c r="APV49" s="104"/>
      <c r="APW49" s="104"/>
      <c r="APX49" s="104"/>
      <c r="APY49" s="104"/>
      <c r="APZ49" s="104"/>
      <c r="AQA49" s="104"/>
      <c r="AQB49" s="104"/>
      <c r="AQC49" s="104"/>
      <c r="AQD49" s="104"/>
      <c r="AQE49" s="104"/>
      <c r="AQF49" s="104"/>
      <c r="AQG49" s="104"/>
      <c r="AQH49" s="104"/>
      <c r="AQI49" s="104"/>
      <c r="AQJ49" s="104"/>
      <c r="AQK49" s="104"/>
      <c r="AQL49" s="104"/>
      <c r="AQM49" s="104"/>
      <c r="AQN49" s="104"/>
      <c r="AQO49" s="104"/>
      <c r="AQP49" s="104"/>
      <c r="AQQ49" s="104"/>
      <c r="AQR49" s="104"/>
      <c r="AQS49" s="104"/>
      <c r="AQT49" s="104"/>
      <c r="AQU49" s="104"/>
      <c r="AQV49" s="104"/>
      <c r="AQW49" s="104"/>
      <c r="AQX49" s="104"/>
      <c r="AQY49" s="104"/>
      <c r="AQZ49" s="104"/>
      <c r="ARA49" s="104"/>
      <c r="ARB49" s="104"/>
      <c r="ARC49" s="104"/>
      <c r="ARD49" s="104"/>
      <c r="ARE49" s="104"/>
      <c r="ARF49" s="104"/>
      <c r="ARG49" s="104"/>
      <c r="ARH49" s="104"/>
      <c r="ARI49" s="104"/>
      <c r="ARJ49" s="104"/>
      <c r="ARK49" s="104"/>
      <c r="ARL49" s="104"/>
      <c r="ARM49" s="104"/>
      <c r="ARN49" s="104"/>
      <c r="ARO49" s="104"/>
      <c r="ARP49" s="104"/>
      <c r="ARQ49" s="104"/>
      <c r="ARR49" s="104"/>
      <c r="ARS49" s="104"/>
      <c r="ART49" s="104"/>
      <c r="ARU49" s="104"/>
      <c r="ARV49" s="104"/>
      <c r="ARW49" s="104"/>
      <c r="ARX49" s="104"/>
      <c r="ARY49" s="104"/>
      <c r="ARZ49" s="104"/>
      <c r="ASA49" s="104"/>
      <c r="ASB49" s="104"/>
      <c r="ASC49" s="104"/>
      <c r="ASD49" s="104"/>
      <c r="ASE49" s="104"/>
      <c r="ASF49" s="104"/>
      <c r="ASG49" s="104"/>
      <c r="ASH49" s="104"/>
      <c r="ASI49" s="104"/>
      <c r="ASJ49" s="104"/>
      <c r="ASK49" s="104"/>
      <c r="ASL49" s="104"/>
      <c r="ASM49" s="104"/>
      <c r="ASN49" s="104"/>
      <c r="ASO49" s="104"/>
      <c r="ASP49" s="104"/>
      <c r="ASQ49" s="104"/>
      <c r="ASR49" s="104"/>
      <c r="ASS49" s="104"/>
      <c r="AST49" s="104"/>
      <c r="ASU49" s="104"/>
      <c r="ASV49" s="104"/>
      <c r="ASW49" s="104"/>
      <c r="ASX49" s="104"/>
      <c r="ASY49" s="104"/>
      <c r="ASZ49" s="104"/>
      <c r="ATA49" s="104"/>
      <c r="ATB49" s="104"/>
      <c r="ATC49" s="104"/>
      <c r="ATD49" s="104"/>
      <c r="ATE49" s="104"/>
      <c r="ATF49" s="104"/>
      <c r="ATG49" s="104"/>
      <c r="ATH49" s="104"/>
      <c r="ATI49" s="104"/>
      <c r="ATJ49" s="104"/>
      <c r="ATK49" s="104"/>
      <c r="ATL49" s="104"/>
      <c r="ATM49" s="104"/>
      <c r="ATN49" s="104"/>
      <c r="ATO49" s="104"/>
      <c r="ATP49" s="104"/>
      <c r="ATQ49" s="104"/>
      <c r="ATR49" s="104"/>
      <c r="ATS49" s="104"/>
      <c r="ATT49" s="104"/>
      <c r="ATU49" s="104"/>
      <c r="ATV49" s="104"/>
      <c r="ATW49" s="104"/>
      <c r="ATX49" s="104"/>
      <c r="ATY49" s="104"/>
      <c r="ATZ49" s="104"/>
      <c r="AUA49" s="104"/>
      <c r="AUB49" s="104"/>
      <c r="AUC49" s="104"/>
      <c r="AUD49" s="104"/>
      <c r="AUE49" s="104"/>
      <c r="AUF49" s="104"/>
      <c r="AUG49" s="104"/>
      <c r="AUH49" s="104"/>
      <c r="AUI49" s="104"/>
      <c r="AUJ49" s="104"/>
      <c r="AUK49" s="104"/>
      <c r="AUL49" s="104"/>
      <c r="AUM49" s="104"/>
      <c r="AUN49" s="104"/>
      <c r="AUO49" s="104"/>
      <c r="AUP49" s="104"/>
      <c r="AUQ49" s="104"/>
      <c r="AUR49" s="104"/>
      <c r="AUS49" s="104"/>
      <c r="AUT49" s="104"/>
      <c r="AUU49" s="104"/>
      <c r="AUV49" s="104"/>
      <c r="AUW49" s="104"/>
      <c r="AUX49" s="104"/>
      <c r="AUY49" s="104"/>
      <c r="AUZ49" s="104"/>
      <c r="AVA49" s="104"/>
      <c r="AVB49" s="104"/>
      <c r="AVC49" s="104"/>
      <c r="AVD49" s="104"/>
      <c r="AVE49" s="104"/>
      <c r="AVF49" s="104"/>
      <c r="AVG49" s="104"/>
      <c r="AVH49" s="104"/>
      <c r="AVI49" s="104"/>
      <c r="AVJ49" s="104"/>
      <c r="AVK49" s="104"/>
      <c r="AVL49" s="104"/>
      <c r="AVM49" s="104"/>
      <c r="AVN49" s="104"/>
      <c r="AVO49" s="104"/>
      <c r="AVP49" s="104"/>
      <c r="AVQ49" s="104"/>
      <c r="AVR49" s="104"/>
      <c r="AVS49" s="104"/>
      <c r="AVT49" s="104"/>
      <c r="AVU49" s="104"/>
      <c r="AVV49" s="104"/>
      <c r="AVW49" s="104"/>
      <c r="AVX49" s="104"/>
      <c r="AVY49" s="104"/>
      <c r="AVZ49" s="104"/>
      <c r="AWA49" s="104"/>
      <c r="AWB49" s="104"/>
      <c r="AWC49" s="104"/>
      <c r="AWD49" s="104"/>
      <c r="AWE49" s="104"/>
      <c r="AWF49" s="104"/>
      <c r="AWG49" s="104"/>
      <c r="AWH49" s="104"/>
      <c r="AWI49" s="104"/>
      <c r="AWJ49" s="104"/>
      <c r="AWK49" s="104"/>
      <c r="AWL49" s="104"/>
      <c r="AWM49" s="104"/>
      <c r="AWN49" s="104"/>
      <c r="AWO49" s="104"/>
      <c r="AWP49" s="104"/>
      <c r="AWQ49" s="104"/>
      <c r="AWR49" s="104"/>
      <c r="AWS49" s="104"/>
      <c r="AWT49" s="104"/>
      <c r="AWU49" s="104"/>
      <c r="AWV49" s="104"/>
      <c r="AWW49" s="104"/>
      <c r="AWX49" s="104"/>
      <c r="AWY49" s="104"/>
      <c r="AWZ49" s="104"/>
      <c r="AXA49" s="104"/>
      <c r="AXB49" s="104"/>
      <c r="AXC49" s="104"/>
      <c r="AXD49" s="104"/>
      <c r="AXE49" s="104"/>
      <c r="AXF49" s="104"/>
      <c r="AXG49" s="104"/>
      <c r="AXH49" s="104"/>
      <c r="AXI49" s="104"/>
      <c r="AXJ49" s="104"/>
      <c r="AXK49" s="104"/>
      <c r="AXL49" s="104"/>
      <c r="AXM49" s="104"/>
      <c r="AXN49" s="104"/>
      <c r="AXO49" s="104"/>
      <c r="AXP49" s="104"/>
      <c r="AXQ49" s="104"/>
      <c r="AXR49" s="104"/>
      <c r="AXS49" s="104"/>
      <c r="AXT49" s="104"/>
      <c r="AXU49" s="104"/>
      <c r="AXV49" s="104"/>
      <c r="AXW49" s="104"/>
      <c r="AXX49" s="104"/>
      <c r="AXY49" s="104"/>
      <c r="AXZ49" s="104"/>
      <c r="AYA49" s="104"/>
      <c r="AYB49" s="104"/>
      <c r="AYC49" s="104"/>
      <c r="AYD49" s="104"/>
      <c r="AYE49" s="104"/>
      <c r="AYF49" s="104"/>
      <c r="AYG49" s="104"/>
      <c r="AYH49" s="104"/>
      <c r="AYI49" s="104"/>
      <c r="AYJ49" s="104"/>
      <c r="AYK49" s="104"/>
      <c r="AYL49" s="104"/>
      <c r="AYM49" s="104"/>
      <c r="AYN49" s="104"/>
      <c r="AYO49" s="104"/>
      <c r="AYP49" s="104"/>
      <c r="AYQ49" s="104"/>
      <c r="AYR49" s="104"/>
      <c r="AYS49" s="104"/>
      <c r="AYT49" s="104"/>
      <c r="AYU49" s="104"/>
      <c r="AYV49" s="104"/>
      <c r="AYW49" s="104"/>
      <c r="AYX49" s="104"/>
      <c r="AYY49" s="104"/>
      <c r="AYZ49" s="104"/>
      <c r="AZA49" s="104"/>
      <c r="AZB49" s="104"/>
      <c r="AZC49" s="104"/>
      <c r="AZD49" s="104"/>
      <c r="AZE49" s="104"/>
      <c r="AZF49" s="104"/>
      <c r="AZG49" s="104"/>
      <c r="AZH49" s="104"/>
      <c r="AZI49" s="104"/>
      <c r="AZJ49" s="104"/>
      <c r="AZK49" s="104"/>
      <c r="AZL49" s="104"/>
      <c r="AZM49" s="104"/>
      <c r="AZN49" s="104"/>
      <c r="AZO49" s="104"/>
      <c r="AZP49" s="104"/>
      <c r="AZQ49" s="104"/>
      <c r="AZR49" s="104"/>
      <c r="AZS49" s="104"/>
      <c r="AZT49" s="104"/>
      <c r="AZU49" s="104"/>
      <c r="AZV49" s="104"/>
      <c r="AZW49" s="104"/>
      <c r="AZX49" s="104"/>
      <c r="AZY49" s="104"/>
      <c r="AZZ49" s="104"/>
      <c r="BAA49" s="104"/>
      <c r="BAB49" s="104"/>
      <c r="BAC49" s="104"/>
      <c r="BAD49" s="104"/>
      <c r="BAE49" s="104"/>
      <c r="BAF49" s="104"/>
      <c r="BAG49" s="104"/>
      <c r="BAH49" s="104"/>
      <c r="BAI49" s="104"/>
      <c r="BAJ49" s="104"/>
      <c r="BAK49" s="104"/>
      <c r="BAL49" s="104"/>
      <c r="BAM49" s="104"/>
      <c r="BAN49" s="104"/>
      <c r="BAO49" s="104"/>
      <c r="BAP49" s="104"/>
      <c r="BAQ49" s="104"/>
      <c r="BAR49" s="104"/>
      <c r="BAS49" s="104"/>
      <c r="BAT49" s="104"/>
      <c r="BAU49" s="104"/>
      <c r="BAV49" s="104"/>
      <c r="BAW49" s="104"/>
      <c r="BAX49" s="104"/>
      <c r="BAY49" s="104"/>
      <c r="BAZ49" s="104"/>
      <c r="BBA49" s="104"/>
      <c r="BBB49" s="104"/>
      <c r="BBC49" s="104"/>
      <c r="BBD49" s="104"/>
      <c r="BBE49" s="104"/>
      <c r="BBF49" s="104"/>
      <c r="BBG49" s="104"/>
      <c r="BBH49" s="104"/>
      <c r="BBI49" s="104"/>
      <c r="BBJ49" s="104"/>
      <c r="BBK49" s="104"/>
      <c r="BBL49" s="104"/>
      <c r="BBM49" s="104"/>
      <c r="BBN49" s="104"/>
      <c r="BBO49" s="104"/>
      <c r="BBP49" s="104"/>
      <c r="BBQ49" s="104"/>
      <c r="BBR49" s="104"/>
      <c r="BBS49" s="104"/>
      <c r="BBT49" s="104"/>
      <c r="BBU49" s="104"/>
      <c r="BBV49" s="104"/>
      <c r="BBW49" s="104"/>
      <c r="BBX49" s="104"/>
      <c r="BBY49" s="104"/>
      <c r="BBZ49" s="104"/>
      <c r="BCA49" s="104"/>
      <c r="BCB49" s="104"/>
      <c r="BCC49" s="104"/>
      <c r="BCD49" s="104"/>
      <c r="BCE49" s="104"/>
      <c r="BCF49" s="104"/>
      <c r="BCG49" s="104"/>
      <c r="BCH49" s="104"/>
      <c r="BCI49" s="104"/>
      <c r="BCJ49" s="104"/>
      <c r="BCK49" s="104"/>
      <c r="BCL49" s="104"/>
      <c r="BCM49" s="104"/>
      <c r="BCN49" s="104"/>
      <c r="BCO49" s="104"/>
      <c r="BCP49" s="104"/>
      <c r="BCQ49" s="104"/>
      <c r="BCR49" s="104"/>
      <c r="BCS49" s="104"/>
      <c r="BCT49" s="104"/>
      <c r="BCU49" s="104"/>
      <c r="BCV49" s="104"/>
      <c r="BCW49" s="104"/>
      <c r="BCX49" s="104"/>
      <c r="BCY49" s="104"/>
      <c r="BCZ49" s="104"/>
      <c r="BDA49" s="104"/>
      <c r="BDB49" s="104"/>
      <c r="BDC49" s="104"/>
      <c r="BDD49" s="104"/>
      <c r="BDE49" s="104"/>
      <c r="BDF49" s="104"/>
      <c r="BDG49" s="104"/>
      <c r="BDH49" s="104"/>
      <c r="BDI49" s="104"/>
      <c r="BDJ49" s="104"/>
      <c r="BDK49" s="104"/>
      <c r="BDL49" s="104"/>
      <c r="BDM49" s="104"/>
      <c r="BDN49" s="104"/>
      <c r="BDO49" s="104"/>
      <c r="BDP49" s="104"/>
      <c r="BDQ49" s="104"/>
      <c r="BDR49" s="104"/>
      <c r="BDS49" s="104"/>
      <c r="BDT49" s="104"/>
      <c r="BDU49" s="104"/>
      <c r="BDV49" s="104"/>
      <c r="BDW49" s="104"/>
      <c r="BDX49" s="104"/>
      <c r="BDY49" s="104"/>
      <c r="BDZ49" s="104"/>
      <c r="BEA49" s="104"/>
      <c r="BEB49" s="104"/>
      <c r="BEC49" s="104"/>
      <c r="BED49" s="104"/>
      <c r="BEE49" s="104"/>
      <c r="BEF49" s="104"/>
      <c r="BEG49" s="104"/>
      <c r="BEH49" s="104"/>
      <c r="BEI49" s="104"/>
      <c r="BEJ49" s="104"/>
      <c r="BEK49" s="104"/>
      <c r="BEL49" s="104"/>
      <c r="BEM49" s="104"/>
      <c r="BEN49" s="104"/>
      <c r="BEO49" s="104"/>
      <c r="BEP49" s="104"/>
      <c r="BEQ49" s="104"/>
      <c r="BER49" s="104"/>
      <c r="BES49" s="104"/>
      <c r="BET49" s="104"/>
      <c r="BEU49" s="104"/>
      <c r="BEV49" s="104"/>
      <c r="BEW49" s="104"/>
      <c r="BEX49" s="104"/>
      <c r="BEY49" s="104"/>
      <c r="BEZ49" s="104"/>
      <c r="BFA49" s="104"/>
      <c r="BFB49" s="104"/>
      <c r="BFC49" s="104"/>
      <c r="BFD49" s="104"/>
      <c r="BFE49" s="104"/>
      <c r="BFF49" s="104"/>
      <c r="BFG49" s="104"/>
      <c r="BFH49" s="104"/>
      <c r="BFI49" s="104"/>
      <c r="BFJ49" s="104"/>
      <c r="BFK49" s="104"/>
      <c r="BFL49" s="104"/>
      <c r="BFM49" s="104"/>
      <c r="BFN49" s="104"/>
      <c r="BFO49" s="104"/>
      <c r="BFP49" s="104"/>
      <c r="BFQ49" s="104"/>
      <c r="BFR49" s="104"/>
      <c r="BFS49" s="104"/>
      <c r="BFT49" s="104"/>
      <c r="BFU49" s="104"/>
      <c r="BFV49" s="104"/>
      <c r="BFW49" s="104"/>
      <c r="BFX49" s="104"/>
      <c r="BFY49" s="104"/>
      <c r="BFZ49" s="104"/>
      <c r="BGA49" s="104"/>
      <c r="BGB49" s="104"/>
      <c r="BGC49" s="104"/>
      <c r="BGD49" s="104"/>
      <c r="BGE49" s="104"/>
      <c r="BGF49" s="104"/>
      <c r="BGG49" s="104"/>
      <c r="BGH49" s="104"/>
      <c r="BGI49" s="104"/>
      <c r="BGJ49" s="104"/>
      <c r="BGK49" s="104"/>
      <c r="BGL49" s="104"/>
      <c r="BGM49" s="104"/>
      <c r="BGN49" s="104"/>
      <c r="BGO49" s="104"/>
      <c r="BGP49" s="104"/>
      <c r="BGQ49" s="104"/>
      <c r="BGR49" s="104"/>
      <c r="BGS49" s="104"/>
      <c r="BGT49" s="104"/>
      <c r="BGU49" s="104"/>
      <c r="BGV49" s="104"/>
      <c r="BGW49" s="104"/>
      <c r="BGX49" s="104"/>
      <c r="BGY49" s="104"/>
      <c r="BGZ49" s="104"/>
      <c r="BHA49" s="104"/>
      <c r="BHB49" s="104"/>
      <c r="BHC49" s="104"/>
      <c r="BHD49" s="104"/>
      <c r="BHE49" s="104"/>
      <c r="BHF49" s="104"/>
      <c r="BHG49" s="104"/>
      <c r="BHH49" s="104"/>
      <c r="BHI49" s="104"/>
      <c r="BHJ49" s="104"/>
      <c r="BHK49" s="104"/>
      <c r="BHL49" s="104"/>
      <c r="BHM49" s="104"/>
      <c r="BHN49" s="104"/>
      <c r="BHO49" s="104"/>
      <c r="BHP49" s="104"/>
      <c r="BHQ49" s="104"/>
      <c r="BHR49" s="104"/>
      <c r="BHS49" s="104"/>
      <c r="BHT49" s="104"/>
      <c r="BHU49" s="104"/>
      <c r="BHV49" s="104"/>
      <c r="BHW49" s="104"/>
      <c r="BHX49" s="104"/>
      <c r="BHY49" s="104"/>
      <c r="BHZ49" s="104"/>
      <c r="BIA49" s="104"/>
      <c r="BIB49" s="104"/>
      <c r="BIC49" s="104"/>
      <c r="BID49" s="104"/>
      <c r="BIE49" s="104"/>
      <c r="BIF49" s="104"/>
      <c r="BIG49" s="104"/>
      <c r="BIH49" s="104"/>
      <c r="BII49" s="104"/>
      <c r="BIJ49" s="104"/>
      <c r="BIK49" s="104"/>
      <c r="BIL49" s="104"/>
      <c r="BIM49" s="104"/>
      <c r="BIN49" s="104"/>
      <c r="BIO49" s="104"/>
      <c r="BIP49" s="104"/>
      <c r="BIQ49" s="104"/>
      <c r="BIR49" s="104"/>
      <c r="BIS49" s="104"/>
      <c r="BIT49" s="104"/>
      <c r="BIU49" s="104"/>
      <c r="BIV49" s="104"/>
      <c r="BIW49" s="104"/>
      <c r="BIX49" s="104"/>
      <c r="BIY49" s="104"/>
      <c r="BIZ49" s="104"/>
      <c r="BJA49" s="104"/>
      <c r="BJB49" s="104"/>
      <c r="BJC49" s="104"/>
      <c r="BJD49" s="104"/>
      <c r="BJE49" s="104"/>
      <c r="BJF49" s="104"/>
      <c r="BJG49" s="104"/>
      <c r="BJH49" s="104"/>
      <c r="BJI49" s="104"/>
      <c r="BJJ49" s="104"/>
      <c r="BJK49" s="104"/>
      <c r="BJL49" s="104"/>
      <c r="BJM49" s="104"/>
      <c r="BJN49" s="104"/>
      <c r="BJO49" s="104"/>
      <c r="BJP49" s="104"/>
      <c r="BJQ49" s="104"/>
      <c r="BJR49" s="104"/>
      <c r="BJS49" s="104"/>
      <c r="BJT49" s="104"/>
      <c r="BJU49" s="104"/>
      <c r="BJV49" s="104"/>
      <c r="BJW49" s="104"/>
      <c r="BJX49" s="104"/>
      <c r="BJY49" s="104"/>
      <c r="BJZ49" s="104"/>
      <c r="BKA49" s="104"/>
      <c r="BKB49" s="104"/>
      <c r="BKC49" s="104"/>
      <c r="BKD49" s="104"/>
      <c r="BKE49" s="104"/>
      <c r="BKF49" s="104"/>
      <c r="BKG49" s="104"/>
      <c r="BKH49" s="104"/>
      <c r="BKI49" s="104"/>
      <c r="BKJ49" s="104"/>
      <c r="BKK49" s="104"/>
      <c r="BKL49" s="104"/>
      <c r="BKM49" s="104"/>
      <c r="BKN49" s="104"/>
      <c r="BKO49" s="104"/>
      <c r="BKP49" s="104"/>
      <c r="BKQ49" s="104"/>
      <c r="BKR49" s="104"/>
      <c r="BKS49" s="104"/>
      <c r="BKT49" s="104"/>
      <c r="BKU49" s="104"/>
      <c r="BKV49" s="104"/>
      <c r="BKW49" s="104"/>
      <c r="BKX49" s="104"/>
      <c r="BKY49" s="104"/>
      <c r="BKZ49" s="104"/>
      <c r="BLA49" s="104"/>
      <c r="BLB49" s="104"/>
      <c r="BLC49" s="104"/>
      <c r="BLD49" s="104"/>
      <c r="BLE49" s="104"/>
      <c r="BLF49" s="104"/>
      <c r="BLG49" s="104"/>
      <c r="BLH49" s="104"/>
      <c r="BLI49" s="104"/>
      <c r="BLJ49" s="104"/>
      <c r="BLK49" s="104"/>
      <c r="BLL49" s="104"/>
      <c r="BLM49" s="104"/>
      <c r="BLN49" s="104"/>
      <c r="BLO49" s="104"/>
      <c r="BLP49" s="104"/>
      <c r="BLQ49" s="104"/>
      <c r="BLR49" s="104"/>
      <c r="BLS49" s="104"/>
      <c r="BLT49" s="104"/>
      <c r="BLU49" s="104"/>
      <c r="BLV49" s="104"/>
      <c r="BLW49" s="104"/>
      <c r="BLX49" s="104"/>
      <c r="BLY49" s="104"/>
      <c r="BLZ49" s="104"/>
      <c r="BMA49" s="104"/>
      <c r="BMB49" s="104"/>
      <c r="BMC49" s="104"/>
      <c r="BMD49" s="104"/>
      <c r="BME49" s="104"/>
      <c r="BMF49" s="104"/>
      <c r="BMG49" s="104"/>
      <c r="BMH49" s="104"/>
      <c r="BMI49" s="104"/>
      <c r="BMJ49" s="104"/>
      <c r="BMK49" s="104"/>
      <c r="BML49" s="104"/>
      <c r="BMM49" s="104"/>
      <c r="BMN49" s="104"/>
      <c r="BMO49" s="104"/>
      <c r="BMP49" s="104"/>
      <c r="BMQ49" s="104"/>
      <c r="BMR49" s="104"/>
      <c r="BMS49" s="104"/>
      <c r="BMT49" s="104"/>
      <c r="BMU49" s="104"/>
      <c r="BMV49" s="104"/>
      <c r="BMW49" s="104"/>
      <c r="BMX49" s="104"/>
      <c r="BMY49" s="104"/>
      <c r="BMZ49" s="104"/>
      <c r="BNA49" s="104"/>
      <c r="BNB49" s="104"/>
      <c r="BNC49" s="104"/>
      <c r="BND49" s="104"/>
      <c r="BNE49" s="104"/>
      <c r="BNF49" s="104"/>
      <c r="BNG49" s="104"/>
      <c r="BNH49" s="104"/>
      <c r="BNI49" s="104"/>
      <c r="BNJ49" s="104"/>
      <c r="BNK49" s="104"/>
      <c r="BNL49" s="104"/>
      <c r="BNM49" s="104"/>
      <c r="BNN49" s="104"/>
      <c r="BNO49" s="104"/>
      <c r="BNP49" s="104"/>
      <c r="BNQ49" s="104"/>
      <c r="BNR49" s="104"/>
      <c r="BNS49" s="104"/>
      <c r="BNT49" s="104"/>
      <c r="BNU49" s="104"/>
      <c r="BNV49" s="104"/>
      <c r="BNW49" s="104"/>
      <c r="BNX49" s="104"/>
      <c r="BNY49" s="104"/>
      <c r="BNZ49" s="104"/>
      <c r="BOA49" s="104"/>
      <c r="BOB49" s="104"/>
      <c r="BOC49" s="104"/>
      <c r="BOD49" s="104"/>
      <c r="BOE49" s="104"/>
      <c r="BOF49" s="104"/>
      <c r="BOG49" s="104"/>
      <c r="BOH49" s="104"/>
      <c r="BOI49" s="104"/>
      <c r="BOJ49" s="104"/>
      <c r="BOK49" s="104"/>
      <c r="BOL49" s="104"/>
      <c r="BOM49" s="104"/>
      <c r="BON49" s="104"/>
      <c r="BOO49" s="104"/>
      <c r="BOP49" s="104"/>
      <c r="BOQ49" s="104"/>
      <c r="BOR49" s="104"/>
      <c r="BOS49" s="104"/>
      <c r="BOT49" s="104"/>
      <c r="BOU49" s="104"/>
      <c r="BOV49" s="104"/>
      <c r="BOW49" s="104"/>
      <c r="BOX49" s="104"/>
      <c r="BOY49" s="104"/>
      <c r="BOZ49" s="104"/>
      <c r="BPA49" s="104"/>
      <c r="BPB49" s="104"/>
      <c r="BPC49" s="104"/>
      <c r="BPD49" s="104"/>
      <c r="BPE49" s="104"/>
      <c r="BPF49" s="104"/>
      <c r="BPG49" s="104"/>
      <c r="BPH49" s="104"/>
      <c r="BPI49" s="104"/>
      <c r="BPJ49" s="104"/>
      <c r="BPK49" s="104"/>
      <c r="BPL49" s="104"/>
      <c r="BPM49" s="104"/>
      <c r="BPN49" s="104"/>
      <c r="BPO49" s="104"/>
      <c r="BPP49" s="104"/>
      <c r="BPQ49" s="104"/>
      <c r="BPR49" s="104"/>
      <c r="BPS49" s="104"/>
      <c r="BPT49" s="104"/>
      <c r="BPU49" s="104"/>
      <c r="BPV49" s="104"/>
      <c r="BPW49" s="104"/>
      <c r="BPX49" s="104"/>
      <c r="BPY49" s="104"/>
      <c r="BPZ49" s="104"/>
      <c r="BQA49" s="104"/>
      <c r="BQB49" s="104"/>
      <c r="BQC49" s="104"/>
      <c r="BQD49" s="104"/>
      <c r="BQE49" s="104"/>
      <c r="BQF49" s="104"/>
      <c r="BQG49" s="104"/>
      <c r="BQH49" s="104"/>
      <c r="BQI49" s="104"/>
      <c r="BQJ49" s="104"/>
      <c r="BQK49" s="104"/>
      <c r="BQL49" s="104"/>
      <c r="BQM49" s="104"/>
      <c r="BQN49" s="104"/>
      <c r="BQO49" s="104"/>
      <c r="BQP49" s="104"/>
      <c r="BQQ49" s="104"/>
      <c r="BQR49" s="104"/>
      <c r="BQS49" s="104"/>
      <c r="BQT49" s="104"/>
      <c r="BQU49" s="104"/>
      <c r="BQV49" s="104"/>
      <c r="BQW49" s="104"/>
      <c r="BQX49" s="104"/>
      <c r="BQY49" s="104"/>
      <c r="BQZ49" s="104"/>
      <c r="BRA49" s="104"/>
      <c r="BRB49" s="104"/>
      <c r="BRC49" s="104"/>
      <c r="BRD49" s="104"/>
      <c r="BRE49" s="104"/>
      <c r="BRF49" s="104"/>
      <c r="BRG49" s="104"/>
      <c r="BRH49" s="104"/>
      <c r="BRI49" s="104"/>
      <c r="BRJ49" s="104"/>
      <c r="BRK49" s="104"/>
      <c r="BRL49" s="104"/>
      <c r="BRM49" s="104"/>
      <c r="BRN49" s="104"/>
      <c r="BRO49" s="104"/>
      <c r="BRP49" s="104"/>
      <c r="BRQ49" s="104"/>
      <c r="BRR49" s="104"/>
      <c r="BRS49" s="104"/>
      <c r="BRT49" s="104"/>
      <c r="BRU49" s="104"/>
      <c r="BRV49" s="104"/>
      <c r="BRW49" s="104"/>
      <c r="BRX49" s="104"/>
      <c r="BRY49" s="104"/>
      <c r="BRZ49" s="104"/>
      <c r="BSA49" s="104"/>
      <c r="BSB49" s="104"/>
      <c r="BSC49" s="104"/>
      <c r="BSD49" s="104"/>
      <c r="BSE49" s="104"/>
      <c r="BSF49" s="104"/>
      <c r="BSG49" s="104"/>
      <c r="BSH49" s="104"/>
      <c r="BSI49" s="104"/>
      <c r="BSJ49" s="104"/>
      <c r="BSK49" s="104"/>
      <c r="BSL49" s="104"/>
      <c r="BSM49" s="104"/>
      <c r="BSN49" s="104"/>
      <c r="BSO49" s="104"/>
      <c r="BSP49" s="104"/>
      <c r="BSQ49" s="104"/>
      <c r="BSR49" s="104"/>
      <c r="BSS49" s="104"/>
      <c r="BST49" s="104"/>
      <c r="BSU49" s="104"/>
      <c r="BSV49" s="104"/>
      <c r="BSW49" s="104"/>
      <c r="BSX49" s="104"/>
      <c r="BSY49" s="104"/>
      <c r="BSZ49" s="104"/>
      <c r="BTA49" s="104"/>
      <c r="BTB49" s="104"/>
      <c r="BTC49" s="104"/>
      <c r="BTD49" s="104"/>
      <c r="BTE49" s="104"/>
      <c r="BTF49" s="104"/>
      <c r="BTG49" s="104"/>
      <c r="BTH49" s="104"/>
      <c r="BTI49" s="104"/>
      <c r="BTJ49" s="104"/>
      <c r="BTK49" s="104"/>
      <c r="BTL49" s="104"/>
      <c r="BTM49" s="104"/>
      <c r="BTN49" s="104"/>
      <c r="BTO49" s="104"/>
      <c r="BTP49" s="104"/>
      <c r="BTQ49" s="104"/>
      <c r="BTR49" s="104"/>
      <c r="BTS49" s="104"/>
      <c r="BTT49" s="104"/>
      <c r="BTU49" s="104"/>
      <c r="BTV49" s="104"/>
      <c r="BTW49" s="104"/>
      <c r="BTX49" s="104"/>
      <c r="BTY49" s="104"/>
      <c r="BTZ49" s="104"/>
      <c r="BUA49" s="104"/>
      <c r="BUB49" s="104"/>
      <c r="BUC49" s="104"/>
      <c r="BUD49" s="104"/>
      <c r="BUE49" s="104"/>
      <c r="BUF49" s="104"/>
      <c r="BUG49" s="104"/>
      <c r="BUH49" s="104"/>
      <c r="BUI49" s="104"/>
      <c r="BUJ49" s="104"/>
      <c r="BUK49" s="104"/>
      <c r="BUL49" s="104"/>
      <c r="BUM49" s="104"/>
      <c r="BUN49" s="104"/>
      <c r="BUO49" s="104"/>
      <c r="BUP49" s="104"/>
      <c r="BUQ49" s="104"/>
      <c r="BUR49" s="104"/>
      <c r="BUS49" s="104"/>
      <c r="BUT49" s="104"/>
      <c r="BUU49" s="104"/>
      <c r="BUV49" s="104"/>
      <c r="BUW49" s="104"/>
      <c r="BUX49" s="104"/>
      <c r="BUY49" s="104"/>
      <c r="BUZ49" s="104"/>
      <c r="BVA49" s="104"/>
      <c r="BVB49" s="104"/>
      <c r="BVC49" s="104"/>
      <c r="BVD49" s="104"/>
      <c r="BVE49" s="104"/>
      <c r="BVF49" s="104"/>
      <c r="BVG49" s="104"/>
      <c r="BVH49" s="104"/>
      <c r="BVI49" s="104"/>
      <c r="BVJ49" s="104"/>
      <c r="BVK49" s="104"/>
      <c r="BVL49" s="104"/>
      <c r="BVM49" s="104"/>
      <c r="BVN49" s="104"/>
      <c r="BVO49" s="104"/>
      <c r="BVP49" s="104"/>
      <c r="BVQ49" s="104"/>
      <c r="BVR49" s="104"/>
      <c r="BVS49" s="104"/>
      <c r="BVT49" s="104"/>
      <c r="BVU49" s="104"/>
      <c r="BVV49" s="104"/>
      <c r="BVW49" s="104"/>
      <c r="BVX49" s="104"/>
      <c r="BVY49" s="104"/>
      <c r="BVZ49" s="104"/>
      <c r="BWA49" s="104"/>
      <c r="BWB49" s="104"/>
      <c r="BWC49" s="104"/>
      <c r="BWD49" s="104"/>
      <c r="BWE49" s="104"/>
      <c r="BWF49" s="104"/>
      <c r="BWG49" s="104"/>
      <c r="BWH49" s="104"/>
      <c r="BWI49" s="104"/>
      <c r="BWJ49" s="104"/>
      <c r="BWK49" s="104"/>
    </row>
    <row r="50" spans="1:1961" ht="31.5" x14ac:dyDescent="0.25">
      <c r="A50" s="33" t="s">
        <v>178</v>
      </c>
      <c r="B50" s="594" t="s">
        <v>179</v>
      </c>
      <c r="C50" s="599" t="s">
        <v>127</v>
      </c>
      <c r="D50" s="599" t="s">
        <v>127</v>
      </c>
      <c r="E50" s="599" t="s">
        <v>127</v>
      </c>
      <c r="F50" s="599" t="s">
        <v>127</v>
      </c>
      <c r="G50" s="599" t="s">
        <v>127</v>
      </c>
      <c r="H50" s="599" t="s">
        <v>127</v>
      </c>
      <c r="I50" s="599" t="s">
        <v>127</v>
      </c>
      <c r="J50" s="599" t="s">
        <v>127</v>
      </c>
      <c r="K50" s="599" t="s">
        <v>127</v>
      </c>
      <c r="L50" s="599" t="s">
        <v>127</v>
      </c>
      <c r="M50" s="599" t="s">
        <v>127</v>
      </c>
      <c r="N50" s="599" t="s">
        <v>127</v>
      </c>
      <c r="O50" s="599" t="s">
        <v>127</v>
      </c>
      <c r="P50" s="599" t="s">
        <v>127</v>
      </c>
      <c r="Q50" s="599" t="s">
        <v>127</v>
      </c>
      <c r="R50" s="599" t="s">
        <v>127</v>
      </c>
      <c r="S50" s="599" t="s">
        <v>127</v>
      </c>
      <c r="T50" s="599" t="s">
        <v>127</v>
      </c>
      <c r="U50" s="599" t="s">
        <v>127</v>
      </c>
      <c r="V50" s="599" t="s">
        <v>127</v>
      </c>
      <c r="W50" s="599" t="s">
        <v>127</v>
      </c>
      <c r="X50" s="599" t="s">
        <v>127</v>
      </c>
      <c r="Y50" s="599" t="s">
        <v>127</v>
      </c>
      <c r="Z50" s="599" t="s">
        <v>127</v>
      </c>
      <c r="AA50" s="599" t="s">
        <v>127</v>
      </c>
      <c r="AB50" s="599" t="s">
        <v>127</v>
      </c>
      <c r="AC50" s="599" t="s">
        <v>127</v>
      </c>
      <c r="AD50" s="599" t="s">
        <v>127</v>
      </c>
      <c r="AE50" s="599" t="s">
        <v>127</v>
      </c>
      <c r="AF50" s="599" t="s">
        <v>127</v>
      </c>
      <c r="AG50" s="599" t="s">
        <v>127</v>
      </c>
      <c r="AH50" s="599" t="s">
        <v>127</v>
      </c>
      <c r="AI50" s="599" t="s">
        <v>127</v>
      </c>
      <c r="AJ50" s="599" t="s">
        <v>127</v>
      </c>
      <c r="AK50" s="599" t="s">
        <v>127</v>
      </c>
      <c r="AL50" s="599" t="s">
        <v>127</v>
      </c>
    </row>
    <row r="51" spans="1:1961" ht="31.5" x14ac:dyDescent="0.25">
      <c r="A51" s="33" t="s">
        <v>180</v>
      </c>
      <c r="B51" s="594" t="s">
        <v>181</v>
      </c>
      <c r="C51" s="599" t="s">
        <v>127</v>
      </c>
      <c r="D51" s="599" t="s">
        <v>127</v>
      </c>
      <c r="E51" s="599" t="s">
        <v>127</v>
      </c>
      <c r="F51" s="599" t="s">
        <v>127</v>
      </c>
      <c r="G51" s="599" t="s">
        <v>127</v>
      </c>
      <c r="H51" s="599" t="s">
        <v>127</v>
      </c>
      <c r="I51" s="599" t="s">
        <v>127</v>
      </c>
      <c r="J51" s="599" t="s">
        <v>127</v>
      </c>
      <c r="K51" s="599" t="s">
        <v>127</v>
      </c>
      <c r="L51" s="599" t="s">
        <v>127</v>
      </c>
      <c r="M51" s="599" t="s">
        <v>127</v>
      </c>
      <c r="N51" s="599" t="s">
        <v>127</v>
      </c>
      <c r="O51" s="599" t="s">
        <v>127</v>
      </c>
      <c r="P51" s="599" t="s">
        <v>127</v>
      </c>
      <c r="Q51" s="599" t="s">
        <v>127</v>
      </c>
      <c r="R51" s="599" t="s">
        <v>127</v>
      </c>
      <c r="S51" s="599" t="s">
        <v>127</v>
      </c>
      <c r="T51" s="599" t="s">
        <v>127</v>
      </c>
      <c r="U51" s="599" t="s">
        <v>127</v>
      </c>
      <c r="V51" s="599" t="s">
        <v>127</v>
      </c>
      <c r="W51" s="599" t="s">
        <v>127</v>
      </c>
      <c r="X51" s="599" t="s">
        <v>127</v>
      </c>
      <c r="Y51" s="599" t="s">
        <v>127</v>
      </c>
      <c r="Z51" s="599" t="s">
        <v>127</v>
      </c>
      <c r="AA51" s="599" t="s">
        <v>127</v>
      </c>
      <c r="AB51" s="599" t="s">
        <v>127</v>
      </c>
      <c r="AC51" s="599" t="s">
        <v>127</v>
      </c>
      <c r="AD51" s="599" t="s">
        <v>127</v>
      </c>
      <c r="AE51" s="599" t="s">
        <v>127</v>
      </c>
      <c r="AF51" s="599" t="s">
        <v>127</v>
      </c>
      <c r="AG51" s="599" t="s">
        <v>127</v>
      </c>
      <c r="AH51" s="599" t="s">
        <v>127</v>
      </c>
      <c r="AI51" s="599" t="s">
        <v>127</v>
      </c>
      <c r="AJ51" s="599" t="s">
        <v>127</v>
      </c>
      <c r="AK51" s="599" t="s">
        <v>127</v>
      </c>
      <c r="AL51" s="599" t="s">
        <v>127</v>
      </c>
    </row>
    <row r="52" spans="1:1961" ht="31.5" x14ac:dyDescent="0.25">
      <c r="A52" s="33" t="s">
        <v>182</v>
      </c>
      <c r="B52" s="594" t="s">
        <v>183</v>
      </c>
      <c r="C52" s="599" t="s">
        <v>127</v>
      </c>
      <c r="D52" s="599" t="s">
        <v>127</v>
      </c>
      <c r="E52" s="599" t="s">
        <v>127</v>
      </c>
      <c r="F52" s="599" t="s">
        <v>127</v>
      </c>
      <c r="G52" s="599" t="s">
        <v>127</v>
      </c>
      <c r="H52" s="599" t="s">
        <v>127</v>
      </c>
      <c r="I52" s="599" t="s">
        <v>127</v>
      </c>
      <c r="J52" s="599" t="s">
        <v>127</v>
      </c>
      <c r="K52" s="599" t="s">
        <v>127</v>
      </c>
      <c r="L52" s="599" t="s">
        <v>127</v>
      </c>
      <c r="M52" s="599" t="s">
        <v>127</v>
      </c>
      <c r="N52" s="599" t="s">
        <v>127</v>
      </c>
      <c r="O52" s="599" t="s">
        <v>127</v>
      </c>
      <c r="P52" s="599" t="s">
        <v>127</v>
      </c>
      <c r="Q52" s="599" t="s">
        <v>127</v>
      </c>
      <c r="R52" s="599" t="s">
        <v>127</v>
      </c>
      <c r="S52" s="599" t="s">
        <v>127</v>
      </c>
      <c r="T52" s="599" t="s">
        <v>127</v>
      </c>
      <c r="U52" s="599" t="s">
        <v>127</v>
      </c>
      <c r="V52" s="599" t="s">
        <v>127</v>
      </c>
      <c r="W52" s="599" t="s">
        <v>127</v>
      </c>
      <c r="X52" s="599" t="s">
        <v>127</v>
      </c>
      <c r="Y52" s="599" t="s">
        <v>127</v>
      </c>
      <c r="Z52" s="599" t="s">
        <v>127</v>
      </c>
      <c r="AA52" s="599" t="s">
        <v>127</v>
      </c>
      <c r="AB52" s="599" t="s">
        <v>127</v>
      </c>
      <c r="AC52" s="599" t="s">
        <v>127</v>
      </c>
      <c r="AD52" s="599" t="s">
        <v>127</v>
      </c>
      <c r="AE52" s="599" t="s">
        <v>127</v>
      </c>
      <c r="AF52" s="599" t="s">
        <v>127</v>
      </c>
      <c r="AG52" s="599" t="s">
        <v>127</v>
      </c>
      <c r="AH52" s="599" t="s">
        <v>127</v>
      </c>
      <c r="AI52" s="599" t="s">
        <v>127</v>
      </c>
      <c r="AJ52" s="599" t="s">
        <v>127</v>
      </c>
      <c r="AK52" s="599" t="s">
        <v>127</v>
      </c>
      <c r="AL52" s="599" t="s">
        <v>127</v>
      </c>
    </row>
    <row r="53" spans="1:1961" ht="31.5" x14ac:dyDescent="0.25">
      <c r="A53" s="33" t="s">
        <v>184</v>
      </c>
      <c r="B53" s="594" t="s">
        <v>185</v>
      </c>
      <c r="C53" s="599" t="s">
        <v>127</v>
      </c>
      <c r="D53" s="599" t="s">
        <v>127</v>
      </c>
      <c r="E53" s="599" t="s">
        <v>127</v>
      </c>
      <c r="F53" s="599" t="s">
        <v>127</v>
      </c>
      <c r="G53" s="599" t="s">
        <v>127</v>
      </c>
      <c r="H53" s="599" t="s">
        <v>127</v>
      </c>
      <c r="I53" s="599" t="s">
        <v>127</v>
      </c>
      <c r="J53" s="599" t="s">
        <v>127</v>
      </c>
      <c r="K53" s="599" t="s">
        <v>127</v>
      </c>
      <c r="L53" s="599" t="s">
        <v>127</v>
      </c>
      <c r="M53" s="599" t="s">
        <v>127</v>
      </c>
      <c r="N53" s="599" t="s">
        <v>127</v>
      </c>
      <c r="O53" s="599" t="s">
        <v>127</v>
      </c>
      <c r="P53" s="599" t="s">
        <v>127</v>
      </c>
      <c r="Q53" s="599" t="s">
        <v>127</v>
      </c>
      <c r="R53" s="599" t="s">
        <v>127</v>
      </c>
      <c r="S53" s="599" t="s">
        <v>127</v>
      </c>
      <c r="T53" s="599" t="s">
        <v>127</v>
      </c>
      <c r="U53" s="599" t="s">
        <v>127</v>
      </c>
      <c r="V53" s="599" t="s">
        <v>127</v>
      </c>
      <c r="W53" s="599" t="s">
        <v>127</v>
      </c>
      <c r="X53" s="599" t="s">
        <v>127</v>
      </c>
      <c r="Y53" s="599" t="s">
        <v>127</v>
      </c>
      <c r="Z53" s="599" t="s">
        <v>127</v>
      </c>
      <c r="AA53" s="599" t="s">
        <v>127</v>
      </c>
      <c r="AB53" s="599" t="s">
        <v>127</v>
      </c>
      <c r="AC53" s="599" t="s">
        <v>127</v>
      </c>
      <c r="AD53" s="599" t="s">
        <v>127</v>
      </c>
      <c r="AE53" s="599" t="s">
        <v>127</v>
      </c>
      <c r="AF53" s="599" t="s">
        <v>127</v>
      </c>
      <c r="AG53" s="599" t="s">
        <v>127</v>
      </c>
      <c r="AH53" s="599" t="s">
        <v>127</v>
      </c>
      <c r="AI53" s="599" t="s">
        <v>127</v>
      </c>
      <c r="AJ53" s="599" t="s">
        <v>127</v>
      </c>
      <c r="AK53" s="599" t="s">
        <v>127</v>
      </c>
      <c r="AL53" s="599" t="s">
        <v>127</v>
      </c>
    </row>
    <row r="54" spans="1:1961" ht="31.5" x14ac:dyDescent="0.25">
      <c r="A54" s="33" t="s">
        <v>186</v>
      </c>
      <c r="B54" s="594" t="s">
        <v>187</v>
      </c>
      <c r="C54" s="599" t="s">
        <v>127</v>
      </c>
      <c r="D54" s="599" t="s">
        <v>127</v>
      </c>
      <c r="E54" s="599" t="s">
        <v>127</v>
      </c>
      <c r="F54" s="599" t="s">
        <v>127</v>
      </c>
      <c r="G54" s="599" t="s">
        <v>127</v>
      </c>
      <c r="H54" s="599" t="s">
        <v>127</v>
      </c>
      <c r="I54" s="599" t="s">
        <v>127</v>
      </c>
      <c r="J54" s="599" t="s">
        <v>127</v>
      </c>
      <c r="K54" s="599" t="s">
        <v>127</v>
      </c>
      <c r="L54" s="599" t="s">
        <v>127</v>
      </c>
      <c r="M54" s="599" t="s">
        <v>127</v>
      </c>
      <c r="N54" s="599" t="s">
        <v>127</v>
      </c>
      <c r="O54" s="599" t="s">
        <v>127</v>
      </c>
      <c r="P54" s="599" t="s">
        <v>127</v>
      </c>
      <c r="Q54" s="599" t="s">
        <v>127</v>
      </c>
      <c r="R54" s="599" t="s">
        <v>127</v>
      </c>
      <c r="S54" s="599" t="s">
        <v>127</v>
      </c>
      <c r="T54" s="599" t="s">
        <v>127</v>
      </c>
      <c r="U54" s="599" t="s">
        <v>127</v>
      </c>
      <c r="V54" s="599" t="s">
        <v>127</v>
      </c>
      <c r="W54" s="599" t="s">
        <v>127</v>
      </c>
      <c r="X54" s="599" t="s">
        <v>127</v>
      </c>
      <c r="Y54" s="599" t="s">
        <v>127</v>
      </c>
      <c r="Z54" s="599" t="s">
        <v>127</v>
      </c>
      <c r="AA54" s="599" t="s">
        <v>127</v>
      </c>
      <c r="AB54" s="599" t="s">
        <v>127</v>
      </c>
      <c r="AC54" s="599" t="s">
        <v>127</v>
      </c>
      <c r="AD54" s="599" t="s">
        <v>127</v>
      </c>
      <c r="AE54" s="599" t="s">
        <v>127</v>
      </c>
      <c r="AF54" s="599" t="s">
        <v>127</v>
      </c>
      <c r="AG54" s="599" t="s">
        <v>127</v>
      </c>
      <c r="AH54" s="599" t="s">
        <v>127</v>
      </c>
      <c r="AI54" s="599" t="s">
        <v>127</v>
      </c>
      <c r="AJ54" s="599" t="s">
        <v>127</v>
      </c>
      <c r="AK54" s="599" t="s">
        <v>127</v>
      </c>
      <c r="AL54" s="599" t="s">
        <v>127</v>
      </c>
    </row>
    <row r="55" spans="1:1961" ht="31.5" x14ac:dyDescent="0.25">
      <c r="A55" s="33" t="s">
        <v>188</v>
      </c>
      <c r="B55" s="594" t="s">
        <v>189</v>
      </c>
      <c r="C55" s="599" t="s">
        <v>127</v>
      </c>
      <c r="D55" s="599" t="s">
        <v>127</v>
      </c>
      <c r="E55" s="599" t="s">
        <v>127</v>
      </c>
      <c r="F55" s="599" t="s">
        <v>127</v>
      </c>
      <c r="G55" s="599" t="s">
        <v>127</v>
      </c>
      <c r="H55" s="599" t="s">
        <v>127</v>
      </c>
      <c r="I55" s="599" t="s">
        <v>127</v>
      </c>
      <c r="J55" s="599" t="s">
        <v>127</v>
      </c>
      <c r="K55" s="599" t="s">
        <v>127</v>
      </c>
      <c r="L55" s="599" t="s">
        <v>127</v>
      </c>
      <c r="M55" s="599" t="s">
        <v>127</v>
      </c>
      <c r="N55" s="599" t="s">
        <v>127</v>
      </c>
      <c r="O55" s="599" t="s">
        <v>127</v>
      </c>
      <c r="P55" s="599" t="s">
        <v>127</v>
      </c>
      <c r="Q55" s="599" t="s">
        <v>127</v>
      </c>
      <c r="R55" s="599" t="s">
        <v>127</v>
      </c>
      <c r="S55" s="599" t="s">
        <v>127</v>
      </c>
      <c r="T55" s="599" t="s">
        <v>127</v>
      </c>
      <c r="U55" s="599" t="s">
        <v>127</v>
      </c>
      <c r="V55" s="599" t="s">
        <v>127</v>
      </c>
      <c r="W55" s="599" t="s">
        <v>127</v>
      </c>
      <c r="X55" s="599" t="s">
        <v>127</v>
      </c>
      <c r="Y55" s="599" t="s">
        <v>127</v>
      </c>
      <c r="Z55" s="599" t="s">
        <v>127</v>
      </c>
      <c r="AA55" s="599" t="s">
        <v>127</v>
      </c>
      <c r="AB55" s="599" t="s">
        <v>127</v>
      </c>
      <c r="AC55" s="599" t="s">
        <v>127</v>
      </c>
      <c r="AD55" s="599" t="s">
        <v>127</v>
      </c>
      <c r="AE55" s="599" t="s">
        <v>127</v>
      </c>
      <c r="AF55" s="599" t="s">
        <v>127</v>
      </c>
      <c r="AG55" s="599" t="s">
        <v>127</v>
      </c>
      <c r="AH55" s="599" t="s">
        <v>127</v>
      </c>
      <c r="AI55" s="599" t="s">
        <v>127</v>
      </c>
      <c r="AJ55" s="599" t="s">
        <v>127</v>
      </c>
      <c r="AK55" s="599" t="s">
        <v>127</v>
      </c>
      <c r="AL55" s="599" t="s">
        <v>127</v>
      </c>
    </row>
    <row r="56" spans="1:1961" ht="31.5" x14ac:dyDescent="0.25">
      <c r="A56" s="33" t="s">
        <v>190</v>
      </c>
      <c r="B56" s="594" t="s">
        <v>191</v>
      </c>
      <c r="C56" s="599" t="s">
        <v>127</v>
      </c>
      <c r="D56" s="599" t="s">
        <v>127</v>
      </c>
      <c r="E56" s="599" t="s">
        <v>127</v>
      </c>
      <c r="F56" s="599" t="s">
        <v>127</v>
      </c>
      <c r="G56" s="599" t="s">
        <v>127</v>
      </c>
      <c r="H56" s="599" t="s">
        <v>127</v>
      </c>
      <c r="I56" s="599" t="s">
        <v>127</v>
      </c>
      <c r="J56" s="599" t="s">
        <v>127</v>
      </c>
      <c r="K56" s="599" t="s">
        <v>127</v>
      </c>
      <c r="L56" s="599" t="s">
        <v>127</v>
      </c>
      <c r="M56" s="599" t="s">
        <v>127</v>
      </c>
      <c r="N56" s="599" t="s">
        <v>127</v>
      </c>
      <c r="O56" s="599" t="s">
        <v>127</v>
      </c>
      <c r="P56" s="599" t="s">
        <v>127</v>
      </c>
      <c r="Q56" s="599" t="s">
        <v>127</v>
      </c>
      <c r="R56" s="599" t="s">
        <v>127</v>
      </c>
      <c r="S56" s="599" t="s">
        <v>127</v>
      </c>
      <c r="T56" s="599" t="s">
        <v>127</v>
      </c>
      <c r="U56" s="599" t="s">
        <v>127</v>
      </c>
      <c r="V56" s="599" t="s">
        <v>127</v>
      </c>
      <c r="W56" s="599" t="s">
        <v>127</v>
      </c>
      <c r="X56" s="599" t="s">
        <v>127</v>
      </c>
      <c r="Y56" s="599" t="s">
        <v>127</v>
      </c>
      <c r="Z56" s="599" t="s">
        <v>127</v>
      </c>
      <c r="AA56" s="599" t="s">
        <v>127</v>
      </c>
      <c r="AB56" s="599" t="s">
        <v>127</v>
      </c>
      <c r="AC56" s="599" t="s">
        <v>127</v>
      </c>
      <c r="AD56" s="599" t="s">
        <v>127</v>
      </c>
      <c r="AE56" s="599" t="s">
        <v>127</v>
      </c>
      <c r="AF56" s="599" t="s">
        <v>127</v>
      </c>
      <c r="AG56" s="599" t="s">
        <v>127</v>
      </c>
      <c r="AH56" s="599" t="s">
        <v>127</v>
      </c>
      <c r="AI56" s="599" t="s">
        <v>127</v>
      </c>
      <c r="AJ56" s="599" t="s">
        <v>127</v>
      </c>
      <c r="AK56" s="599" t="s">
        <v>127</v>
      </c>
      <c r="AL56" s="599" t="s">
        <v>127</v>
      </c>
    </row>
    <row r="57" spans="1:1961" ht="31.5" x14ac:dyDescent="0.25">
      <c r="A57" s="33" t="s">
        <v>192</v>
      </c>
      <c r="B57" s="594" t="s">
        <v>193</v>
      </c>
      <c r="C57" s="599" t="s">
        <v>127</v>
      </c>
      <c r="D57" s="599" t="s">
        <v>127</v>
      </c>
      <c r="E57" s="599" t="s">
        <v>127</v>
      </c>
      <c r="F57" s="599" t="s">
        <v>127</v>
      </c>
      <c r="G57" s="599" t="s">
        <v>127</v>
      </c>
      <c r="H57" s="599" t="s">
        <v>127</v>
      </c>
      <c r="I57" s="599" t="s">
        <v>127</v>
      </c>
      <c r="J57" s="599" t="s">
        <v>127</v>
      </c>
      <c r="K57" s="599" t="s">
        <v>127</v>
      </c>
      <c r="L57" s="599" t="s">
        <v>127</v>
      </c>
      <c r="M57" s="599" t="s">
        <v>127</v>
      </c>
      <c r="N57" s="599" t="s">
        <v>127</v>
      </c>
      <c r="O57" s="599" t="s">
        <v>127</v>
      </c>
      <c r="P57" s="599" t="s">
        <v>127</v>
      </c>
      <c r="Q57" s="599" t="s">
        <v>127</v>
      </c>
      <c r="R57" s="599" t="s">
        <v>127</v>
      </c>
      <c r="S57" s="599" t="s">
        <v>127</v>
      </c>
      <c r="T57" s="599" t="s">
        <v>127</v>
      </c>
      <c r="U57" s="599" t="s">
        <v>127</v>
      </c>
      <c r="V57" s="599" t="s">
        <v>127</v>
      </c>
      <c r="W57" s="599" t="s">
        <v>127</v>
      </c>
      <c r="X57" s="599" t="s">
        <v>127</v>
      </c>
      <c r="Y57" s="599" t="s">
        <v>127</v>
      </c>
      <c r="Z57" s="599" t="s">
        <v>127</v>
      </c>
      <c r="AA57" s="599" t="s">
        <v>127</v>
      </c>
      <c r="AB57" s="599" t="s">
        <v>127</v>
      </c>
      <c r="AC57" s="599" t="s">
        <v>127</v>
      </c>
      <c r="AD57" s="599" t="s">
        <v>127</v>
      </c>
      <c r="AE57" s="599" t="s">
        <v>127</v>
      </c>
      <c r="AF57" s="599" t="s">
        <v>127</v>
      </c>
      <c r="AG57" s="599" t="s">
        <v>127</v>
      </c>
      <c r="AH57" s="599" t="s">
        <v>127</v>
      </c>
      <c r="AI57" s="599" t="s">
        <v>127</v>
      </c>
      <c r="AJ57" s="599" t="s">
        <v>127</v>
      </c>
      <c r="AK57" s="599" t="s">
        <v>127</v>
      </c>
      <c r="AL57" s="599" t="s">
        <v>127</v>
      </c>
    </row>
    <row r="58" spans="1:1961" ht="31.5" x14ac:dyDescent="0.25">
      <c r="A58" s="33" t="s">
        <v>194</v>
      </c>
      <c r="B58" s="594" t="s">
        <v>195</v>
      </c>
      <c r="C58" s="599" t="s">
        <v>127</v>
      </c>
      <c r="D58" s="599" t="s">
        <v>127</v>
      </c>
      <c r="E58" s="599" t="s">
        <v>127</v>
      </c>
      <c r="F58" s="599" t="s">
        <v>127</v>
      </c>
      <c r="G58" s="599" t="s">
        <v>127</v>
      </c>
      <c r="H58" s="599" t="s">
        <v>127</v>
      </c>
      <c r="I58" s="599" t="s">
        <v>127</v>
      </c>
      <c r="J58" s="599" t="s">
        <v>127</v>
      </c>
      <c r="K58" s="599" t="s">
        <v>127</v>
      </c>
      <c r="L58" s="599" t="s">
        <v>127</v>
      </c>
      <c r="M58" s="599" t="s">
        <v>127</v>
      </c>
      <c r="N58" s="599" t="s">
        <v>127</v>
      </c>
      <c r="O58" s="599" t="s">
        <v>127</v>
      </c>
      <c r="P58" s="599" t="s">
        <v>127</v>
      </c>
      <c r="Q58" s="599" t="s">
        <v>127</v>
      </c>
      <c r="R58" s="599" t="s">
        <v>127</v>
      </c>
      <c r="S58" s="599" t="s">
        <v>127</v>
      </c>
      <c r="T58" s="599" t="s">
        <v>127</v>
      </c>
      <c r="U58" s="599" t="s">
        <v>127</v>
      </c>
      <c r="V58" s="599" t="s">
        <v>127</v>
      </c>
      <c r="W58" s="599" t="s">
        <v>127</v>
      </c>
      <c r="X58" s="599" t="s">
        <v>127</v>
      </c>
      <c r="Y58" s="599" t="s">
        <v>127</v>
      </c>
      <c r="Z58" s="599" t="s">
        <v>127</v>
      </c>
      <c r="AA58" s="599" t="s">
        <v>127</v>
      </c>
      <c r="AB58" s="599" t="s">
        <v>127</v>
      </c>
      <c r="AC58" s="599" t="s">
        <v>127</v>
      </c>
      <c r="AD58" s="599" t="s">
        <v>127</v>
      </c>
      <c r="AE58" s="599" t="s">
        <v>127</v>
      </c>
      <c r="AF58" s="599" t="s">
        <v>127</v>
      </c>
      <c r="AG58" s="599" t="s">
        <v>127</v>
      </c>
      <c r="AH58" s="599" t="s">
        <v>127</v>
      </c>
      <c r="AI58" s="599" t="s">
        <v>127</v>
      </c>
      <c r="AJ58" s="599" t="s">
        <v>127</v>
      </c>
      <c r="AK58" s="599" t="s">
        <v>127</v>
      </c>
      <c r="AL58" s="599" t="s">
        <v>127</v>
      </c>
    </row>
    <row r="59" spans="1:1961" ht="31.5" x14ac:dyDescent="0.25">
      <c r="A59" s="33" t="s">
        <v>196</v>
      </c>
      <c r="B59" s="594" t="s">
        <v>197</v>
      </c>
      <c r="C59" s="599" t="s">
        <v>127</v>
      </c>
      <c r="D59" s="599" t="s">
        <v>127</v>
      </c>
      <c r="E59" s="599" t="s">
        <v>127</v>
      </c>
      <c r="F59" s="599" t="s">
        <v>127</v>
      </c>
      <c r="G59" s="599" t="s">
        <v>127</v>
      </c>
      <c r="H59" s="599" t="s">
        <v>127</v>
      </c>
      <c r="I59" s="599" t="s">
        <v>127</v>
      </c>
      <c r="J59" s="599" t="s">
        <v>127</v>
      </c>
      <c r="K59" s="599" t="s">
        <v>127</v>
      </c>
      <c r="L59" s="599" t="s">
        <v>127</v>
      </c>
      <c r="M59" s="599" t="s">
        <v>127</v>
      </c>
      <c r="N59" s="599" t="s">
        <v>127</v>
      </c>
      <c r="O59" s="599" t="s">
        <v>127</v>
      </c>
      <c r="P59" s="599" t="s">
        <v>127</v>
      </c>
      <c r="Q59" s="599" t="s">
        <v>127</v>
      </c>
      <c r="R59" s="599" t="s">
        <v>127</v>
      </c>
      <c r="S59" s="599" t="s">
        <v>127</v>
      </c>
      <c r="T59" s="599" t="s">
        <v>127</v>
      </c>
      <c r="U59" s="599" t="s">
        <v>127</v>
      </c>
      <c r="V59" s="599" t="s">
        <v>127</v>
      </c>
      <c r="W59" s="599" t="s">
        <v>127</v>
      </c>
      <c r="X59" s="599" t="s">
        <v>127</v>
      </c>
      <c r="Y59" s="599" t="s">
        <v>127</v>
      </c>
      <c r="Z59" s="599" t="s">
        <v>127</v>
      </c>
      <c r="AA59" s="599" t="s">
        <v>127</v>
      </c>
      <c r="AB59" s="599" t="s">
        <v>127</v>
      </c>
      <c r="AC59" s="599" t="s">
        <v>127</v>
      </c>
      <c r="AD59" s="599" t="s">
        <v>127</v>
      </c>
      <c r="AE59" s="599" t="s">
        <v>127</v>
      </c>
      <c r="AF59" s="599" t="s">
        <v>127</v>
      </c>
      <c r="AG59" s="599" t="s">
        <v>127</v>
      </c>
      <c r="AH59" s="599" t="s">
        <v>127</v>
      </c>
      <c r="AI59" s="599" t="s">
        <v>127</v>
      </c>
      <c r="AJ59" s="599" t="s">
        <v>127</v>
      </c>
      <c r="AK59" s="599" t="s">
        <v>127</v>
      </c>
      <c r="AL59" s="599" t="s">
        <v>127</v>
      </c>
    </row>
    <row r="60" spans="1:1961" ht="47.25" x14ac:dyDescent="0.25">
      <c r="A60" s="33" t="s">
        <v>198</v>
      </c>
      <c r="B60" s="594" t="s">
        <v>199</v>
      </c>
      <c r="C60" s="599" t="s">
        <v>127</v>
      </c>
      <c r="D60" s="599" t="s">
        <v>127</v>
      </c>
      <c r="E60" s="599" t="s">
        <v>127</v>
      </c>
      <c r="F60" s="599" t="s">
        <v>127</v>
      </c>
      <c r="G60" s="599" t="s">
        <v>127</v>
      </c>
      <c r="H60" s="599" t="s">
        <v>127</v>
      </c>
      <c r="I60" s="599" t="s">
        <v>127</v>
      </c>
      <c r="J60" s="599" t="s">
        <v>127</v>
      </c>
      <c r="K60" s="599" t="s">
        <v>127</v>
      </c>
      <c r="L60" s="599" t="s">
        <v>127</v>
      </c>
      <c r="M60" s="599" t="s">
        <v>127</v>
      </c>
      <c r="N60" s="599" t="s">
        <v>127</v>
      </c>
      <c r="O60" s="599" t="s">
        <v>127</v>
      </c>
      <c r="P60" s="599" t="s">
        <v>127</v>
      </c>
      <c r="Q60" s="599" t="s">
        <v>127</v>
      </c>
      <c r="R60" s="599" t="s">
        <v>127</v>
      </c>
      <c r="S60" s="599" t="s">
        <v>127</v>
      </c>
      <c r="T60" s="599" t="s">
        <v>127</v>
      </c>
      <c r="U60" s="599" t="s">
        <v>127</v>
      </c>
      <c r="V60" s="599" t="s">
        <v>127</v>
      </c>
      <c r="W60" s="599" t="s">
        <v>127</v>
      </c>
      <c r="X60" s="599" t="s">
        <v>127</v>
      </c>
      <c r="Y60" s="599" t="s">
        <v>127</v>
      </c>
      <c r="Z60" s="599" t="s">
        <v>127</v>
      </c>
      <c r="AA60" s="599" t="s">
        <v>127</v>
      </c>
      <c r="AB60" s="599" t="s">
        <v>127</v>
      </c>
      <c r="AC60" s="599" t="s">
        <v>127</v>
      </c>
      <c r="AD60" s="599" t="s">
        <v>127</v>
      </c>
      <c r="AE60" s="599" t="s">
        <v>127</v>
      </c>
      <c r="AF60" s="599" t="s">
        <v>127</v>
      </c>
      <c r="AG60" s="599" t="s">
        <v>127</v>
      </c>
      <c r="AH60" s="599" t="s">
        <v>127</v>
      </c>
      <c r="AI60" s="599" t="s">
        <v>127</v>
      </c>
      <c r="AJ60" s="599" t="s">
        <v>127</v>
      </c>
      <c r="AK60" s="599" t="s">
        <v>127</v>
      </c>
      <c r="AL60" s="599" t="s">
        <v>127</v>
      </c>
    </row>
    <row r="61" spans="1:1961" ht="47.25" x14ac:dyDescent="0.25">
      <c r="A61" s="33" t="s">
        <v>200</v>
      </c>
      <c r="B61" s="594" t="s">
        <v>201</v>
      </c>
      <c r="C61" s="599" t="s">
        <v>127</v>
      </c>
      <c r="D61" s="599" t="s">
        <v>127</v>
      </c>
      <c r="E61" s="599" t="s">
        <v>127</v>
      </c>
      <c r="F61" s="599" t="s">
        <v>127</v>
      </c>
      <c r="G61" s="599" t="s">
        <v>127</v>
      </c>
      <c r="H61" s="599" t="s">
        <v>127</v>
      </c>
      <c r="I61" s="599" t="s">
        <v>127</v>
      </c>
      <c r="J61" s="599" t="s">
        <v>127</v>
      </c>
      <c r="K61" s="599" t="s">
        <v>127</v>
      </c>
      <c r="L61" s="599" t="s">
        <v>127</v>
      </c>
      <c r="M61" s="599" t="s">
        <v>127</v>
      </c>
      <c r="N61" s="599" t="s">
        <v>127</v>
      </c>
      <c r="O61" s="599" t="s">
        <v>127</v>
      </c>
      <c r="P61" s="599" t="s">
        <v>127</v>
      </c>
      <c r="Q61" s="599" t="s">
        <v>127</v>
      </c>
      <c r="R61" s="599" t="s">
        <v>127</v>
      </c>
      <c r="S61" s="599" t="s">
        <v>127</v>
      </c>
      <c r="T61" s="599" t="s">
        <v>127</v>
      </c>
      <c r="U61" s="599" t="s">
        <v>127</v>
      </c>
      <c r="V61" s="599" t="s">
        <v>127</v>
      </c>
      <c r="W61" s="599" t="s">
        <v>127</v>
      </c>
      <c r="X61" s="599" t="s">
        <v>127</v>
      </c>
      <c r="Y61" s="599" t="s">
        <v>127</v>
      </c>
      <c r="Z61" s="599" t="s">
        <v>127</v>
      </c>
      <c r="AA61" s="599" t="s">
        <v>127</v>
      </c>
      <c r="AB61" s="599" t="s">
        <v>127</v>
      </c>
      <c r="AC61" s="599" t="s">
        <v>127</v>
      </c>
      <c r="AD61" s="599" t="s">
        <v>127</v>
      </c>
      <c r="AE61" s="599" t="s">
        <v>127</v>
      </c>
      <c r="AF61" s="599" t="s">
        <v>127</v>
      </c>
      <c r="AG61" s="599" t="s">
        <v>127</v>
      </c>
      <c r="AH61" s="599" t="s">
        <v>127</v>
      </c>
      <c r="AI61" s="599" t="s">
        <v>127</v>
      </c>
      <c r="AJ61" s="599" t="s">
        <v>127</v>
      </c>
      <c r="AK61" s="599" t="s">
        <v>127</v>
      </c>
      <c r="AL61" s="599" t="s">
        <v>127</v>
      </c>
    </row>
    <row r="62" spans="1:1961" ht="47.25" x14ac:dyDescent="0.25">
      <c r="A62" s="33" t="s">
        <v>202</v>
      </c>
      <c r="B62" s="594" t="s">
        <v>203</v>
      </c>
      <c r="C62" s="599" t="s">
        <v>127</v>
      </c>
      <c r="D62" s="599" t="s">
        <v>127</v>
      </c>
      <c r="E62" s="599" t="s">
        <v>127</v>
      </c>
      <c r="F62" s="599" t="s">
        <v>127</v>
      </c>
      <c r="G62" s="599" t="s">
        <v>127</v>
      </c>
      <c r="H62" s="599" t="s">
        <v>127</v>
      </c>
      <c r="I62" s="599" t="s">
        <v>127</v>
      </c>
      <c r="J62" s="599" t="s">
        <v>127</v>
      </c>
      <c r="K62" s="599" t="s">
        <v>127</v>
      </c>
      <c r="L62" s="599" t="s">
        <v>127</v>
      </c>
      <c r="M62" s="599" t="s">
        <v>127</v>
      </c>
      <c r="N62" s="599" t="s">
        <v>127</v>
      </c>
      <c r="O62" s="599" t="s">
        <v>127</v>
      </c>
      <c r="P62" s="599" t="s">
        <v>127</v>
      </c>
      <c r="Q62" s="599" t="s">
        <v>127</v>
      </c>
      <c r="R62" s="599" t="s">
        <v>127</v>
      </c>
      <c r="S62" s="599" t="s">
        <v>127</v>
      </c>
      <c r="T62" s="599" t="s">
        <v>127</v>
      </c>
      <c r="U62" s="599" t="s">
        <v>127</v>
      </c>
      <c r="V62" s="599" t="s">
        <v>127</v>
      </c>
      <c r="W62" s="599" t="s">
        <v>127</v>
      </c>
      <c r="X62" s="599" t="s">
        <v>127</v>
      </c>
      <c r="Y62" s="599" t="s">
        <v>127</v>
      </c>
      <c r="Z62" s="599" t="s">
        <v>127</v>
      </c>
      <c r="AA62" s="599" t="s">
        <v>127</v>
      </c>
      <c r="AB62" s="599" t="s">
        <v>127</v>
      </c>
      <c r="AC62" s="599" t="s">
        <v>127</v>
      </c>
      <c r="AD62" s="599" t="s">
        <v>127</v>
      </c>
      <c r="AE62" s="599" t="s">
        <v>127</v>
      </c>
      <c r="AF62" s="599" t="s">
        <v>127</v>
      </c>
      <c r="AG62" s="599" t="s">
        <v>127</v>
      </c>
      <c r="AH62" s="599" t="s">
        <v>127</v>
      </c>
      <c r="AI62" s="599" t="s">
        <v>127</v>
      </c>
      <c r="AJ62" s="599" t="s">
        <v>127</v>
      </c>
      <c r="AK62" s="599" t="s">
        <v>127</v>
      </c>
      <c r="AL62" s="599" t="s">
        <v>127</v>
      </c>
    </row>
    <row r="63" spans="1:1961" ht="31.5" x14ac:dyDescent="0.25">
      <c r="A63" s="33" t="s">
        <v>204</v>
      </c>
      <c r="B63" s="594" t="s">
        <v>205</v>
      </c>
      <c r="C63" s="599" t="s">
        <v>127</v>
      </c>
      <c r="D63" s="599" t="s">
        <v>127</v>
      </c>
      <c r="E63" s="599" t="s">
        <v>127</v>
      </c>
      <c r="F63" s="599" t="s">
        <v>127</v>
      </c>
      <c r="G63" s="599" t="s">
        <v>127</v>
      </c>
      <c r="H63" s="599" t="s">
        <v>127</v>
      </c>
      <c r="I63" s="599" t="s">
        <v>127</v>
      </c>
      <c r="J63" s="599" t="s">
        <v>127</v>
      </c>
      <c r="K63" s="599" t="s">
        <v>127</v>
      </c>
      <c r="L63" s="599" t="s">
        <v>127</v>
      </c>
      <c r="M63" s="599" t="s">
        <v>127</v>
      </c>
      <c r="N63" s="599" t="s">
        <v>127</v>
      </c>
      <c r="O63" s="599" t="s">
        <v>127</v>
      </c>
      <c r="P63" s="599" t="s">
        <v>127</v>
      </c>
      <c r="Q63" s="599" t="s">
        <v>127</v>
      </c>
      <c r="R63" s="599" t="s">
        <v>127</v>
      </c>
      <c r="S63" s="599" t="s">
        <v>127</v>
      </c>
      <c r="T63" s="599" t="s">
        <v>127</v>
      </c>
      <c r="U63" s="599" t="s">
        <v>127</v>
      </c>
      <c r="V63" s="599" t="s">
        <v>127</v>
      </c>
      <c r="W63" s="599" t="s">
        <v>127</v>
      </c>
      <c r="X63" s="599" t="s">
        <v>127</v>
      </c>
      <c r="Y63" s="599" t="s">
        <v>127</v>
      </c>
      <c r="Z63" s="599">
        <f>Z64</f>
        <v>1.4970000000000001</v>
      </c>
      <c r="AA63" s="599" t="s">
        <v>127</v>
      </c>
      <c r="AB63" s="599" t="s">
        <v>127</v>
      </c>
      <c r="AC63" s="599" t="s">
        <v>127</v>
      </c>
      <c r="AD63" s="599">
        <v>0.25</v>
      </c>
      <c r="AE63" s="599" t="s">
        <v>127</v>
      </c>
      <c r="AF63" s="599" t="s">
        <v>127</v>
      </c>
      <c r="AG63" s="576">
        <f>Z63</f>
        <v>1.4970000000000001</v>
      </c>
      <c r="AH63" s="599" t="s">
        <v>127</v>
      </c>
      <c r="AI63" s="599" t="s">
        <v>127</v>
      </c>
      <c r="AJ63" s="599" t="s">
        <v>127</v>
      </c>
      <c r="AK63" s="599">
        <f>AD63</f>
        <v>0.25</v>
      </c>
      <c r="AL63" s="599" t="s">
        <v>127</v>
      </c>
    </row>
    <row r="64" spans="1:1961" ht="31.5" x14ac:dyDescent="0.25">
      <c r="A64" s="24" t="s">
        <v>1552</v>
      </c>
      <c r="B64" s="594" t="s">
        <v>1547</v>
      </c>
      <c r="C64" s="582" t="s">
        <v>1550</v>
      </c>
      <c r="D64" s="599" t="s">
        <v>127</v>
      </c>
      <c r="E64" s="599" t="s">
        <v>127</v>
      </c>
      <c r="F64" s="599" t="s">
        <v>127</v>
      </c>
      <c r="G64" s="599" t="s">
        <v>127</v>
      </c>
      <c r="H64" s="599" t="s">
        <v>127</v>
      </c>
      <c r="I64" s="599" t="s">
        <v>127</v>
      </c>
      <c r="J64" s="599" t="s">
        <v>127</v>
      </c>
      <c r="K64" s="599" t="s">
        <v>127</v>
      </c>
      <c r="L64" s="599" t="s">
        <v>127</v>
      </c>
      <c r="M64" s="599" t="s">
        <v>127</v>
      </c>
      <c r="N64" s="599" t="s">
        <v>127</v>
      </c>
      <c r="O64" s="599" t="s">
        <v>127</v>
      </c>
      <c r="P64" s="599" t="s">
        <v>127</v>
      </c>
      <c r="Q64" s="599" t="s">
        <v>127</v>
      </c>
      <c r="R64" s="599" t="s">
        <v>127</v>
      </c>
      <c r="S64" s="599" t="s">
        <v>127</v>
      </c>
      <c r="T64" s="599" t="s">
        <v>127</v>
      </c>
      <c r="U64" s="599" t="s">
        <v>127</v>
      </c>
      <c r="V64" s="599" t="s">
        <v>127</v>
      </c>
      <c r="W64" s="599" t="s">
        <v>127</v>
      </c>
      <c r="X64" s="599" t="s">
        <v>127</v>
      </c>
      <c r="Y64" s="599" t="s">
        <v>127</v>
      </c>
      <c r="Z64" s="599">
        <v>1.4970000000000001</v>
      </c>
      <c r="AA64" s="599" t="s">
        <v>127</v>
      </c>
      <c r="AB64" s="599" t="s">
        <v>127</v>
      </c>
      <c r="AC64" s="599" t="s">
        <v>127</v>
      </c>
      <c r="AD64" s="599" t="s">
        <v>1562</v>
      </c>
      <c r="AE64" s="599" t="s">
        <v>127</v>
      </c>
      <c r="AF64" s="599" t="s">
        <v>127</v>
      </c>
      <c r="AG64" s="576">
        <f>Z64</f>
        <v>1.4970000000000001</v>
      </c>
      <c r="AH64" s="599" t="s">
        <v>127</v>
      </c>
      <c r="AI64" s="599" t="s">
        <v>127</v>
      </c>
      <c r="AJ64" s="599" t="s">
        <v>127</v>
      </c>
      <c r="AK64" s="599" t="str">
        <f>AD64</f>
        <v>0.25</v>
      </c>
      <c r="AL64" s="599" t="s">
        <v>127</v>
      </c>
    </row>
    <row r="65" spans="1:38" ht="31.5" x14ac:dyDescent="0.25">
      <c r="A65" s="33" t="s">
        <v>206</v>
      </c>
      <c r="B65" s="62" t="s">
        <v>207</v>
      </c>
      <c r="C65" s="599" t="s">
        <v>127</v>
      </c>
      <c r="D65" s="599" t="s">
        <v>127</v>
      </c>
      <c r="E65" s="599" t="s">
        <v>127</v>
      </c>
      <c r="F65" s="599" t="s">
        <v>127</v>
      </c>
      <c r="G65" s="599" t="s">
        <v>127</v>
      </c>
      <c r="H65" s="599" t="s">
        <v>127</v>
      </c>
      <c r="I65" s="599" t="s">
        <v>127</v>
      </c>
      <c r="J65" s="599" t="s">
        <v>127</v>
      </c>
      <c r="K65" s="599" t="s">
        <v>127</v>
      </c>
      <c r="L65" s="599" t="s">
        <v>127</v>
      </c>
      <c r="M65" s="599" t="s">
        <v>127</v>
      </c>
      <c r="N65" s="599" t="s">
        <v>127</v>
      </c>
      <c r="O65" s="599" t="s">
        <v>127</v>
      </c>
      <c r="P65" s="599" t="s">
        <v>127</v>
      </c>
      <c r="Q65" s="599" t="s">
        <v>127</v>
      </c>
      <c r="R65" s="599" t="s">
        <v>127</v>
      </c>
      <c r="S65" s="599" t="s">
        <v>127</v>
      </c>
      <c r="T65" s="599" t="s">
        <v>127</v>
      </c>
      <c r="U65" s="599" t="s">
        <v>127</v>
      </c>
      <c r="V65" s="599" t="s">
        <v>127</v>
      </c>
      <c r="W65" s="599" t="s">
        <v>127</v>
      </c>
      <c r="X65" s="599" t="s">
        <v>127</v>
      </c>
      <c r="Y65" s="599" t="s">
        <v>127</v>
      </c>
      <c r="Z65" s="599" t="s">
        <v>127</v>
      </c>
      <c r="AA65" s="599" t="s">
        <v>127</v>
      </c>
      <c r="AB65" s="599" t="s">
        <v>127</v>
      </c>
      <c r="AC65" s="599" t="s">
        <v>127</v>
      </c>
      <c r="AD65" s="599" t="s">
        <v>127</v>
      </c>
      <c r="AE65" s="599" t="s">
        <v>127</v>
      </c>
      <c r="AF65" s="599" t="s">
        <v>127</v>
      </c>
      <c r="AG65" s="599" t="s">
        <v>127</v>
      </c>
      <c r="AH65" s="599" t="s">
        <v>127</v>
      </c>
      <c r="AI65" s="599" t="s">
        <v>127</v>
      </c>
      <c r="AJ65" s="599" t="s">
        <v>127</v>
      </c>
      <c r="AK65" s="599" t="s">
        <v>127</v>
      </c>
      <c r="AL65" s="599" t="s">
        <v>127</v>
      </c>
    </row>
    <row r="66" spans="1:38" x14ac:dyDescent="0.25">
      <c r="A66" s="33" t="s">
        <v>208</v>
      </c>
      <c r="B66" s="62" t="s">
        <v>209</v>
      </c>
      <c r="C66" s="599" t="s">
        <v>127</v>
      </c>
      <c r="D66" s="599" t="s">
        <v>127</v>
      </c>
      <c r="E66" s="599" t="s">
        <v>127</v>
      </c>
      <c r="F66" s="599" t="s">
        <v>127</v>
      </c>
      <c r="G66" s="599" t="s">
        <v>127</v>
      </c>
      <c r="H66" s="599" t="s">
        <v>127</v>
      </c>
      <c r="I66" s="599" t="s">
        <v>127</v>
      </c>
      <c r="J66" s="599" t="s">
        <v>127</v>
      </c>
      <c r="K66" s="599" t="s">
        <v>127</v>
      </c>
      <c r="L66" s="599" t="s">
        <v>127</v>
      </c>
      <c r="M66" s="599" t="s">
        <v>127</v>
      </c>
      <c r="N66" s="599" t="s">
        <v>127</v>
      </c>
      <c r="O66" s="599" t="s">
        <v>127</v>
      </c>
      <c r="P66" s="599" t="s">
        <v>127</v>
      </c>
      <c r="Q66" s="599" t="s">
        <v>127</v>
      </c>
      <c r="R66" s="599" t="s">
        <v>127</v>
      </c>
      <c r="S66" s="599" t="s">
        <v>127</v>
      </c>
      <c r="T66" s="599" t="s">
        <v>127</v>
      </c>
      <c r="U66" s="599" t="s">
        <v>127</v>
      </c>
      <c r="V66" s="599" t="s">
        <v>127</v>
      </c>
      <c r="W66" s="599" t="s">
        <v>127</v>
      </c>
      <c r="X66" s="599" t="s">
        <v>127</v>
      </c>
      <c r="Y66" s="599" t="s">
        <v>127</v>
      </c>
      <c r="Z66" s="599" t="s">
        <v>127</v>
      </c>
      <c r="AA66" s="599" t="s">
        <v>127</v>
      </c>
      <c r="AB66" s="599" t="s">
        <v>127</v>
      </c>
      <c r="AC66" s="599" t="s">
        <v>127</v>
      </c>
      <c r="AD66" s="599" t="s">
        <v>127</v>
      </c>
      <c r="AE66" s="599" t="s">
        <v>127</v>
      </c>
      <c r="AF66" s="599" t="s">
        <v>127</v>
      </c>
      <c r="AG66" s="599" t="s">
        <v>127</v>
      </c>
      <c r="AH66" s="599" t="s">
        <v>127</v>
      </c>
      <c r="AI66" s="599" t="s">
        <v>127</v>
      </c>
      <c r="AJ66" s="599" t="s">
        <v>127</v>
      </c>
      <c r="AK66" s="599" t="s">
        <v>127</v>
      </c>
      <c r="AL66" s="599" t="s">
        <v>127</v>
      </c>
    </row>
    <row r="67" spans="1:38" x14ac:dyDescent="0.25"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603"/>
      <c r="AB67" s="603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</row>
    <row r="68" spans="1:38" x14ac:dyDescent="0.25">
      <c r="C68" s="603"/>
      <c r="D68" s="603"/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603"/>
      <c r="Q68" s="603"/>
      <c r="R68" s="603"/>
      <c r="S68" s="603"/>
      <c r="T68" s="603"/>
      <c r="U68" s="603"/>
      <c r="V68" s="603"/>
      <c r="W68" s="603"/>
      <c r="X68" s="603"/>
      <c r="Y68" s="603"/>
      <c r="Z68" s="603"/>
      <c r="AA68" s="603"/>
      <c r="AB68" s="603"/>
      <c r="AC68" s="603"/>
      <c r="AD68" s="603"/>
      <c r="AE68" s="603"/>
      <c r="AF68" s="603"/>
      <c r="AG68" s="603"/>
      <c r="AH68" s="603"/>
      <c r="AI68" s="603"/>
      <c r="AJ68" s="603"/>
      <c r="AK68" s="603"/>
      <c r="AL68" s="603"/>
    </row>
  </sheetData>
  <mergeCells count="23">
    <mergeCell ref="AG14:AL14"/>
    <mergeCell ref="A7:AL7"/>
    <mergeCell ref="A1:AL1"/>
    <mergeCell ref="A2:AL2"/>
    <mergeCell ref="A3:XFD3"/>
    <mergeCell ref="A4:AL4"/>
    <mergeCell ref="A5:AL5"/>
    <mergeCell ref="A9:AL9"/>
    <mergeCell ref="A10:AL10"/>
    <mergeCell ref="A11:AL11"/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</mergeCells>
  <pageMargins left="0" right="0" top="0.74803149606299213" bottom="0.74803149606299213" header="0.31496062992125984" footer="0.31496062992125984"/>
  <pageSetup paperSize="9" scale="3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A900-3A6E-41E3-A7ED-C12A5DCBCEA2}">
  <sheetPr>
    <pageSetUpPr fitToPage="1"/>
  </sheetPr>
  <dimension ref="A1:BWK70"/>
  <sheetViews>
    <sheetView view="pageBreakPreview" zoomScale="60" zoomScaleNormal="7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B29" sqref="B29"/>
    </sheetView>
  </sheetViews>
  <sheetFormatPr defaultColWidth="9.140625" defaultRowHeight="15.75" x14ac:dyDescent="0.25"/>
  <cols>
    <col min="1" max="1" width="13.28515625" style="595" customWidth="1"/>
    <col min="2" max="2" width="67.140625" style="595" customWidth="1"/>
    <col min="3" max="3" width="15.5703125" style="595" customWidth="1"/>
    <col min="4" max="4" width="13" style="595" customWidth="1"/>
    <col min="5" max="5" width="7" style="595" customWidth="1"/>
    <col min="6" max="10" width="6.85546875" style="595" customWidth="1"/>
    <col min="11" max="11" width="12.85546875" style="595" customWidth="1"/>
    <col min="12" max="12" width="9.42578125" style="595" customWidth="1"/>
    <col min="13" max="17" width="6.85546875" style="595" customWidth="1"/>
    <col min="18" max="18" width="11.42578125" style="595" customWidth="1"/>
    <col min="19" max="24" width="6.85546875" style="595" customWidth="1"/>
    <col min="25" max="25" width="11" style="595" customWidth="1"/>
    <col min="26" max="26" width="8.140625" style="595" customWidth="1"/>
    <col min="27" max="27" width="6.7109375" style="595" customWidth="1"/>
    <col min="28" max="28" width="6.85546875" style="595" customWidth="1"/>
    <col min="29" max="29" width="8" style="595" customWidth="1"/>
    <col min="30" max="31" width="6.85546875" style="595" customWidth="1"/>
    <col min="32" max="32" width="11.5703125" style="595" customWidth="1"/>
    <col min="33" max="33" width="8.28515625" style="595" customWidth="1"/>
    <col min="34" max="37" width="6.85546875" style="595" customWidth="1"/>
    <col min="38" max="38" width="8" style="595" customWidth="1"/>
    <col min="39" max="16384" width="9.140625" style="595"/>
  </cols>
  <sheetData>
    <row r="1" spans="1:38" ht="18.75" x14ac:dyDescent="0.3">
      <c r="A1" s="735" t="s">
        <v>1559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5"/>
      <c r="AI1" s="735"/>
      <c r="AJ1" s="735"/>
      <c r="AK1" s="735"/>
      <c r="AL1" s="735"/>
    </row>
    <row r="2" spans="1:38" ht="18.75" x14ac:dyDescent="0.3">
      <c r="A2" s="736" t="s">
        <v>1554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</row>
    <row r="3" spans="1:38" s="737" customFormat="1" x14ac:dyDescent="0.25">
      <c r="A3" s="737" t="s">
        <v>1560</v>
      </c>
    </row>
    <row r="4" spans="1:38" ht="18.75" x14ac:dyDescent="0.25">
      <c r="A4" s="707" t="s">
        <v>218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707"/>
      <c r="AL4" s="707"/>
    </row>
    <row r="5" spans="1:38" x14ac:dyDescent="0.25">
      <c r="A5" s="708" t="s">
        <v>51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</row>
    <row r="6" spans="1:38" x14ac:dyDescent="0.25">
      <c r="A6" s="598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</row>
    <row r="7" spans="1:38" x14ac:dyDescent="0.25">
      <c r="A7" s="704" t="s">
        <v>1572</v>
      </c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4"/>
      <c r="AJ7" s="704"/>
      <c r="AK7" s="704"/>
      <c r="AL7" s="704"/>
    </row>
    <row r="8" spans="1:38" ht="18.75" x14ac:dyDescent="0.3">
      <c r="A8" s="604"/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604"/>
      <c r="AK8" s="604"/>
      <c r="AL8" s="604"/>
    </row>
    <row r="9" spans="1:38" ht="18.75" x14ac:dyDescent="0.25">
      <c r="A9" s="734" t="s">
        <v>1581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</row>
    <row r="10" spans="1:38" x14ac:dyDescent="0.25">
      <c r="A10" s="725" t="s">
        <v>402</v>
      </c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25"/>
      <c r="U10" s="725"/>
      <c r="V10" s="725"/>
      <c r="W10" s="725"/>
      <c r="X10" s="725"/>
      <c r="Y10" s="725"/>
      <c r="Z10" s="725"/>
      <c r="AA10" s="725"/>
      <c r="AB10" s="725"/>
      <c r="AC10" s="725"/>
      <c r="AD10" s="725"/>
      <c r="AE10" s="725"/>
      <c r="AF10" s="725"/>
      <c r="AG10" s="725"/>
      <c r="AH10" s="725"/>
      <c r="AI10" s="725"/>
      <c r="AJ10" s="725"/>
      <c r="AK10" s="725"/>
      <c r="AL10" s="725"/>
    </row>
    <row r="11" spans="1:38" x14ac:dyDescent="0.25">
      <c r="A11" s="726"/>
      <c r="B11" s="726"/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726"/>
      <c r="P11" s="726"/>
      <c r="Q11" s="726"/>
      <c r="R11" s="726"/>
      <c r="S11" s="726"/>
      <c r="T11" s="726"/>
      <c r="U11" s="726"/>
      <c r="V11" s="726"/>
      <c r="W11" s="726"/>
      <c r="X11" s="726"/>
      <c r="Y11" s="726"/>
      <c r="Z11" s="726"/>
      <c r="AA11" s="726"/>
      <c r="AB11" s="726"/>
      <c r="AC11" s="726"/>
      <c r="AD11" s="726"/>
      <c r="AE11" s="726"/>
      <c r="AF11" s="726"/>
      <c r="AG11" s="726"/>
      <c r="AH11" s="726"/>
      <c r="AI11" s="726"/>
      <c r="AJ11" s="726"/>
      <c r="AK11" s="726"/>
      <c r="AL11" s="726"/>
    </row>
    <row r="12" spans="1:38" x14ac:dyDescent="0.25">
      <c r="A12" s="719" t="s">
        <v>53</v>
      </c>
      <c r="B12" s="719" t="s">
        <v>54</v>
      </c>
      <c r="C12" s="719" t="s">
        <v>221</v>
      </c>
      <c r="D12" s="712" t="s">
        <v>1556</v>
      </c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  <c r="AF12" s="712"/>
      <c r="AG12" s="712"/>
      <c r="AH12" s="712"/>
      <c r="AI12" s="712"/>
      <c r="AJ12" s="712"/>
      <c r="AK12" s="712"/>
      <c r="AL12" s="712"/>
    </row>
    <row r="13" spans="1:38" x14ac:dyDescent="0.25">
      <c r="A13" s="719"/>
      <c r="B13" s="719"/>
      <c r="C13" s="719"/>
      <c r="D13" s="712" t="s">
        <v>403</v>
      </c>
      <c r="E13" s="712"/>
      <c r="F13" s="712"/>
      <c r="G13" s="712"/>
      <c r="H13" s="712"/>
      <c r="I13" s="712"/>
      <c r="J13" s="712"/>
      <c r="K13" s="712" t="s">
        <v>404</v>
      </c>
      <c r="L13" s="712"/>
      <c r="M13" s="712"/>
      <c r="N13" s="712"/>
      <c r="O13" s="712"/>
      <c r="P13" s="712"/>
      <c r="Q13" s="712"/>
      <c r="R13" s="712" t="s">
        <v>405</v>
      </c>
      <c r="S13" s="712"/>
      <c r="T13" s="712"/>
      <c r="U13" s="712"/>
      <c r="V13" s="712"/>
      <c r="W13" s="712"/>
      <c r="X13" s="712"/>
      <c r="Y13" s="712" t="s">
        <v>406</v>
      </c>
      <c r="Z13" s="712"/>
      <c r="AA13" s="712"/>
      <c r="AB13" s="712"/>
      <c r="AC13" s="712"/>
      <c r="AD13" s="712"/>
      <c r="AE13" s="712"/>
      <c r="AF13" s="719" t="s">
        <v>407</v>
      </c>
      <c r="AG13" s="719"/>
      <c r="AH13" s="719"/>
      <c r="AI13" s="719"/>
      <c r="AJ13" s="719"/>
      <c r="AK13" s="719"/>
      <c r="AL13" s="719"/>
    </row>
    <row r="14" spans="1:38" ht="47.25" x14ac:dyDescent="0.25">
      <c r="A14" s="719"/>
      <c r="B14" s="719"/>
      <c r="C14" s="719"/>
      <c r="D14" s="601" t="s">
        <v>265</v>
      </c>
      <c r="E14" s="712" t="s">
        <v>266</v>
      </c>
      <c r="F14" s="712"/>
      <c r="G14" s="712"/>
      <c r="H14" s="712"/>
      <c r="I14" s="712"/>
      <c r="J14" s="712"/>
      <c r="K14" s="601" t="s">
        <v>265</v>
      </c>
      <c r="L14" s="719" t="s">
        <v>266</v>
      </c>
      <c r="M14" s="719"/>
      <c r="N14" s="719"/>
      <c r="O14" s="719"/>
      <c r="P14" s="719"/>
      <c r="Q14" s="719"/>
      <c r="R14" s="601" t="s">
        <v>265</v>
      </c>
      <c r="S14" s="719" t="s">
        <v>266</v>
      </c>
      <c r="T14" s="719"/>
      <c r="U14" s="719"/>
      <c r="V14" s="719"/>
      <c r="W14" s="719"/>
      <c r="X14" s="719"/>
      <c r="Y14" s="601" t="s">
        <v>265</v>
      </c>
      <c r="Z14" s="719" t="s">
        <v>266</v>
      </c>
      <c r="AA14" s="719"/>
      <c r="AB14" s="719"/>
      <c r="AC14" s="719"/>
      <c r="AD14" s="719"/>
      <c r="AE14" s="719"/>
      <c r="AF14" s="601" t="s">
        <v>265</v>
      </c>
      <c r="AG14" s="719" t="s">
        <v>266</v>
      </c>
      <c r="AH14" s="719"/>
      <c r="AI14" s="719"/>
      <c r="AJ14" s="719"/>
      <c r="AK14" s="719"/>
      <c r="AL14" s="719"/>
    </row>
    <row r="15" spans="1:38" ht="63.75" x14ac:dyDescent="0.25">
      <c r="A15" s="719"/>
      <c r="B15" s="719"/>
      <c r="C15" s="719"/>
      <c r="D15" s="597" t="s">
        <v>267</v>
      </c>
      <c r="E15" s="597" t="s">
        <v>267</v>
      </c>
      <c r="F15" s="109" t="s">
        <v>268</v>
      </c>
      <c r="G15" s="109" t="s">
        <v>269</v>
      </c>
      <c r="H15" s="109" t="s">
        <v>270</v>
      </c>
      <c r="I15" s="109" t="s">
        <v>271</v>
      </c>
      <c r="J15" s="109" t="s">
        <v>272</v>
      </c>
      <c r="K15" s="597" t="s">
        <v>267</v>
      </c>
      <c r="L15" s="597" t="s">
        <v>267</v>
      </c>
      <c r="M15" s="109" t="s">
        <v>268</v>
      </c>
      <c r="N15" s="109" t="s">
        <v>269</v>
      </c>
      <c r="O15" s="109" t="s">
        <v>270</v>
      </c>
      <c r="P15" s="109" t="s">
        <v>271</v>
      </c>
      <c r="Q15" s="109" t="s">
        <v>272</v>
      </c>
      <c r="R15" s="597" t="s">
        <v>267</v>
      </c>
      <c r="S15" s="597" t="s">
        <v>267</v>
      </c>
      <c r="T15" s="109" t="s">
        <v>268</v>
      </c>
      <c r="U15" s="109" t="s">
        <v>269</v>
      </c>
      <c r="V15" s="109" t="s">
        <v>270</v>
      </c>
      <c r="W15" s="109" t="s">
        <v>271</v>
      </c>
      <c r="X15" s="109" t="s">
        <v>272</v>
      </c>
      <c r="Y15" s="597" t="s">
        <v>267</v>
      </c>
      <c r="Z15" s="597" t="s">
        <v>267</v>
      </c>
      <c r="AA15" s="109" t="s">
        <v>268</v>
      </c>
      <c r="AB15" s="109" t="s">
        <v>269</v>
      </c>
      <c r="AC15" s="109" t="s">
        <v>270</v>
      </c>
      <c r="AD15" s="109" t="s">
        <v>271</v>
      </c>
      <c r="AE15" s="109" t="s">
        <v>272</v>
      </c>
      <c r="AF15" s="597" t="s">
        <v>267</v>
      </c>
      <c r="AG15" s="597" t="s">
        <v>267</v>
      </c>
      <c r="AH15" s="109" t="s">
        <v>268</v>
      </c>
      <c r="AI15" s="109" t="s">
        <v>269</v>
      </c>
      <c r="AJ15" s="109" t="s">
        <v>270</v>
      </c>
      <c r="AK15" s="109" t="s">
        <v>271</v>
      </c>
      <c r="AL15" s="109" t="s">
        <v>272</v>
      </c>
    </row>
    <row r="16" spans="1:38" x14ac:dyDescent="0.25">
      <c r="A16" s="600">
        <v>1</v>
      </c>
      <c r="B16" s="600">
        <v>2</v>
      </c>
      <c r="C16" s="600">
        <v>3</v>
      </c>
      <c r="D16" s="111" t="s">
        <v>408</v>
      </c>
      <c r="E16" s="111" t="s">
        <v>409</v>
      </c>
      <c r="F16" s="111" t="s">
        <v>410</v>
      </c>
      <c r="G16" s="111" t="s">
        <v>411</v>
      </c>
      <c r="H16" s="111" t="s">
        <v>412</v>
      </c>
      <c r="I16" s="111" t="s">
        <v>413</v>
      </c>
      <c r="J16" s="111" t="s">
        <v>414</v>
      </c>
      <c r="K16" s="111" t="s">
        <v>415</v>
      </c>
      <c r="L16" s="111" t="s">
        <v>416</v>
      </c>
      <c r="M16" s="111" t="s">
        <v>417</v>
      </c>
      <c r="N16" s="111" t="s">
        <v>418</v>
      </c>
      <c r="O16" s="111" t="s">
        <v>419</v>
      </c>
      <c r="P16" s="111" t="s">
        <v>420</v>
      </c>
      <c r="Q16" s="111" t="s">
        <v>421</v>
      </c>
      <c r="R16" s="111" t="s">
        <v>422</v>
      </c>
      <c r="S16" s="111" t="s">
        <v>423</v>
      </c>
      <c r="T16" s="111" t="s">
        <v>424</v>
      </c>
      <c r="U16" s="111" t="s">
        <v>425</v>
      </c>
      <c r="V16" s="111" t="s">
        <v>426</v>
      </c>
      <c r="W16" s="111" t="s">
        <v>427</v>
      </c>
      <c r="X16" s="111" t="s">
        <v>428</v>
      </c>
      <c r="Y16" s="111" t="s">
        <v>429</v>
      </c>
      <c r="Z16" s="111" t="s">
        <v>430</v>
      </c>
      <c r="AA16" s="111" t="s">
        <v>431</v>
      </c>
      <c r="AB16" s="111" t="s">
        <v>432</v>
      </c>
      <c r="AC16" s="111" t="s">
        <v>433</v>
      </c>
      <c r="AD16" s="111" t="s">
        <v>434</v>
      </c>
      <c r="AE16" s="111" t="s">
        <v>435</v>
      </c>
      <c r="AF16" s="111" t="s">
        <v>23</v>
      </c>
      <c r="AG16" s="111" t="s">
        <v>29</v>
      </c>
      <c r="AH16" s="111" t="s">
        <v>24</v>
      </c>
      <c r="AI16" s="111" t="s">
        <v>30</v>
      </c>
      <c r="AJ16" s="111" t="s">
        <v>25</v>
      </c>
      <c r="AK16" s="111" t="s">
        <v>26</v>
      </c>
      <c r="AL16" s="111" t="s">
        <v>27</v>
      </c>
    </row>
    <row r="17" spans="1:1961" x14ac:dyDescent="0.25">
      <c r="A17" s="184"/>
      <c r="B17" s="59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</row>
    <row r="18" spans="1:1961" s="23" customFormat="1" x14ac:dyDescent="0.25">
      <c r="A18" s="17" t="s">
        <v>125</v>
      </c>
      <c r="B18" s="18" t="s">
        <v>126</v>
      </c>
      <c r="C18" s="186" t="s">
        <v>127</v>
      </c>
      <c r="D18" s="186" t="s">
        <v>127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86">
        <v>0</v>
      </c>
      <c r="L18" s="114">
        <f>L20</f>
        <v>0.45577403999999999</v>
      </c>
      <c r="M18" s="135">
        <f t="shared" ref="M18:Q18" si="0">M20</f>
        <v>0</v>
      </c>
      <c r="N18" s="135">
        <f t="shared" si="0"/>
        <v>0</v>
      </c>
      <c r="O18" s="114">
        <f t="shared" si="0"/>
        <v>0.55000000000000004</v>
      </c>
      <c r="P18" s="135">
        <f t="shared" si="0"/>
        <v>0</v>
      </c>
      <c r="Q18" s="135">
        <f t="shared" si="0"/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 t="s">
        <v>127</v>
      </c>
      <c r="Z18" s="114">
        <f>Z20</f>
        <v>13.64434</v>
      </c>
      <c r="AA18" s="135">
        <f t="shared" ref="AA18:AF18" si="1">AA20</f>
        <v>0</v>
      </c>
      <c r="AB18" s="135">
        <f t="shared" si="1"/>
        <v>0</v>
      </c>
      <c r="AC18" s="114">
        <f t="shared" si="1"/>
        <v>4.32</v>
      </c>
      <c r="AD18" s="135">
        <f t="shared" si="1"/>
        <v>0</v>
      </c>
      <c r="AE18" s="135">
        <f t="shared" si="1"/>
        <v>219</v>
      </c>
      <c r="AF18" s="135">
        <f t="shared" si="1"/>
        <v>0</v>
      </c>
      <c r="AG18" s="114">
        <f>AG20</f>
        <v>13.64434</v>
      </c>
      <c r="AH18" s="135">
        <f t="shared" ref="AH18:AL18" si="2">AH20</f>
        <v>0</v>
      </c>
      <c r="AI18" s="135">
        <f t="shared" si="2"/>
        <v>0</v>
      </c>
      <c r="AJ18" s="114">
        <f t="shared" si="2"/>
        <v>4.87</v>
      </c>
      <c r="AK18" s="135">
        <f t="shared" si="2"/>
        <v>0</v>
      </c>
      <c r="AL18" s="135">
        <f t="shared" si="2"/>
        <v>219</v>
      </c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5"/>
      <c r="BF18" s="595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  <c r="CC18" s="595"/>
      <c r="CD18" s="595"/>
      <c r="CE18" s="595"/>
      <c r="CF18" s="595"/>
      <c r="CG18" s="595"/>
      <c r="CH18" s="595"/>
      <c r="CI18" s="595"/>
      <c r="CJ18" s="595"/>
      <c r="CK18" s="595"/>
      <c r="CL18" s="595"/>
      <c r="CM18" s="595"/>
      <c r="CN18" s="595"/>
      <c r="CO18" s="595"/>
      <c r="CP18" s="595"/>
      <c r="CQ18" s="595"/>
      <c r="CR18" s="595"/>
      <c r="CS18" s="595"/>
      <c r="CT18" s="595"/>
      <c r="CU18" s="595"/>
      <c r="CV18" s="595"/>
      <c r="CW18" s="595"/>
      <c r="CX18" s="595"/>
      <c r="CY18" s="595"/>
      <c r="CZ18" s="595"/>
      <c r="DA18" s="595"/>
      <c r="DB18" s="595"/>
      <c r="DC18" s="595"/>
      <c r="DD18" s="595"/>
      <c r="DE18" s="595"/>
      <c r="DF18" s="595"/>
      <c r="DG18" s="595"/>
      <c r="DH18" s="595"/>
      <c r="DI18" s="595"/>
      <c r="DJ18" s="595"/>
      <c r="DK18" s="595"/>
      <c r="DL18" s="595"/>
      <c r="DM18" s="595"/>
      <c r="DN18" s="595"/>
      <c r="DO18" s="595"/>
      <c r="DP18" s="595"/>
      <c r="DQ18" s="595"/>
      <c r="DR18" s="595"/>
      <c r="DS18" s="595"/>
      <c r="DT18" s="595"/>
      <c r="DU18" s="595"/>
      <c r="DV18" s="595"/>
      <c r="DW18" s="595"/>
      <c r="DX18" s="595"/>
      <c r="DY18" s="595"/>
      <c r="DZ18" s="595"/>
      <c r="EA18" s="595"/>
      <c r="EB18" s="595"/>
      <c r="EC18" s="595"/>
      <c r="ED18" s="595"/>
      <c r="EE18" s="595"/>
      <c r="EF18" s="595"/>
      <c r="EG18" s="595"/>
      <c r="EH18" s="595"/>
      <c r="EI18" s="595"/>
      <c r="EJ18" s="595"/>
      <c r="EK18" s="595"/>
      <c r="EL18" s="595"/>
      <c r="EM18" s="595"/>
      <c r="EN18" s="595"/>
      <c r="EO18" s="595"/>
      <c r="EP18" s="595"/>
      <c r="EQ18" s="595"/>
      <c r="ER18" s="595"/>
      <c r="ES18" s="595"/>
      <c r="ET18" s="595"/>
      <c r="EU18" s="595"/>
      <c r="EV18" s="595"/>
      <c r="EW18" s="595"/>
      <c r="EX18" s="595"/>
      <c r="EY18" s="595"/>
      <c r="EZ18" s="595"/>
      <c r="FA18" s="595"/>
      <c r="FB18" s="595"/>
      <c r="FC18" s="595"/>
      <c r="FD18" s="595"/>
      <c r="FE18" s="595"/>
      <c r="FF18" s="595"/>
      <c r="FG18" s="595"/>
      <c r="FH18" s="595"/>
      <c r="FI18" s="595"/>
      <c r="FJ18" s="595"/>
      <c r="FK18" s="595"/>
      <c r="FL18" s="595"/>
      <c r="FM18" s="595"/>
      <c r="FN18" s="595"/>
      <c r="FO18" s="595"/>
      <c r="FP18" s="595"/>
      <c r="FQ18" s="595"/>
      <c r="FR18" s="595"/>
      <c r="FS18" s="595"/>
      <c r="FT18" s="595"/>
      <c r="FU18" s="595"/>
      <c r="FV18" s="595"/>
      <c r="FW18" s="595"/>
      <c r="FX18" s="595"/>
      <c r="FY18" s="595"/>
      <c r="FZ18" s="595"/>
      <c r="GA18" s="595"/>
      <c r="GB18" s="595"/>
      <c r="GC18" s="595"/>
      <c r="GD18" s="595"/>
      <c r="GE18" s="595"/>
      <c r="GF18" s="595"/>
      <c r="GG18" s="595"/>
      <c r="GH18" s="595"/>
      <c r="GI18" s="595"/>
      <c r="GJ18" s="595"/>
      <c r="GK18" s="595"/>
      <c r="GL18" s="595"/>
      <c r="GM18" s="595"/>
      <c r="GN18" s="595"/>
      <c r="GO18" s="595"/>
      <c r="GP18" s="595"/>
      <c r="GQ18" s="595"/>
      <c r="GR18" s="595"/>
      <c r="GS18" s="595"/>
      <c r="GT18" s="595"/>
      <c r="GU18" s="595"/>
      <c r="GV18" s="595"/>
      <c r="GW18" s="595"/>
      <c r="GX18" s="595"/>
      <c r="GY18" s="595"/>
      <c r="GZ18" s="595"/>
      <c r="HA18" s="595"/>
      <c r="HB18" s="595"/>
      <c r="HC18" s="595"/>
      <c r="HD18" s="595"/>
      <c r="HE18" s="595"/>
      <c r="HF18" s="595"/>
      <c r="HG18" s="595"/>
      <c r="HH18" s="595"/>
      <c r="HI18" s="595"/>
      <c r="HJ18" s="595"/>
      <c r="HK18" s="595"/>
      <c r="HL18" s="595"/>
      <c r="HM18" s="595"/>
      <c r="HN18" s="595"/>
      <c r="HO18" s="595"/>
      <c r="HP18" s="595"/>
      <c r="HQ18" s="595"/>
      <c r="HR18" s="595"/>
      <c r="HS18" s="595"/>
      <c r="HT18" s="595"/>
      <c r="HU18" s="595"/>
      <c r="HV18" s="595"/>
      <c r="HW18" s="595"/>
      <c r="HX18" s="595"/>
      <c r="HY18" s="595"/>
      <c r="HZ18" s="595"/>
      <c r="IA18" s="595"/>
      <c r="IB18" s="595"/>
      <c r="IC18" s="595"/>
      <c r="ID18" s="595"/>
      <c r="IE18" s="595"/>
      <c r="IF18" s="595"/>
      <c r="IG18" s="595"/>
      <c r="IH18" s="595"/>
      <c r="II18" s="595"/>
      <c r="IJ18" s="595"/>
      <c r="IK18" s="595"/>
      <c r="IL18" s="595"/>
      <c r="IM18" s="595"/>
      <c r="IN18" s="595"/>
      <c r="IO18" s="595"/>
      <c r="IP18" s="595"/>
      <c r="IQ18" s="595"/>
      <c r="IR18" s="595"/>
      <c r="IS18" s="595"/>
      <c r="IT18" s="595"/>
      <c r="IU18" s="595"/>
      <c r="IV18" s="595"/>
      <c r="IW18" s="595"/>
      <c r="IX18" s="595"/>
      <c r="IY18" s="595"/>
      <c r="IZ18" s="595"/>
      <c r="JA18" s="595"/>
      <c r="JB18" s="595"/>
      <c r="JC18" s="595"/>
      <c r="JD18" s="595"/>
      <c r="JE18" s="595"/>
      <c r="JF18" s="595"/>
      <c r="JG18" s="595"/>
      <c r="JH18" s="595"/>
      <c r="JI18" s="595"/>
      <c r="JJ18" s="595"/>
      <c r="JK18" s="595"/>
      <c r="JL18" s="595"/>
      <c r="JM18" s="595"/>
      <c r="JN18" s="595"/>
      <c r="JO18" s="595"/>
      <c r="JP18" s="595"/>
      <c r="JQ18" s="595"/>
      <c r="JR18" s="595"/>
      <c r="JS18" s="595"/>
      <c r="JT18" s="595"/>
      <c r="JU18" s="595"/>
      <c r="JV18" s="595"/>
      <c r="JW18" s="595"/>
      <c r="JX18" s="595"/>
      <c r="JY18" s="595"/>
      <c r="JZ18" s="595"/>
      <c r="KA18" s="595"/>
      <c r="KB18" s="595"/>
      <c r="KC18" s="595"/>
      <c r="KD18" s="595"/>
      <c r="KE18" s="595"/>
      <c r="KF18" s="595"/>
      <c r="KG18" s="595"/>
      <c r="KH18" s="595"/>
      <c r="KI18" s="595"/>
      <c r="KJ18" s="595"/>
      <c r="KK18" s="595"/>
      <c r="KL18" s="595"/>
      <c r="KM18" s="595"/>
      <c r="KN18" s="595"/>
      <c r="KO18" s="595"/>
      <c r="KP18" s="595"/>
      <c r="KQ18" s="595"/>
      <c r="KR18" s="595"/>
      <c r="KS18" s="595"/>
      <c r="KT18" s="595"/>
      <c r="KU18" s="595"/>
      <c r="KV18" s="595"/>
      <c r="KW18" s="595"/>
      <c r="KX18" s="595"/>
      <c r="KY18" s="595"/>
      <c r="KZ18" s="595"/>
      <c r="LA18" s="595"/>
      <c r="LB18" s="595"/>
      <c r="LC18" s="595"/>
      <c r="LD18" s="595"/>
      <c r="LE18" s="595"/>
      <c r="LF18" s="595"/>
      <c r="LG18" s="595"/>
      <c r="LH18" s="595"/>
      <c r="LI18" s="595"/>
      <c r="LJ18" s="595"/>
      <c r="LK18" s="595"/>
      <c r="LL18" s="595"/>
      <c r="LM18" s="595"/>
      <c r="LN18" s="595"/>
      <c r="LO18" s="595"/>
      <c r="LP18" s="595"/>
      <c r="LQ18" s="595"/>
      <c r="LR18" s="595"/>
      <c r="LS18" s="595"/>
      <c r="LT18" s="595"/>
      <c r="LU18" s="595"/>
      <c r="LV18" s="595"/>
      <c r="LW18" s="595"/>
      <c r="LX18" s="595"/>
      <c r="LY18" s="595"/>
      <c r="LZ18" s="595"/>
      <c r="MA18" s="595"/>
      <c r="MB18" s="595"/>
      <c r="MC18" s="595"/>
      <c r="MD18" s="595"/>
      <c r="ME18" s="595"/>
      <c r="MF18" s="595"/>
      <c r="MG18" s="595"/>
      <c r="MH18" s="595"/>
      <c r="MI18" s="595"/>
      <c r="MJ18" s="595"/>
      <c r="MK18" s="595"/>
      <c r="ML18" s="595"/>
      <c r="MM18" s="595"/>
      <c r="MN18" s="595"/>
      <c r="MO18" s="595"/>
      <c r="MP18" s="595"/>
      <c r="MQ18" s="595"/>
      <c r="MR18" s="595"/>
      <c r="MS18" s="595"/>
      <c r="MT18" s="595"/>
      <c r="MU18" s="595"/>
      <c r="MV18" s="595"/>
      <c r="MW18" s="595"/>
      <c r="MX18" s="595"/>
      <c r="MY18" s="595"/>
      <c r="MZ18" s="595"/>
      <c r="NA18" s="595"/>
      <c r="NB18" s="595"/>
      <c r="NC18" s="595"/>
      <c r="ND18" s="595"/>
      <c r="NE18" s="595"/>
      <c r="NF18" s="595"/>
      <c r="NG18" s="595"/>
      <c r="NH18" s="595"/>
      <c r="NI18" s="595"/>
      <c r="NJ18" s="595"/>
      <c r="NK18" s="595"/>
      <c r="NL18" s="595"/>
      <c r="NM18" s="595"/>
      <c r="NN18" s="595"/>
      <c r="NO18" s="595"/>
      <c r="NP18" s="595"/>
      <c r="NQ18" s="595"/>
      <c r="NR18" s="595"/>
      <c r="NS18" s="595"/>
      <c r="NT18" s="595"/>
      <c r="NU18" s="595"/>
      <c r="NV18" s="595"/>
      <c r="NW18" s="595"/>
      <c r="NX18" s="595"/>
      <c r="NY18" s="595"/>
      <c r="NZ18" s="595"/>
      <c r="OA18" s="595"/>
      <c r="OB18" s="595"/>
      <c r="OC18" s="595"/>
      <c r="OD18" s="595"/>
      <c r="OE18" s="595"/>
      <c r="OF18" s="595"/>
      <c r="OG18" s="595"/>
      <c r="OH18" s="595"/>
      <c r="OI18" s="595"/>
      <c r="OJ18" s="595"/>
      <c r="OK18" s="595"/>
      <c r="OL18" s="595"/>
      <c r="OM18" s="595"/>
      <c r="ON18" s="595"/>
      <c r="OO18" s="595"/>
      <c r="OP18" s="595"/>
      <c r="OQ18" s="595"/>
      <c r="OR18" s="595"/>
      <c r="OS18" s="595"/>
      <c r="OT18" s="595"/>
      <c r="OU18" s="595"/>
      <c r="OV18" s="595"/>
      <c r="OW18" s="595"/>
      <c r="OX18" s="595"/>
      <c r="OY18" s="595"/>
      <c r="OZ18" s="595"/>
      <c r="PA18" s="595"/>
      <c r="PB18" s="595"/>
      <c r="PC18" s="595"/>
      <c r="PD18" s="595"/>
      <c r="PE18" s="595"/>
      <c r="PF18" s="595"/>
      <c r="PG18" s="595"/>
      <c r="PH18" s="595"/>
      <c r="PI18" s="595"/>
      <c r="PJ18" s="595"/>
      <c r="PK18" s="595"/>
      <c r="PL18" s="595"/>
      <c r="PM18" s="595"/>
      <c r="PN18" s="595"/>
      <c r="PO18" s="595"/>
      <c r="PP18" s="595"/>
      <c r="PQ18" s="595"/>
      <c r="PR18" s="595"/>
      <c r="PS18" s="595"/>
      <c r="PT18" s="595"/>
      <c r="PU18" s="595"/>
      <c r="PV18" s="595"/>
      <c r="PW18" s="595"/>
      <c r="PX18" s="595"/>
      <c r="PY18" s="595"/>
      <c r="PZ18" s="595"/>
      <c r="QA18" s="595"/>
      <c r="QB18" s="595"/>
      <c r="QC18" s="595"/>
      <c r="QD18" s="595"/>
      <c r="QE18" s="595"/>
      <c r="QF18" s="595"/>
      <c r="QG18" s="595"/>
      <c r="QH18" s="595"/>
      <c r="QI18" s="595"/>
      <c r="QJ18" s="595"/>
      <c r="QK18" s="595"/>
      <c r="QL18" s="595"/>
      <c r="QM18" s="595"/>
      <c r="QN18" s="595"/>
      <c r="QO18" s="595"/>
      <c r="QP18" s="595"/>
      <c r="QQ18" s="595"/>
      <c r="QR18" s="595"/>
      <c r="QS18" s="595"/>
      <c r="QT18" s="595"/>
      <c r="QU18" s="595"/>
      <c r="QV18" s="595"/>
      <c r="QW18" s="595"/>
      <c r="QX18" s="595"/>
      <c r="QY18" s="595"/>
      <c r="QZ18" s="595"/>
      <c r="RA18" s="595"/>
      <c r="RB18" s="595"/>
      <c r="RC18" s="595"/>
      <c r="RD18" s="595"/>
      <c r="RE18" s="595"/>
      <c r="RF18" s="595"/>
      <c r="RG18" s="595"/>
      <c r="RH18" s="595"/>
      <c r="RI18" s="595"/>
      <c r="RJ18" s="595"/>
      <c r="RK18" s="595"/>
      <c r="RL18" s="595"/>
      <c r="RM18" s="595"/>
      <c r="RN18" s="595"/>
      <c r="RO18" s="595"/>
      <c r="RP18" s="595"/>
      <c r="RQ18" s="595"/>
      <c r="RR18" s="595"/>
      <c r="RS18" s="595"/>
      <c r="RT18" s="595"/>
      <c r="RU18" s="595"/>
      <c r="RV18" s="595"/>
      <c r="RW18" s="595"/>
      <c r="RX18" s="595"/>
      <c r="RY18" s="595"/>
      <c r="RZ18" s="595"/>
      <c r="SA18" s="595"/>
      <c r="SB18" s="595"/>
      <c r="SC18" s="595"/>
      <c r="SD18" s="595"/>
      <c r="SE18" s="595"/>
      <c r="SF18" s="595"/>
      <c r="SG18" s="595"/>
      <c r="SH18" s="595"/>
      <c r="SI18" s="595"/>
      <c r="SJ18" s="595"/>
      <c r="SK18" s="595"/>
      <c r="SL18" s="595"/>
      <c r="SM18" s="595"/>
      <c r="SN18" s="595"/>
      <c r="SO18" s="595"/>
      <c r="SP18" s="595"/>
      <c r="SQ18" s="595"/>
      <c r="SR18" s="595"/>
      <c r="SS18" s="595"/>
      <c r="ST18" s="595"/>
      <c r="SU18" s="595"/>
      <c r="SV18" s="595"/>
      <c r="SW18" s="595"/>
      <c r="SX18" s="595"/>
      <c r="SY18" s="595"/>
      <c r="SZ18" s="595"/>
      <c r="TA18" s="595"/>
      <c r="TB18" s="595"/>
      <c r="TC18" s="595"/>
      <c r="TD18" s="595"/>
      <c r="TE18" s="595"/>
      <c r="TF18" s="595"/>
      <c r="TG18" s="595"/>
      <c r="TH18" s="595"/>
      <c r="TI18" s="595"/>
      <c r="TJ18" s="595"/>
      <c r="TK18" s="595"/>
      <c r="TL18" s="595"/>
      <c r="TM18" s="595"/>
      <c r="TN18" s="595"/>
      <c r="TO18" s="595"/>
      <c r="TP18" s="595"/>
      <c r="TQ18" s="595"/>
      <c r="TR18" s="595"/>
      <c r="TS18" s="595"/>
      <c r="TT18" s="595"/>
      <c r="TU18" s="595"/>
      <c r="TV18" s="595"/>
      <c r="TW18" s="595"/>
      <c r="TX18" s="595"/>
      <c r="TY18" s="595"/>
      <c r="TZ18" s="595"/>
      <c r="UA18" s="595"/>
      <c r="UB18" s="595"/>
      <c r="UC18" s="595"/>
      <c r="UD18" s="595"/>
      <c r="UE18" s="595"/>
      <c r="UF18" s="595"/>
      <c r="UG18" s="595"/>
      <c r="UH18" s="595"/>
      <c r="UI18" s="595"/>
      <c r="UJ18" s="595"/>
      <c r="UK18" s="595"/>
      <c r="UL18" s="595"/>
      <c r="UM18" s="595"/>
      <c r="UN18" s="595"/>
      <c r="UO18" s="595"/>
      <c r="UP18" s="595"/>
      <c r="UQ18" s="595"/>
      <c r="UR18" s="595"/>
      <c r="US18" s="595"/>
      <c r="UT18" s="595"/>
      <c r="UU18" s="595"/>
      <c r="UV18" s="595"/>
      <c r="UW18" s="595"/>
      <c r="UX18" s="595"/>
      <c r="UY18" s="595"/>
      <c r="UZ18" s="595"/>
      <c r="VA18" s="595"/>
      <c r="VB18" s="595"/>
      <c r="VC18" s="595"/>
      <c r="VD18" s="595"/>
      <c r="VE18" s="595"/>
      <c r="VF18" s="595"/>
      <c r="VG18" s="595"/>
      <c r="VH18" s="595"/>
      <c r="VI18" s="595"/>
      <c r="VJ18" s="595"/>
      <c r="VK18" s="595"/>
      <c r="VL18" s="595"/>
      <c r="VM18" s="595"/>
      <c r="VN18" s="595"/>
      <c r="VO18" s="595"/>
      <c r="VP18" s="595"/>
      <c r="VQ18" s="595"/>
      <c r="VR18" s="595"/>
      <c r="VS18" s="595"/>
      <c r="VT18" s="595"/>
      <c r="VU18" s="595"/>
      <c r="VV18" s="595"/>
      <c r="VW18" s="595"/>
      <c r="VX18" s="595"/>
      <c r="VY18" s="595"/>
      <c r="VZ18" s="595"/>
      <c r="WA18" s="595"/>
      <c r="WB18" s="595"/>
      <c r="WC18" s="595"/>
      <c r="WD18" s="595"/>
      <c r="WE18" s="595"/>
      <c r="WF18" s="595"/>
      <c r="WG18" s="595"/>
      <c r="WH18" s="595"/>
      <c r="WI18" s="595"/>
      <c r="WJ18" s="595"/>
      <c r="WK18" s="595"/>
      <c r="WL18" s="595"/>
      <c r="WM18" s="595"/>
      <c r="WN18" s="595"/>
      <c r="WO18" s="595"/>
      <c r="WP18" s="595"/>
      <c r="WQ18" s="595"/>
      <c r="WR18" s="595"/>
      <c r="WS18" s="595"/>
      <c r="WT18" s="595"/>
      <c r="WU18" s="595"/>
      <c r="WV18" s="595"/>
      <c r="WW18" s="595"/>
      <c r="WX18" s="595"/>
      <c r="WY18" s="595"/>
      <c r="WZ18" s="595"/>
      <c r="XA18" s="595"/>
      <c r="XB18" s="595"/>
      <c r="XC18" s="595"/>
      <c r="XD18" s="595"/>
      <c r="XE18" s="595"/>
      <c r="XF18" s="595"/>
      <c r="XG18" s="595"/>
      <c r="XH18" s="595"/>
      <c r="XI18" s="595"/>
      <c r="XJ18" s="595"/>
      <c r="XK18" s="595"/>
      <c r="XL18" s="595"/>
      <c r="XM18" s="595"/>
      <c r="XN18" s="595"/>
      <c r="XO18" s="595"/>
      <c r="XP18" s="595"/>
      <c r="XQ18" s="595"/>
      <c r="XR18" s="595"/>
      <c r="XS18" s="595"/>
      <c r="XT18" s="595"/>
      <c r="XU18" s="595"/>
      <c r="XV18" s="595"/>
      <c r="XW18" s="595"/>
      <c r="XX18" s="595"/>
      <c r="XY18" s="595"/>
      <c r="XZ18" s="595"/>
      <c r="YA18" s="595"/>
      <c r="YB18" s="595"/>
      <c r="YC18" s="595"/>
      <c r="YD18" s="595"/>
      <c r="YE18" s="595"/>
      <c r="YF18" s="595"/>
      <c r="YG18" s="595"/>
      <c r="YH18" s="595"/>
      <c r="YI18" s="595"/>
      <c r="YJ18" s="595"/>
      <c r="YK18" s="595"/>
      <c r="YL18" s="595"/>
      <c r="YM18" s="595"/>
      <c r="YN18" s="595"/>
      <c r="YO18" s="595"/>
      <c r="YP18" s="595"/>
      <c r="YQ18" s="595"/>
      <c r="YR18" s="595"/>
      <c r="YS18" s="595"/>
      <c r="YT18" s="595"/>
      <c r="YU18" s="595"/>
      <c r="YV18" s="595"/>
      <c r="YW18" s="595"/>
      <c r="YX18" s="595"/>
      <c r="YY18" s="595"/>
      <c r="YZ18" s="595"/>
      <c r="ZA18" s="595"/>
      <c r="ZB18" s="595"/>
      <c r="ZC18" s="595"/>
      <c r="ZD18" s="595"/>
      <c r="ZE18" s="595"/>
      <c r="ZF18" s="595"/>
      <c r="ZG18" s="595"/>
      <c r="ZH18" s="595"/>
      <c r="ZI18" s="595"/>
      <c r="ZJ18" s="595"/>
      <c r="ZK18" s="595"/>
      <c r="ZL18" s="595"/>
      <c r="ZM18" s="595"/>
      <c r="ZN18" s="595"/>
      <c r="ZO18" s="595"/>
      <c r="ZP18" s="595"/>
      <c r="ZQ18" s="595"/>
      <c r="ZR18" s="595"/>
      <c r="ZS18" s="595"/>
      <c r="ZT18" s="595"/>
      <c r="ZU18" s="595"/>
      <c r="ZV18" s="595"/>
      <c r="ZW18" s="595"/>
      <c r="ZX18" s="595"/>
      <c r="ZY18" s="595"/>
      <c r="ZZ18" s="595"/>
      <c r="AAA18" s="595"/>
      <c r="AAB18" s="595"/>
      <c r="AAC18" s="595"/>
      <c r="AAD18" s="595"/>
      <c r="AAE18" s="595"/>
      <c r="AAF18" s="595"/>
      <c r="AAG18" s="595"/>
      <c r="AAH18" s="595"/>
      <c r="AAI18" s="595"/>
      <c r="AAJ18" s="595"/>
      <c r="AAK18" s="595"/>
      <c r="AAL18" s="595"/>
      <c r="AAM18" s="595"/>
      <c r="AAN18" s="595"/>
      <c r="AAO18" s="595"/>
      <c r="AAP18" s="595"/>
      <c r="AAQ18" s="595"/>
      <c r="AAR18" s="595"/>
      <c r="AAS18" s="595"/>
      <c r="AAT18" s="595"/>
      <c r="AAU18" s="595"/>
      <c r="AAV18" s="595"/>
      <c r="AAW18" s="595"/>
      <c r="AAX18" s="595"/>
      <c r="AAY18" s="595"/>
      <c r="AAZ18" s="595"/>
      <c r="ABA18" s="595"/>
      <c r="ABB18" s="595"/>
      <c r="ABC18" s="595"/>
      <c r="ABD18" s="595"/>
      <c r="ABE18" s="595"/>
      <c r="ABF18" s="595"/>
      <c r="ABG18" s="595"/>
      <c r="ABH18" s="595"/>
      <c r="ABI18" s="595"/>
      <c r="ABJ18" s="595"/>
      <c r="ABK18" s="595"/>
      <c r="ABL18" s="595"/>
      <c r="ABM18" s="595"/>
      <c r="ABN18" s="595"/>
      <c r="ABO18" s="595"/>
      <c r="ABP18" s="595"/>
      <c r="ABQ18" s="595"/>
      <c r="ABR18" s="595"/>
      <c r="ABS18" s="595"/>
      <c r="ABT18" s="595"/>
      <c r="ABU18" s="595"/>
      <c r="ABV18" s="595"/>
      <c r="ABW18" s="595"/>
      <c r="ABX18" s="595"/>
      <c r="ABY18" s="595"/>
      <c r="ABZ18" s="595"/>
      <c r="ACA18" s="595"/>
      <c r="ACB18" s="595"/>
      <c r="ACC18" s="595"/>
      <c r="ACD18" s="595"/>
      <c r="ACE18" s="595"/>
      <c r="ACF18" s="595"/>
      <c r="ACG18" s="595"/>
      <c r="ACH18" s="595"/>
      <c r="ACI18" s="595"/>
      <c r="ACJ18" s="595"/>
      <c r="ACK18" s="595"/>
      <c r="ACL18" s="595"/>
      <c r="ACM18" s="595"/>
      <c r="ACN18" s="595"/>
      <c r="ACO18" s="595"/>
      <c r="ACP18" s="595"/>
      <c r="ACQ18" s="595"/>
      <c r="ACR18" s="595"/>
      <c r="ACS18" s="595"/>
      <c r="ACT18" s="595"/>
      <c r="ACU18" s="595"/>
      <c r="ACV18" s="595"/>
      <c r="ACW18" s="595"/>
      <c r="ACX18" s="595"/>
      <c r="ACY18" s="595"/>
      <c r="ACZ18" s="595"/>
      <c r="ADA18" s="595"/>
      <c r="ADB18" s="595"/>
      <c r="ADC18" s="595"/>
      <c r="ADD18" s="595"/>
      <c r="ADE18" s="595"/>
      <c r="ADF18" s="595"/>
      <c r="ADG18" s="595"/>
      <c r="ADH18" s="595"/>
      <c r="ADI18" s="595"/>
      <c r="ADJ18" s="595"/>
      <c r="ADK18" s="595"/>
      <c r="ADL18" s="595"/>
      <c r="ADM18" s="595"/>
      <c r="ADN18" s="595"/>
      <c r="ADO18" s="595"/>
      <c r="ADP18" s="595"/>
      <c r="ADQ18" s="595"/>
      <c r="ADR18" s="595"/>
      <c r="ADS18" s="595"/>
      <c r="ADT18" s="595"/>
      <c r="ADU18" s="595"/>
      <c r="ADV18" s="595"/>
      <c r="ADW18" s="595"/>
      <c r="ADX18" s="595"/>
      <c r="ADY18" s="595"/>
      <c r="ADZ18" s="595"/>
      <c r="AEA18" s="595"/>
      <c r="AEB18" s="595"/>
      <c r="AEC18" s="595"/>
      <c r="AED18" s="595"/>
      <c r="AEE18" s="595"/>
      <c r="AEF18" s="595"/>
      <c r="AEG18" s="595"/>
      <c r="AEH18" s="595"/>
      <c r="AEI18" s="595"/>
      <c r="AEJ18" s="595"/>
      <c r="AEK18" s="595"/>
      <c r="AEL18" s="595"/>
      <c r="AEM18" s="595"/>
      <c r="AEN18" s="595"/>
      <c r="AEO18" s="595"/>
      <c r="AEP18" s="595"/>
      <c r="AEQ18" s="595"/>
      <c r="AER18" s="595"/>
      <c r="AES18" s="595"/>
      <c r="AET18" s="595"/>
      <c r="AEU18" s="595"/>
      <c r="AEV18" s="595"/>
      <c r="AEW18" s="595"/>
      <c r="AEX18" s="595"/>
      <c r="AEY18" s="595"/>
      <c r="AEZ18" s="595"/>
      <c r="AFA18" s="595"/>
      <c r="AFB18" s="595"/>
      <c r="AFC18" s="595"/>
      <c r="AFD18" s="595"/>
      <c r="AFE18" s="595"/>
      <c r="AFF18" s="595"/>
      <c r="AFG18" s="595"/>
      <c r="AFH18" s="595"/>
      <c r="AFI18" s="595"/>
      <c r="AFJ18" s="595"/>
      <c r="AFK18" s="595"/>
      <c r="AFL18" s="595"/>
      <c r="AFM18" s="595"/>
      <c r="AFN18" s="595"/>
      <c r="AFO18" s="595"/>
      <c r="AFP18" s="595"/>
      <c r="AFQ18" s="595"/>
      <c r="AFR18" s="595"/>
      <c r="AFS18" s="595"/>
      <c r="AFT18" s="595"/>
      <c r="AFU18" s="595"/>
      <c r="AFV18" s="595"/>
      <c r="AFW18" s="595"/>
      <c r="AFX18" s="595"/>
      <c r="AFY18" s="595"/>
      <c r="AFZ18" s="595"/>
      <c r="AGA18" s="595"/>
      <c r="AGB18" s="595"/>
      <c r="AGC18" s="595"/>
      <c r="AGD18" s="595"/>
      <c r="AGE18" s="595"/>
      <c r="AGF18" s="595"/>
      <c r="AGG18" s="595"/>
      <c r="AGH18" s="595"/>
      <c r="AGI18" s="595"/>
      <c r="AGJ18" s="595"/>
      <c r="AGK18" s="595"/>
      <c r="AGL18" s="595"/>
      <c r="AGM18" s="595"/>
      <c r="AGN18" s="595"/>
      <c r="AGO18" s="595"/>
      <c r="AGP18" s="595"/>
      <c r="AGQ18" s="595"/>
      <c r="AGR18" s="595"/>
      <c r="AGS18" s="595"/>
      <c r="AGT18" s="595"/>
      <c r="AGU18" s="595"/>
      <c r="AGV18" s="595"/>
      <c r="AGW18" s="595"/>
      <c r="AGX18" s="595"/>
      <c r="AGY18" s="595"/>
      <c r="AGZ18" s="595"/>
      <c r="AHA18" s="595"/>
      <c r="AHB18" s="595"/>
      <c r="AHC18" s="595"/>
      <c r="AHD18" s="595"/>
      <c r="AHE18" s="595"/>
      <c r="AHF18" s="595"/>
      <c r="AHG18" s="595"/>
      <c r="AHH18" s="595"/>
      <c r="AHI18" s="595"/>
      <c r="AHJ18" s="595"/>
      <c r="AHK18" s="595"/>
      <c r="AHL18" s="595"/>
      <c r="AHM18" s="595"/>
      <c r="AHN18" s="595"/>
      <c r="AHO18" s="595"/>
      <c r="AHP18" s="595"/>
      <c r="AHQ18" s="595"/>
      <c r="AHR18" s="595"/>
      <c r="AHS18" s="595"/>
      <c r="AHT18" s="595"/>
      <c r="AHU18" s="595"/>
      <c r="AHV18" s="595"/>
      <c r="AHW18" s="595"/>
      <c r="AHX18" s="595"/>
      <c r="AHY18" s="595"/>
      <c r="AHZ18" s="595"/>
      <c r="AIA18" s="595"/>
      <c r="AIB18" s="595"/>
      <c r="AIC18" s="595"/>
      <c r="AID18" s="595"/>
      <c r="AIE18" s="595"/>
      <c r="AIF18" s="595"/>
      <c r="AIG18" s="595"/>
      <c r="AIH18" s="595"/>
      <c r="AII18" s="595"/>
      <c r="AIJ18" s="595"/>
      <c r="AIK18" s="595"/>
      <c r="AIL18" s="595"/>
      <c r="AIM18" s="595"/>
      <c r="AIN18" s="595"/>
      <c r="AIO18" s="595"/>
      <c r="AIP18" s="595"/>
      <c r="AIQ18" s="595"/>
      <c r="AIR18" s="595"/>
      <c r="AIS18" s="595"/>
      <c r="AIT18" s="595"/>
      <c r="AIU18" s="595"/>
      <c r="AIV18" s="595"/>
      <c r="AIW18" s="595"/>
      <c r="AIX18" s="595"/>
      <c r="AIY18" s="595"/>
      <c r="AIZ18" s="595"/>
      <c r="AJA18" s="595"/>
      <c r="AJB18" s="595"/>
      <c r="AJC18" s="595"/>
      <c r="AJD18" s="595"/>
      <c r="AJE18" s="595"/>
      <c r="AJF18" s="595"/>
      <c r="AJG18" s="595"/>
      <c r="AJH18" s="595"/>
      <c r="AJI18" s="595"/>
      <c r="AJJ18" s="595"/>
      <c r="AJK18" s="595"/>
      <c r="AJL18" s="595"/>
      <c r="AJM18" s="595"/>
      <c r="AJN18" s="595"/>
      <c r="AJO18" s="595"/>
      <c r="AJP18" s="595"/>
      <c r="AJQ18" s="595"/>
      <c r="AJR18" s="595"/>
      <c r="AJS18" s="595"/>
      <c r="AJT18" s="595"/>
      <c r="AJU18" s="595"/>
      <c r="AJV18" s="595"/>
      <c r="AJW18" s="595"/>
      <c r="AJX18" s="595"/>
      <c r="AJY18" s="595"/>
      <c r="AJZ18" s="595"/>
      <c r="AKA18" s="595"/>
      <c r="AKB18" s="595"/>
      <c r="AKC18" s="595"/>
      <c r="AKD18" s="595"/>
      <c r="AKE18" s="595"/>
      <c r="AKF18" s="595"/>
      <c r="AKG18" s="595"/>
      <c r="AKH18" s="595"/>
      <c r="AKI18" s="595"/>
      <c r="AKJ18" s="595"/>
      <c r="AKK18" s="595"/>
      <c r="AKL18" s="595"/>
      <c r="AKM18" s="595"/>
      <c r="AKN18" s="595"/>
      <c r="AKO18" s="595"/>
      <c r="AKP18" s="595"/>
      <c r="AKQ18" s="595"/>
      <c r="AKR18" s="595"/>
      <c r="AKS18" s="595"/>
      <c r="AKT18" s="595"/>
      <c r="AKU18" s="595"/>
      <c r="AKV18" s="595"/>
      <c r="AKW18" s="595"/>
      <c r="AKX18" s="595"/>
      <c r="AKY18" s="595"/>
      <c r="AKZ18" s="595"/>
      <c r="ALA18" s="595"/>
      <c r="ALB18" s="595"/>
      <c r="ALC18" s="595"/>
      <c r="ALD18" s="595"/>
      <c r="ALE18" s="595"/>
      <c r="ALF18" s="595"/>
      <c r="ALG18" s="595"/>
      <c r="ALH18" s="595"/>
      <c r="ALI18" s="595"/>
      <c r="ALJ18" s="595"/>
      <c r="ALK18" s="595"/>
      <c r="ALL18" s="595"/>
      <c r="ALM18" s="595"/>
      <c r="ALN18" s="595"/>
      <c r="ALO18" s="595"/>
      <c r="ALP18" s="595"/>
      <c r="ALQ18" s="595"/>
      <c r="ALR18" s="595"/>
      <c r="ALS18" s="595"/>
      <c r="ALT18" s="595"/>
      <c r="ALU18" s="595"/>
      <c r="ALV18" s="595"/>
      <c r="ALW18" s="595"/>
      <c r="ALX18" s="595"/>
      <c r="ALY18" s="595"/>
      <c r="ALZ18" s="595"/>
      <c r="AMA18" s="595"/>
      <c r="AMB18" s="595"/>
      <c r="AMC18" s="595"/>
      <c r="AMD18" s="595"/>
      <c r="AME18" s="595"/>
      <c r="AMF18" s="595"/>
      <c r="AMG18" s="595"/>
      <c r="AMH18" s="595"/>
      <c r="AMI18" s="595"/>
      <c r="AMJ18" s="595"/>
      <c r="AMK18" s="595"/>
      <c r="AML18" s="595"/>
      <c r="AMM18" s="595"/>
      <c r="AMN18" s="595"/>
      <c r="AMO18" s="595"/>
      <c r="AMP18" s="595"/>
      <c r="AMQ18" s="595"/>
      <c r="AMR18" s="595"/>
      <c r="AMS18" s="595"/>
      <c r="AMT18" s="595"/>
      <c r="AMU18" s="595"/>
      <c r="AMV18" s="595"/>
      <c r="AMW18" s="595"/>
      <c r="AMX18" s="595"/>
      <c r="AMY18" s="595"/>
      <c r="AMZ18" s="595"/>
      <c r="ANA18" s="595"/>
      <c r="ANB18" s="595"/>
      <c r="ANC18" s="595"/>
      <c r="AND18" s="595"/>
      <c r="ANE18" s="595"/>
      <c r="ANF18" s="595"/>
      <c r="ANG18" s="595"/>
      <c r="ANH18" s="595"/>
      <c r="ANI18" s="595"/>
      <c r="ANJ18" s="595"/>
      <c r="ANK18" s="595"/>
      <c r="ANL18" s="595"/>
      <c r="ANM18" s="595"/>
      <c r="ANN18" s="595"/>
      <c r="ANO18" s="595"/>
      <c r="ANP18" s="595"/>
      <c r="ANQ18" s="595"/>
      <c r="ANR18" s="595"/>
      <c r="ANS18" s="595"/>
      <c r="ANT18" s="595"/>
      <c r="ANU18" s="595"/>
      <c r="ANV18" s="595"/>
      <c r="ANW18" s="595"/>
      <c r="ANX18" s="595"/>
      <c r="ANY18" s="595"/>
      <c r="ANZ18" s="595"/>
      <c r="AOA18" s="595"/>
      <c r="AOB18" s="595"/>
      <c r="AOC18" s="595"/>
      <c r="AOD18" s="595"/>
      <c r="AOE18" s="595"/>
      <c r="AOF18" s="595"/>
      <c r="AOG18" s="595"/>
      <c r="AOH18" s="595"/>
      <c r="AOI18" s="595"/>
      <c r="AOJ18" s="595"/>
      <c r="AOK18" s="595"/>
      <c r="AOL18" s="595"/>
      <c r="AOM18" s="595"/>
      <c r="AON18" s="595"/>
      <c r="AOO18" s="595"/>
      <c r="AOP18" s="595"/>
      <c r="AOQ18" s="595"/>
      <c r="AOR18" s="595"/>
      <c r="AOS18" s="595"/>
      <c r="AOT18" s="595"/>
      <c r="AOU18" s="595"/>
      <c r="AOV18" s="595"/>
      <c r="AOW18" s="595"/>
      <c r="AOX18" s="595"/>
      <c r="AOY18" s="595"/>
      <c r="AOZ18" s="595"/>
      <c r="APA18" s="595"/>
      <c r="APB18" s="595"/>
      <c r="APC18" s="595"/>
      <c r="APD18" s="595"/>
      <c r="APE18" s="595"/>
      <c r="APF18" s="595"/>
      <c r="APG18" s="595"/>
      <c r="APH18" s="595"/>
      <c r="API18" s="595"/>
      <c r="APJ18" s="595"/>
      <c r="APK18" s="595"/>
      <c r="APL18" s="595"/>
      <c r="APM18" s="595"/>
      <c r="APN18" s="595"/>
      <c r="APO18" s="595"/>
      <c r="APP18" s="595"/>
      <c r="APQ18" s="595"/>
      <c r="APR18" s="595"/>
      <c r="APS18" s="595"/>
      <c r="APT18" s="595"/>
      <c r="APU18" s="595"/>
      <c r="APV18" s="595"/>
      <c r="APW18" s="595"/>
      <c r="APX18" s="595"/>
      <c r="APY18" s="595"/>
      <c r="APZ18" s="595"/>
      <c r="AQA18" s="595"/>
      <c r="AQB18" s="595"/>
      <c r="AQC18" s="595"/>
      <c r="AQD18" s="595"/>
      <c r="AQE18" s="595"/>
      <c r="AQF18" s="595"/>
      <c r="AQG18" s="595"/>
      <c r="AQH18" s="595"/>
      <c r="AQI18" s="595"/>
      <c r="AQJ18" s="595"/>
      <c r="AQK18" s="595"/>
      <c r="AQL18" s="595"/>
      <c r="AQM18" s="595"/>
      <c r="AQN18" s="595"/>
      <c r="AQO18" s="595"/>
      <c r="AQP18" s="595"/>
      <c r="AQQ18" s="595"/>
      <c r="AQR18" s="595"/>
      <c r="AQS18" s="595"/>
      <c r="AQT18" s="595"/>
      <c r="AQU18" s="595"/>
      <c r="AQV18" s="595"/>
      <c r="AQW18" s="595"/>
      <c r="AQX18" s="595"/>
      <c r="AQY18" s="595"/>
      <c r="AQZ18" s="595"/>
      <c r="ARA18" s="595"/>
      <c r="ARB18" s="595"/>
      <c r="ARC18" s="595"/>
      <c r="ARD18" s="595"/>
      <c r="ARE18" s="595"/>
      <c r="ARF18" s="595"/>
      <c r="ARG18" s="595"/>
      <c r="ARH18" s="595"/>
      <c r="ARI18" s="595"/>
      <c r="ARJ18" s="595"/>
      <c r="ARK18" s="595"/>
      <c r="ARL18" s="595"/>
      <c r="ARM18" s="595"/>
      <c r="ARN18" s="595"/>
      <c r="ARO18" s="595"/>
      <c r="ARP18" s="595"/>
      <c r="ARQ18" s="595"/>
      <c r="ARR18" s="595"/>
      <c r="ARS18" s="595"/>
      <c r="ART18" s="595"/>
      <c r="ARU18" s="595"/>
      <c r="ARV18" s="595"/>
      <c r="ARW18" s="595"/>
      <c r="ARX18" s="595"/>
      <c r="ARY18" s="595"/>
      <c r="ARZ18" s="595"/>
      <c r="ASA18" s="595"/>
      <c r="ASB18" s="595"/>
      <c r="ASC18" s="595"/>
      <c r="ASD18" s="595"/>
      <c r="ASE18" s="595"/>
      <c r="ASF18" s="595"/>
      <c r="ASG18" s="595"/>
      <c r="ASH18" s="595"/>
      <c r="ASI18" s="595"/>
      <c r="ASJ18" s="595"/>
      <c r="ASK18" s="595"/>
      <c r="ASL18" s="595"/>
      <c r="ASM18" s="595"/>
      <c r="ASN18" s="595"/>
      <c r="ASO18" s="595"/>
      <c r="ASP18" s="595"/>
      <c r="ASQ18" s="595"/>
      <c r="ASR18" s="595"/>
      <c r="ASS18" s="595"/>
      <c r="AST18" s="595"/>
      <c r="ASU18" s="595"/>
      <c r="ASV18" s="595"/>
      <c r="ASW18" s="595"/>
      <c r="ASX18" s="595"/>
      <c r="ASY18" s="595"/>
      <c r="ASZ18" s="595"/>
      <c r="ATA18" s="595"/>
      <c r="ATB18" s="595"/>
      <c r="ATC18" s="595"/>
      <c r="ATD18" s="595"/>
      <c r="ATE18" s="595"/>
      <c r="ATF18" s="595"/>
      <c r="ATG18" s="595"/>
      <c r="ATH18" s="595"/>
      <c r="ATI18" s="595"/>
      <c r="ATJ18" s="595"/>
      <c r="ATK18" s="595"/>
      <c r="ATL18" s="595"/>
      <c r="ATM18" s="595"/>
      <c r="ATN18" s="595"/>
      <c r="ATO18" s="595"/>
      <c r="ATP18" s="595"/>
      <c r="ATQ18" s="595"/>
      <c r="ATR18" s="595"/>
      <c r="ATS18" s="595"/>
      <c r="ATT18" s="595"/>
      <c r="ATU18" s="595"/>
      <c r="ATV18" s="595"/>
      <c r="ATW18" s="595"/>
      <c r="ATX18" s="595"/>
      <c r="ATY18" s="595"/>
      <c r="ATZ18" s="595"/>
      <c r="AUA18" s="595"/>
      <c r="AUB18" s="595"/>
      <c r="AUC18" s="595"/>
      <c r="AUD18" s="595"/>
      <c r="AUE18" s="595"/>
      <c r="AUF18" s="595"/>
      <c r="AUG18" s="595"/>
      <c r="AUH18" s="595"/>
      <c r="AUI18" s="595"/>
      <c r="AUJ18" s="595"/>
      <c r="AUK18" s="595"/>
      <c r="AUL18" s="595"/>
      <c r="AUM18" s="595"/>
      <c r="AUN18" s="595"/>
      <c r="AUO18" s="595"/>
      <c r="AUP18" s="595"/>
      <c r="AUQ18" s="595"/>
      <c r="AUR18" s="595"/>
      <c r="AUS18" s="595"/>
      <c r="AUT18" s="595"/>
      <c r="AUU18" s="595"/>
      <c r="AUV18" s="595"/>
      <c r="AUW18" s="595"/>
      <c r="AUX18" s="595"/>
      <c r="AUY18" s="595"/>
      <c r="AUZ18" s="595"/>
      <c r="AVA18" s="595"/>
      <c r="AVB18" s="595"/>
      <c r="AVC18" s="595"/>
      <c r="AVD18" s="595"/>
      <c r="AVE18" s="595"/>
      <c r="AVF18" s="595"/>
      <c r="AVG18" s="595"/>
      <c r="AVH18" s="595"/>
      <c r="AVI18" s="595"/>
      <c r="AVJ18" s="595"/>
      <c r="AVK18" s="595"/>
      <c r="AVL18" s="595"/>
      <c r="AVM18" s="595"/>
      <c r="AVN18" s="595"/>
      <c r="AVO18" s="595"/>
      <c r="AVP18" s="595"/>
      <c r="AVQ18" s="595"/>
      <c r="AVR18" s="595"/>
      <c r="AVS18" s="595"/>
      <c r="AVT18" s="595"/>
      <c r="AVU18" s="595"/>
      <c r="AVV18" s="595"/>
      <c r="AVW18" s="595"/>
      <c r="AVX18" s="595"/>
      <c r="AVY18" s="595"/>
      <c r="AVZ18" s="595"/>
      <c r="AWA18" s="595"/>
      <c r="AWB18" s="595"/>
      <c r="AWC18" s="595"/>
      <c r="AWD18" s="595"/>
      <c r="AWE18" s="595"/>
      <c r="AWF18" s="595"/>
      <c r="AWG18" s="595"/>
      <c r="AWH18" s="595"/>
      <c r="AWI18" s="595"/>
      <c r="AWJ18" s="595"/>
      <c r="AWK18" s="595"/>
      <c r="AWL18" s="595"/>
      <c r="AWM18" s="595"/>
      <c r="AWN18" s="595"/>
      <c r="AWO18" s="595"/>
      <c r="AWP18" s="595"/>
      <c r="AWQ18" s="595"/>
      <c r="AWR18" s="595"/>
      <c r="AWS18" s="595"/>
      <c r="AWT18" s="595"/>
      <c r="AWU18" s="595"/>
      <c r="AWV18" s="595"/>
      <c r="AWW18" s="595"/>
      <c r="AWX18" s="595"/>
      <c r="AWY18" s="595"/>
      <c r="AWZ18" s="595"/>
      <c r="AXA18" s="595"/>
      <c r="AXB18" s="595"/>
      <c r="AXC18" s="595"/>
      <c r="AXD18" s="595"/>
      <c r="AXE18" s="595"/>
      <c r="AXF18" s="595"/>
      <c r="AXG18" s="595"/>
      <c r="AXH18" s="595"/>
      <c r="AXI18" s="595"/>
      <c r="AXJ18" s="595"/>
      <c r="AXK18" s="595"/>
      <c r="AXL18" s="595"/>
      <c r="AXM18" s="595"/>
      <c r="AXN18" s="595"/>
      <c r="AXO18" s="595"/>
      <c r="AXP18" s="595"/>
      <c r="AXQ18" s="595"/>
      <c r="AXR18" s="595"/>
      <c r="AXS18" s="595"/>
      <c r="AXT18" s="595"/>
      <c r="AXU18" s="595"/>
      <c r="AXV18" s="595"/>
      <c r="AXW18" s="595"/>
      <c r="AXX18" s="595"/>
      <c r="AXY18" s="595"/>
      <c r="AXZ18" s="595"/>
      <c r="AYA18" s="595"/>
      <c r="AYB18" s="595"/>
      <c r="AYC18" s="595"/>
      <c r="AYD18" s="595"/>
      <c r="AYE18" s="595"/>
      <c r="AYF18" s="595"/>
      <c r="AYG18" s="595"/>
      <c r="AYH18" s="595"/>
      <c r="AYI18" s="595"/>
      <c r="AYJ18" s="595"/>
      <c r="AYK18" s="595"/>
      <c r="AYL18" s="595"/>
      <c r="AYM18" s="595"/>
      <c r="AYN18" s="595"/>
      <c r="AYO18" s="595"/>
      <c r="AYP18" s="595"/>
      <c r="AYQ18" s="595"/>
      <c r="AYR18" s="595"/>
      <c r="AYS18" s="595"/>
      <c r="AYT18" s="595"/>
      <c r="AYU18" s="595"/>
      <c r="AYV18" s="595"/>
      <c r="AYW18" s="595"/>
      <c r="AYX18" s="595"/>
      <c r="AYY18" s="595"/>
      <c r="AYZ18" s="595"/>
      <c r="AZA18" s="595"/>
      <c r="AZB18" s="595"/>
      <c r="AZC18" s="595"/>
      <c r="AZD18" s="595"/>
      <c r="AZE18" s="595"/>
      <c r="AZF18" s="595"/>
      <c r="AZG18" s="595"/>
      <c r="AZH18" s="595"/>
      <c r="AZI18" s="595"/>
      <c r="AZJ18" s="595"/>
      <c r="AZK18" s="595"/>
      <c r="AZL18" s="595"/>
      <c r="AZM18" s="595"/>
      <c r="AZN18" s="595"/>
      <c r="AZO18" s="595"/>
      <c r="AZP18" s="595"/>
      <c r="AZQ18" s="595"/>
      <c r="AZR18" s="595"/>
      <c r="AZS18" s="595"/>
      <c r="AZT18" s="595"/>
      <c r="AZU18" s="595"/>
      <c r="AZV18" s="595"/>
      <c r="AZW18" s="595"/>
      <c r="AZX18" s="595"/>
      <c r="AZY18" s="595"/>
      <c r="AZZ18" s="595"/>
      <c r="BAA18" s="595"/>
      <c r="BAB18" s="595"/>
      <c r="BAC18" s="595"/>
      <c r="BAD18" s="595"/>
      <c r="BAE18" s="595"/>
      <c r="BAF18" s="595"/>
      <c r="BAG18" s="595"/>
      <c r="BAH18" s="595"/>
      <c r="BAI18" s="595"/>
      <c r="BAJ18" s="595"/>
      <c r="BAK18" s="595"/>
      <c r="BAL18" s="595"/>
      <c r="BAM18" s="595"/>
      <c r="BAN18" s="595"/>
      <c r="BAO18" s="595"/>
      <c r="BAP18" s="595"/>
      <c r="BAQ18" s="595"/>
      <c r="BAR18" s="595"/>
      <c r="BAS18" s="595"/>
      <c r="BAT18" s="595"/>
      <c r="BAU18" s="595"/>
      <c r="BAV18" s="595"/>
      <c r="BAW18" s="595"/>
      <c r="BAX18" s="595"/>
      <c r="BAY18" s="595"/>
      <c r="BAZ18" s="595"/>
      <c r="BBA18" s="595"/>
      <c r="BBB18" s="595"/>
      <c r="BBC18" s="595"/>
      <c r="BBD18" s="595"/>
      <c r="BBE18" s="595"/>
      <c r="BBF18" s="595"/>
      <c r="BBG18" s="595"/>
      <c r="BBH18" s="595"/>
      <c r="BBI18" s="595"/>
      <c r="BBJ18" s="595"/>
      <c r="BBK18" s="595"/>
      <c r="BBL18" s="595"/>
      <c r="BBM18" s="595"/>
      <c r="BBN18" s="595"/>
      <c r="BBO18" s="595"/>
      <c r="BBP18" s="595"/>
      <c r="BBQ18" s="595"/>
      <c r="BBR18" s="595"/>
      <c r="BBS18" s="595"/>
      <c r="BBT18" s="595"/>
      <c r="BBU18" s="595"/>
      <c r="BBV18" s="595"/>
      <c r="BBW18" s="595"/>
      <c r="BBX18" s="595"/>
      <c r="BBY18" s="595"/>
      <c r="BBZ18" s="595"/>
      <c r="BCA18" s="595"/>
      <c r="BCB18" s="595"/>
      <c r="BCC18" s="595"/>
      <c r="BCD18" s="595"/>
      <c r="BCE18" s="595"/>
      <c r="BCF18" s="595"/>
      <c r="BCG18" s="595"/>
      <c r="BCH18" s="595"/>
      <c r="BCI18" s="595"/>
      <c r="BCJ18" s="595"/>
      <c r="BCK18" s="595"/>
      <c r="BCL18" s="595"/>
      <c r="BCM18" s="595"/>
      <c r="BCN18" s="595"/>
      <c r="BCO18" s="595"/>
      <c r="BCP18" s="595"/>
      <c r="BCQ18" s="595"/>
      <c r="BCR18" s="595"/>
      <c r="BCS18" s="595"/>
      <c r="BCT18" s="595"/>
      <c r="BCU18" s="595"/>
      <c r="BCV18" s="595"/>
      <c r="BCW18" s="595"/>
      <c r="BCX18" s="595"/>
      <c r="BCY18" s="595"/>
      <c r="BCZ18" s="595"/>
      <c r="BDA18" s="595"/>
      <c r="BDB18" s="595"/>
      <c r="BDC18" s="595"/>
      <c r="BDD18" s="595"/>
      <c r="BDE18" s="595"/>
      <c r="BDF18" s="595"/>
      <c r="BDG18" s="595"/>
      <c r="BDH18" s="595"/>
      <c r="BDI18" s="595"/>
      <c r="BDJ18" s="595"/>
      <c r="BDK18" s="595"/>
      <c r="BDL18" s="595"/>
      <c r="BDM18" s="595"/>
      <c r="BDN18" s="595"/>
      <c r="BDO18" s="595"/>
      <c r="BDP18" s="595"/>
      <c r="BDQ18" s="595"/>
      <c r="BDR18" s="595"/>
      <c r="BDS18" s="595"/>
      <c r="BDT18" s="595"/>
      <c r="BDU18" s="595"/>
      <c r="BDV18" s="595"/>
      <c r="BDW18" s="595"/>
      <c r="BDX18" s="595"/>
      <c r="BDY18" s="595"/>
      <c r="BDZ18" s="595"/>
      <c r="BEA18" s="595"/>
      <c r="BEB18" s="595"/>
      <c r="BEC18" s="595"/>
      <c r="BED18" s="595"/>
      <c r="BEE18" s="595"/>
      <c r="BEF18" s="595"/>
      <c r="BEG18" s="595"/>
      <c r="BEH18" s="595"/>
      <c r="BEI18" s="595"/>
      <c r="BEJ18" s="595"/>
      <c r="BEK18" s="595"/>
      <c r="BEL18" s="595"/>
      <c r="BEM18" s="595"/>
      <c r="BEN18" s="595"/>
      <c r="BEO18" s="595"/>
      <c r="BEP18" s="595"/>
      <c r="BEQ18" s="595"/>
      <c r="BER18" s="595"/>
      <c r="BES18" s="595"/>
      <c r="BET18" s="595"/>
      <c r="BEU18" s="595"/>
      <c r="BEV18" s="595"/>
      <c r="BEW18" s="595"/>
      <c r="BEX18" s="595"/>
      <c r="BEY18" s="595"/>
      <c r="BEZ18" s="595"/>
      <c r="BFA18" s="595"/>
      <c r="BFB18" s="595"/>
      <c r="BFC18" s="595"/>
      <c r="BFD18" s="595"/>
      <c r="BFE18" s="595"/>
      <c r="BFF18" s="595"/>
      <c r="BFG18" s="595"/>
      <c r="BFH18" s="595"/>
      <c r="BFI18" s="595"/>
      <c r="BFJ18" s="595"/>
      <c r="BFK18" s="595"/>
      <c r="BFL18" s="595"/>
      <c r="BFM18" s="595"/>
      <c r="BFN18" s="595"/>
      <c r="BFO18" s="595"/>
      <c r="BFP18" s="595"/>
      <c r="BFQ18" s="595"/>
      <c r="BFR18" s="595"/>
      <c r="BFS18" s="595"/>
      <c r="BFT18" s="595"/>
      <c r="BFU18" s="595"/>
      <c r="BFV18" s="595"/>
      <c r="BFW18" s="595"/>
      <c r="BFX18" s="595"/>
      <c r="BFY18" s="595"/>
      <c r="BFZ18" s="595"/>
      <c r="BGA18" s="595"/>
      <c r="BGB18" s="595"/>
      <c r="BGC18" s="595"/>
      <c r="BGD18" s="595"/>
      <c r="BGE18" s="595"/>
      <c r="BGF18" s="595"/>
      <c r="BGG18" s="595"/>
      <c r="BGH18" s="595"/>
      <c r="BGI18" s="595"/>
      <c r="BGJ18" s="595"/>
      <c r="BGK18" s="595"/>
      <c r="BGL18" s="595"/>
      <c r="BGM18" s="595"/>
      <c r="BGN18" s="595"/>
      <c r="BGO18" s="595"/>
      <c r="BGP18" s="595"/>
      <c r="BGQ18" s="595"/>
      <c r="BGR18" s="595"/>
      <c r="BGS18" s="595"/>
      <c r="BGT18" s="595"/>
      <c r="BGU18" s="595"/>
      <c r="BGV18" s="595"/>
      <c r="BGW18" s="595"/>
      <c r="BGX18" s="595"/>
      <c r="BGY18" s="595"/>
      <c r="BGZ18" s="595"/>
      <c r="BHA18" s="595"/>
      <c r="BHB18" s="595"/>
      <c r="BHC18" s="595"/>
      <c r="BHD18" s="595"/>
      <c r="BHE18" s="595"/>
      <c r="BHF18" s="595"/>
      <c r="BHG18" s="595"/>
      <c r="BHH18" s="595"/>
      <c r="BHI18" s="595"/>
      <c r="BHJ18" s="595"/>
      <c r="BHK18" s="595"/>
      <c r="BHL18" s="595"/>
      <c r="BHM18" s="595"/>
      <c r="BHN18" s="595"/>
      <c r="BHO18" s="595"/>
      <c r="BHP18" s="595"/>
      <c r="BHQ18" s="595"/>
      <c r="BHR18" s="595"/>
      <c r="BHS18" s="595"/>
      <c r="BHT18" s="595"/>
      <c r="BHU18" s="595"/>
      <c r="BHV18" s="595"/>
      <c r="BHW18" s="595"/>
      <c r="BHX18" s="595"/>
      <c r="BHY18" s="595"/>
      <c r="BHZ18" s="595"/>
      <c r="BIA18" s="595"/>
      <c r="BIB18" s="595"/>
      <c r="BIC18" s="595"/>
      <c r="BID18" s="595"/>
      <c r="BIE18" s="595"/>
      <c r="BIF18" s="595"/>
      <c r="BIG18" s="595"/>
      <c r="BIH18" s="595"/>
      <c r="BII18" s="595"/>
      <c r="BIJ18" s="595"/>
      <c r="BIK18" s="595"/>
      <c r="BIL18" s="595"/>
      <c r="BIM18" s="595"/>
      <c r="BIN18" s="595"/>
      <c r="BIO18" s="595"/>
      <c r="BIP18" s="595"/>
      <c r="BIQ18" s="595"/>
      <c r="BIR18" s="595"/>
      <c r="BIS18" s="595"/>
      <c r="BIT18" s="595"/>
      <c r="BIU18" s="595"/>
      <c r="BIV18" s="595"/>
      <c r="BIW18" s="595"/>
      <c r="BIX18" s="595"/>
      <c r="BIY18" s="595"/>
      <c r="BIZ18" s="595"/>
      <c r="BJA18" s="595"/>
      <c r="BJB18" s="595"/>
      <c r="BJC18" s="595"/>
      <c r="BJD18" s="595"/>
      <c r="BJE18" s="595"/>
      <c r="BJF18" s="595"/>
      <c r="BJG18" s="595"/>
      <c r="BJH18" s="595"/>
      <c r="BJI18" s="595"/>
      <c r="BJJ18" s="595"/>
      <c r="BJK18" s="595"/>
      <c r="BJL18" s="595"/>
      <c r="BJM18" s="595"/>
      <c r="BJN18" s="595"/>
      <c r="BJO18" s="595"/>
      <c r="BJP18" s="595"/>
      <c r="BJQ18" s="595"/>
      <c r="BJR18" s="595"/>
      <c r="BJS18" s="595"/>
      <c r="BJT18" s="595"/>
      <c r="BJU18" s="595"/>
      <c r="BJV18" s="595"/>
      <c r="BJW18" s="595"/>
      <c r="BJX18" s="595"/>
      <c r="BJY18" s="595"/>
      <c r="BJZ18" s="595"/>
      <c r="BKA18" s="595"/>
      <c r="BKB18" s="595"/>
      <c r="BKC18" s="595"/>
      <c r="BKD18" s="595"/>
      <c r="BKE18" s="595"/>
      <c r="BKF18" s="595"/>
      <c r="BKG18" s="595"/>
      <c r="BKH18" s="595"/>
      <c r="BKI18" s="595"/>
      <c r="BKJ18" s="595"/>
      <c r="BKK18" s="595"/>
      <c r="BKL18" s="595"/>
      <c r="BKM18" s="595"/>
      <c r="BKN18" s="595"/>
      <c r="BKO18" s="595"/>
      <c r="BKP18" s="595"/>
      <c r="BKQ18" s="595"/>
      <c r="BKR18" s="595"/>
      <c r="BKS18" s="595"/>
      <c r="BKT18" s="595"/>
      <c r="BKU18" s="595"/>
      <c r="BKV18" s="595"/>
      <c r="BKW18" s="595"/>
      <c r="BKX18" s="595"/>
      <c r="BKY18" s="595"/>
      <c r="BKZ18" s="595"/>
      <c r="BLA18" s="595"/>
      <c r="BLB18" s="595"/>
      <c r="BLC18" s="595"/>
      <c r="BLD18" s="595"/>
      <c r="BLE18" s="595"/>
      <c r="BLF18" s="595"/>
      <c r="BLG18" s="595"/>
      <c r="BLH18" s="595"/>
      <c r="BLI18" s="595"/>
      <c r="BLJ18" s="595"/>
      <c r="BLK18" s="595"/>
      <c r="BLL18" s="595"/>
      <c r="BLM18" s="595"/>
      <c r="BLN18" s="595"/>
      <c r="BLO18" s="595"/>
      <c r="BLP18" s="595"/>
      <c r="BLQ18" s="595"/>
      <c r="BLR18" s="595"/>
      <c r="BLS18" s="595"/>
      <c r="BLT18" s="595"/>
      <c r="BLU18" s="595"/>
      <c r="BLV18" s="595"/>
      <c r="BLW18" s="595"/>
      <c r="BLX18" s="595"/>
      <c r="BLY18" s="595"/>
      <c r="BLZ18" s="595"/>
      <c r="BMA18" s="595"/>
      <c r="BMB18" s="595"/>
      <c r="BMC18" s="595"/>
      <c r="BMD18" s="595"/>
      <c r="BME18" s="595"/>
      <c r="BMF18" s="595"/>
      <c r="BMG18" s="595"/>
      <c r="BMH18" s="595"/>
      <c r="BMI18" s="595"/>
      <c r="BMJ18" s="595"/>
      <c r="BMK18" s="595"/>
      <c r="BML18" s="595"/>
      <c r="BMM18" s="595"/>
      <c r="BMN18" s="595"/>
      <c r="BMO18" s="595"/>
      <c r="BMP18" s="595"/>
      <c r="BMQ18" s="595"/>
      <c r="BMR18" s="595"/>
      <c r="BMS18" s="595"/>
      <c r="BMT18" s="595"/>
      <c r="BMU18" s="595"/>
      <c r="BMV18" s="595"/>
      <c r="BMW18" s="595"/>
      <c r="BMX18" s="595"/>
      <c r="BMY18" s="595"/>
      <c r="BMZ18" s="595"/>
      <c r="BNA18" s="595"/>
      <c r="BNB18" s="595"/>
      <c r="BNC18" s="595"/>
      <c r="BND18" s="595"/>
      <c r="BNE18" s="595"/>
      <c r="BNF18" s="595"/>
      <c r="BNG18" s="595"/>
      <c r="BNH18" s="595"/>
      <c r="BNI18" s="595"/>
      <c r="BNJ18" s="595"/>
      <c r="BNK18" s="595"/>
      <c r="BNL18" s="595"/>
      <c r="BNM18" s="595"/>
      <c r="BNN18" s="595"/>
      <c r="BNO18" s="595"/>
      <c r="BNP18" s="595"/>
      <c r="BNQ18" s="595"/>
      <c r="BNR18" s="595"/>
      <c r="BNS18" s="595"/>
      <c r="BNT18" s="595"/>
      <c r="BNU18" s="595"/>
      <c r="BNV18" s="595"/>
      <c r="BNW18" s="595"/>
      <c r="BNX18" s="595"/>
      <c r="BNY18" s="595"/>
      <c r="BNZ18" s="595"/>
      <c r="BOA18" s="595"/>
      <c r="BOB18" s="595"/>
      <c r="BOC18" s="595"/>
      <c r="BOD18" s="595"/>
      <c r="BOE18" s="595"/>
      <c r="BOF18" s="595"/>
      <c r="BOG18" s="595"/>
      <c r="BOH18" s="595"/>
      <c r="BOI18" s="595"/>
      <c r="BOJ18" s="595"/>
      <c r="BOK18" s="595"/>
      <c r="BOL18" s="595"/>
      <c r="BOM18" s="595"/>
      <c r="BON18" s="595"/>
      <c r="BOO18" s="595"/>
      <c r="BOP18" s="595"/>
      <c r="BOQ18" s="595"/>
      <c r="BOR18" s="595"/>
      <c r="BOS18" s="595"/>
      <c r="BOT18" s="595"/>
      <c r="BOU18" s="595"/>
      <c r="BOV18" s="595"/>
      <c r="BOW18" s="595"/>
      <c r="BOX18" s="595"/>
      <c r="BOY18" s="595"/>
      <c r="BOZ18" s="595"/>
      <c r="BPA18" s="595"/>
      <c r="BPB18" s="595"/>
      <c r="BPC18" s="595"/>
      <c r="BPD18" s="595"/>
      <c r="BPE18" s="595"/>
      <c r="BPF18" s="595"/>
      <c r="BPG18" s="595"/>
      <c r="BPH18" s="595"/>
      <c r="BPI18" s="595"/>
      <c r="BPJ18" s="595"/>
      <c r="BPK18" s="595"/>
      <c r="BPL18" s="595"/>
      <c r="BPM18" s="595"/>
      <c r="BPN18" s="595"/>
      <c r="BPO18" s="595"/>
      <c r="BPP18" s="595"/>
      <c r="BPQ18" s="595"/>
      <c r="BPR18" s="595"/>
      <c r="BPS18" s="595"/>
      <c r="BPT18" s="595"/>
      <c r="BPU18" s="595"/>
      <c r="BPV18" s="595"/>
      <c r="BPW18" s="595"/>
      <c r="BPX18" s="595"/>
      <c r="BPY18" s="595"/>
      <c r="BPZ18" s="595"/>
      <c r="BQA18" s="595"/>
      <c r="BQB18" s="595"/>
      <c r="BQC18" s="595"/>
      <c r="BQD18" s="595"/>
      <c r="BQE18" s="595"/>
      <c r="BQF18" s="595"/>
      <c r="BQG18" s="595"/>
      <c r="BQH18" s="595"/>
      <c r="BQI18" s="595"/>
      <c r="BQJ18" s="595"/>
      <c r="BQK18" s="595"/>
      <c r="BQL18" s="595"/>
      <c r="BQM18" s="595"/>
      <c r="BQN18" s="595"/>
      <c r="BQO18" s="595"/>
      <c r="BQP18" s="595"/>
      <c r="BQQ18" s="595"/>
      <c r="BQR18" s="595"/>
      <c r="BQS18" s="595"/>
      <c r="BQT18" s="595"/>
      <c r="BQU18" s="595"/>
      <c r="BQV18" s="595"/>
      <c r="BQW18" s="595"/>
      <c r="BQX18" s="595"/>
      <c r="BQY18" s="595"/>
      <c r="BQZ18" s="595"/>
      <c r="BRA18" s="595"/>
      <c r="BRB18" s="595"/>
      <c r="BRC18" s="595"/>
      <c r="BRD18" s="595"/>
      <c r="BRE18" s="595"/>
      <c r="BRF18" s="595"/>
      <c r="BRG18" s="595"/>
      <c r="BRH18" s="595"/>
      <c r="BRI18" s="595"/>
      <c r="BRJ18" s="595"/>
      <c r="BRK18" s="595"/>
      <c r="BRL18" s="595"/>
      <c r="BRM18" s="595"/>
      <c r="BRN18" s="595"/>
      <c r="BRO18" s="595"/>
      <c r="BRP18" s="595"/>
      <c r="BRQ18" s="595"/>
      <c r="BRR18" s="595"/>
      <c r="BRS18" s="595"/>
      <c r="BRT18" s="595"/>
      <c r="BRU18" s="595"/>
      <c r="BRV18" s="595"/>
      <c r="BRW18" s="595"/>
      <c r="BRX18" s="595"/>
      <c r="BRY18" s="595"/>
      <c r="BRZ18" s="595"/>
      <c r="BSA18" s="595"/>
      <c r="BSB18" s="595"/>
      <c r="BSC18" s="595"/>
      <c r="BSD18" s="595"/>
      <c r="BSE18" s="595"/>
      <c r="BSF18" s="595"/>
      <c r="BSG18" s="595"/>
      <c r="BSH18" s="595"/>
      <c r="BSI18" s="595"/>
      <c r="BSJ18" s="595"/>
      <c r="BSK18" s="595"/>
      <c r="BSL18" s="595"/>
      <c r="BSM18" s="595"/>
      <c r="BSN18" s="595"/>
      <c r="BSO18" s="595"/>
      <c r="BSP18" s="595"/>
      <c r="BSQ18" s="595"/>
      <c r="BSR18" s="595"/>
      <c r="BSS18" s="595"/>
      <c r="BST18" s="595"/>
      <c r="BSU18" s="595"/>
      <c r="BSV18" s="595"/>
      <c r="BSW18" s="595"/>
      <c r="BSX18" s="595"/>
      <c r="BSY18" s="595"/>
      <c r="BSZ18" s="595"/>
      <c r="BTA18" s="595"/>
      <c r="BTB18" s="595"/>
      <c r="BTC18" s="595"/>
      <c r="BTD18" s="595"/>
      <c r="BTE18" s="595"/>
      <c r="BTF18" s="595"/>
      <c r="BTG18" s="595"/>
      <c r="BTH18" s="595"/>
      <c r="BTI18" s="595"/>
      <c r="BTJ18" s="595"/>
      <c r="BTK18" s="595"/>
      <c r="BTL18" s="595"/>
      <c r="BTM18" s="595"/>
      <c r="BTN18" s="595"/>
      <c r="BTO18" s="595"/>
      <c r="BTP18" s="595"/>
      <c r="BTQ18" s="595"/>
      <c r="BTR18" s="595"/>
      <c r="BTS18" s="595"/>
      <c r="BTT18" s="595"/>
      <c r="BTU18" s="595"/>
      <c r="BTV18" s="595"/>
      <c r="BTW18" s="595"/>
      <c r="BTX18" s="595"/>
      <c r="BTY18" s="595"/>
      <c r="BTZ18" s="595"/>
      <c r="BUA18" s="595"/>
      <c r="BUB18" s="595"/>
      <c r="BUC18" s="595"/>
      <c r="BUD18" s="595"/>
      <c r="BUE18" s="595"/>
      <c r="BUF18" s="595"/>
      <c r="BUG18" s="595"/>
      <c r="BUH18" s="595"/>
      <c r="BUI18" s="595"/>
      <c r="BUJ18" s="595"/>
      <c r="BUK18" s="595"/>
      <c r="BUL18" s="595"/>
      <c r="BUM18" s="595"/>
      <c r="BUN18" s="595"/>
      <c r="BUO18" s="595"/>
      <c r="BUP18" s="595"/>
      <c r="BUQ18" s="595"/>
      <c r="BUR18" s="595"/>
      <c r="BUS18" s="595"/>
      <c r="BUT18" s="595"/>
      <c r="BUU18" s="595"/>
      <c r="BUV18" s="595"/>
      <c r="BUW18" s="595"/>
      <c r="BUX18" s="595"/>
      <c r="BUY18" s="595"/>
      <c r="BUZ18" s="595"/>
      <c r="BVA18" s="595"/>
      <c r="BVB18" s="595"/>
      <c r="BVC18" s="595"/>
      <c r="BVD18" s="595"/>
      <c r="BVE18" s="595"/>
      <c r="BVF18" s="595"/>
      <c r="BVG18" s="595"/>
      <c r="BVH18" s="595"/>
      <c r="BVI18" s="595"/>
      <c r="BVJ18" s="595"/>
      <c r="BVK18" s="595"/>
      <c r="BVL18" s="595"/>
      <c r="BVM18" s="595"/>
      <c r="BVN18" s="595"/>
      <c r="BVO18" s="595"/>
      <c r="BVP18" s="595"/>
      <c r="BVQ18" s="595"/>
      <c r="BVR18" s="595"/>
      <c r="BVS18" s="595"/>
      <c r="BVT18" s="595"/>
      <c r="BVU18" s="595"/>
      <c r="BVV18" s="595"/>
      <c r="BVW18" s="595"/>
      <c r="BVX18" s="595"/>
      <c r="BVY18" s="595"/>
      <c r="BVZ18" s="595"/>
      <c r="BWA18" s="595"/>
      <c r="BWB18" s="595"/>
      <c r="BWC18" s="595"/>
      <c r="BWD18" s="595"/>
      <c r="BWE18" s="595"/>
      <c r="BWF18" s="595"/>
      <c r="BWG18" s="595"/>
      <c r="BWH18" s="595"/>
      <c r="BWI18" s="595"/>
      <c r="BWJ18" s="595"/>
      <c r="BWK18" s="595"/>
    </row>
    <row r="19" spans="1:1961" x14ac:dyDescent="0.25">
      <c r="A19" s="24" t="s">
        <v>128</v>
      </c>
      <c r="B19" s="25" t="s">
        <v>129</v>
      </c>
      <c r="C19" s="599" t="s">
        <v>127</v>
      </c>
      <c r="D19" s="599" t="s">
        <v>127</v>
      </c>
      <c r="E19" s="132" t="s">
        <v>127</v>
      </c>
      <c r="F19" s="132" t="s">
        <v>127</v>
      </c>
      <c r="G19" s="132" t="s">
        <v>127</v>
      </c>
      <c r="H19" s="132" t="s">
        <v>127</v>
      </c>
      <c r="I19" s="132" t="s">
        <v>127</v>
      </c>
      <c r="J19" s="132" t="s">
        <v>127</v>
      </c>
      <c r="K19" s="599" t="s">
        <v>127</v>
      </c>
      <c r="L19" s="599" t="s">
        <v>127</v>
      </c>
      <c r="M19" s="599" t="s">
        <v>127</v>
      </c>
      <c r="N19" s="599" t="s">
        <v>127</v>
      </c>
      <c r="O19" s="599" t="s">
        <v>127</v>
      </c>
      <c r="P19" s="599" t="s">
        <v>127</v>
      </c>
      <c r="Q19" s="599" t="s">
        <v>127</v>
      </c>
      <c r="R19" s="599" t="s">
        <v>127</v>
      </c>
      <c r="S19" s="599" t="s">
        <v>127</v>
      </c>
      <c r="T19" s="599" t="s">
        <v>127</v>
      </c>
      <c r="U19" s="599" t="s">
        <v>127</v>
      </c>
      <c r="V19" s="599" t="s">
        <v>127</v>
      </c>
      <c r="W19" s="599" t="s">
        <v>127</v>
      </c>
      <c r="X19" s="599" t="s">
        <v>127</v>
      </c>
      <c r="Y19" s="599" t="s">
        <v>127</v>
      </c>
      <c r="Z19" s="132" t="s">
        <v>127</v>
      </c>
      <c r="AA19" s="132" t="s">
        <v>127</v>
      </c>
      <c r="AB19" s="132" t="s">
        <v>127</v>
      </c>
      <c r="AC19" s="132" t="s">
        <v>127</v>
      </c>
      <c r="AD19" s="132" t="s">
        <v>127</v>
      </c>
      <c r="AE19" s="132" t="s">
        <v>127</v>
      </c>
      <c r="AF19" s="132" t="s">
        <v>127</v>
      </c>
      <c r="AG19" s="132" t="s">
        <v>127</v>
      </c>
      <c r="AH19" s="132" t="s">
        <v>127</v>
      </c>
      <c r="AI19" s="132" t="s">
        <v>127</v>
      </c>
      <c r="AJ19" s="132" t="s">
        <v>127</v>
      </c>
      <c r="AK19" s="132" t="s">
        <v>127</v>
      </c>
      <c r="AL19" s="132" t="s">
        <v>127</v>
      </c>
    </row>
    <row r="20" spans="1:1961" s="31" customFormat="1" ht="31.5" x14ac:dyDescent="0.25">
      <c r="A20" s="26" t="s">
        <v>130</v>
      </c>
      <c r="B20" s="27" t="s">
        <v>131</v>
      </c>
      <c r="C20" s="116" t="s">
        <v>127</v>
      </c>
      <c r="D20" s="116" t="s">
        <v>127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16">
        <v>0</v>
      </c>
      <c r="L20" s="117">
        <f>L37</f>
        <v>0.45577403999999999</v>
      </c>
      <c r="M20" s="139">
        <f t="shared" ref="M20:Q20" si="3">M37</f>
        <v>0</v>
      </c>
      <c r="N20" s="139">
        <f t="shared" si="3"/>
        <v>0</v>
      </c>
      <c r="O20" s="117">
        <f t="shared" si="3"/>
        <v>0.55000000000000004</v>
      </c>
      <c r="P20" s="139">
        <f t="shared" si="3"/>
        <v>0</v>
      </c>
      <c r="Q20" s="139">
        <f t="shared" si="3"/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 t="s">
        <v>127</v>
      </c>
      <c r="Z20" s="117">
        <f>Z37</f>
        <v>13.64434</v>
      </c>
      <c r="AA20" s="139">
        <f t="shared" ref="AA20:AF20" si="4">AA37</f>
        <v>0</v>
      </c>
      <c r="AB20" s="139">
        <f t="shared" si="4"/>
        <v>0</v>
      </c>
      <c r="AC20" s="117">
        <f t="shared" si="4"/>
        <v>4.32</v>
      </c>
      <c r="AD20" s="139">
        <f t="shared" si="4"/>
        <v>0</v>
      </c>
      <c r="AE20" s="139">
        <f t="shared" si="4"/>
        <v>219</v>
      </c>
      <c r="AF20" s="139">
        <f t="shared" si="4"/>
        <v>0</v>
      </c>
      <c r="AG20" s="117">
        <f>AG37</f>
        <v>13.64434</v>
      </c>
      <c r="AH20" s="139">
        <f t="shared" ref="AH20:AL20" si="5">AH37</f>
        <v>0</v>
      </c>
      <c r="AI20" s="139">
        <f t="shared" si="5"/>
        <v>0</v>
      </c>
      <c r="AJ20" s="117">
        <f t="shared" si="5"/>
        <v>4.87</v>
      </c>
      <c r="AK20" s="139">
        <f t="shared" si="5"/>
        <v>0</v>
      </c>
      <c r="AL20" s="139">
        <f t="shared" si="5"/>
        <v>219</v>
      </c>
      <c r="AM20" s="595"/>
      <c r="AN20" s="595"/>
      <c r="AO20" s="595"/>
      <c r="AP20" s="595"/>
      <c r="AQ20" s="595"/>
      <c r="AR20" s="595"/>
      <c r="AS20" s="595"/>
      <c r="AT20" s="595"/>
      <c r="AU20" s="595"/>
      <c r="AV20" s="595"/>
      <c r="AW20" s="595"/>
      <c r="AX20" s="595"/>
      <c r="AY20" s="595"/>
      <c r="AZ20" s="595"/>
      <c r="BA20" s="595"/>
      <c r="BB20" s="595"/>
      <c r="BC20" s="595"/>
      <c r="BD20" s="595"/>
      <c r="BE20" s="595"/>
      <c r="BF20" s="595"/>
      <c r="BG20" s="595"/>
      <c r="BH20" s="595"/>
      <c r="BI20" s="595"/>
      <c r="BJ20" s="595"/>
      <c r="BK20" s="595"/>
      <c r="BL20" s="595"/>
      <c r="BM20" s="595"/>
      <c r="BN20" s="595"/>
      <c r="BO20" s="595"/>
      <c r="BP20" s="595"/>
      <c r="BQ20" s="595"/>
      <c r="BR20" s="595"/>
      <c r="BS20" s="595"/>
      <c r="BT20" s="595"/>
      <c r="BU20" s="595"/>
      <c r="BV20" s="595"/>
      <c r="BW20" s="595"/>
      <c r="BX20" s="595"/>
      <c r="BY20" s="595"/>
      <c r="BZ20" s="595"/>
      <c r="CA20" s="595"/>
      <c r="CB20" s="595"/>
      <c r="CC20" s="595"/>
      <c r="CD20" s="595"/>
      <c r="CE20" s="595"/>
      <c r="CF20" s="595"/>
      <c r="CG20" s="595"/>
      <c r="CH20" s="595"/>
      <c r="CI20" s="595"/>
      <c r="CJ20" s="595"/>
      <c r="CK20" s="595"/>
      <c r="CL20" s="595"/>
      <c r="CM20" s="595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  <c r="DG20" s="595"/>
      <c r="DH20" s="595"/>
      <c r="DI20" s="595"/>
      <c r="DJ20" s="595"/>
      <c r="DK20" s="595"/>
      <c r="DL20" s="595"/>
      <c r="DM20" s="595"/>
      <c r="DN20" s="595"/>
      <c r="DO20" s="595"/>
      <c r="DP20" s="595"/>
      <c r="DQ20" s="595"/>
      <c r="DR20" s="595"/>
      <c r="DS20" s="595"/>
      <c r="DT20" s="595"/>
      <c r="DU20" s="595"/>
      <c r="DV20" s="595"/>
      <c r="DW20" s="595"/>
      <c r="DX20" s="595"/>
      <c r="DY20" s="595"/>
      <c r="DZ20" s="595"/>
      <c r="EA20" s="595"/>
      <c r="EB20" s="595"/>
      <c r="EC20" s="595"/>
      <c r="ED20" s="595"/>
      <c r="EE20" s="595"/>
      <c r="EF20" s="595"/>
      <c r="EG20" s="595"/>
      <c r="EH20" s="595"/>
      <c r="EI20" s="595"/>
      <c r="EJ20" s="595"/>
      <c r="EK20" s="595"/>
      <c r="EL20" s="595"/>
      <c r="EM20" s="595"/>
      <c r="EN20" s="595"/>
      <c r="EO20" s="595"/>
      <c r="EP20" s="595"/>
      <c r="EQ20" s="595"/>
      <c r="ER20" s="595"/>
      <c r="ES20" s="595"/>
      <c r="ET20" s="595"/>
      <c r="EU20" s="595"/>
      <c r="EV20" s="595"/>
      <c r="EW20" s="595"/>
      <c r="EX20" s="595"/>
      <c r="EY20" s="595"/>
      <c r="EZ20" s="595"/>
      <c r="FA20" s="595"/>
      <c r="FB20" s="595"/>
      <c r="FC20" s="595"/>
      <c r="FD20" s="595"/>
      <c r="FE20" s="595"/>
      <c r="FF20" s="595"/>
      <c r="FG20" s="595"/>
      <c r="FH20" s="595"/>
      <c r="FI20" s="595"/>
      <c r="FJ20" s="595"/>
      <c r="FK20" s="595"/>
      <c r="FL20" s="595"/>
      <c r="FM20" s="595"/>
      <c r="FN20" s="595"/>
      <c r="FO20" s="595"/>
      <c r="FP20" s="595"/>
      <c r="FQ20" s="595"/>
      <c r="FR20" s="595"/>
      <c r="FS20" s="595"/>
      <c r="FT20" s="595"/>
      <c r="FU20" s="595"/>
      <c r="FV20" s="595"/>
      <c r="FW20" s="595"/>
      <c r="FX20" s="595"/>
      <c r="FY20" s="595"/>
      <c r="FZ20" s="595"/>
      <c r="GA20" s="595"/>
      <c r="GB20" s="595"/>
      <c r="GC20" s="595"/>
      <c r="GD20" s="595"/>
      <c r="GE20" s="595"/>
      <c r="GF20" s="595"/>
      <c r="GG20" s="595"/>
      <c r="GH20" s="595"/>
      <c r="GI20" s="595"/>
      <c r="GJ20" s="595"/>
      <c r="GK20" s="595"/>
      <c r="GL20" s="595"/>
      <c r="GM20" s="595"/>
      <c r="GN20" s="595"/>
      <c r="GO20" s="595"/>
      <c r="GP20" s="595"/>
      <c r="GQ20" s="595"/>
      <c r="GR20" s="595"/>
      <c r="GS20" s="595"/>
      <c r="GT20" s="595"/>
      <c r="GU20" s="595"/>
      <c r="GV20" s="595"/>
      <c r="GW20" s="595"/>
      <c r="GX20" s="595"/>
      <c r="GY20" s="595"/>
      <c r="GZ20" s="595"/>
      <c r="HA20" s="595"/>
      <c r="HB20" s="595"/>
      <c r="HC20" s="595"/>
      <c r="HD20" s="595"/>
      <c r="HE20" s="595"/>
      <c r="HF20" s="595"/>
      <c r="HG20" s="595"/>
      <c r="HH20" s="595"/>
      <c r="HI20" s="595"/>
      <c r="HJ20" s="595"/>
      <c r="HK20" s="595"/>
      <c r="HL20" s="595"/>
      <c r="HM20" s="595"/>
      <c r="HN20" s="595"/>
      <c r="HO20" s="595"/>
      <c r="HP20" s="595"/>
      <c r="HQ20" s="595"/>
      <c r="HR20" s="595"/>
      <c r="HS20" s="595"/>
      <c r="HT20" s="595"/>
      <c r="HU20" s="595"/>
      <c r="HV20" s="595"/>
      <c r="HW20" s="595"/>
      <c r="HX20" s="595"/>
      <c r="HY20" s="595"/>
      <c r="HZ20" s="595"/>
      <c r="IA20" s="595"/>
      <c r="IB20" s="595"/>
      <c r="IC20" s="595"/>
      <c r="ID20" s="595"/>
      <c r="IE20" s="595"/>
      <c r="IF20" s="595"/>
      <c r="IG20" s="595"/>
      <c r="IH20" s="595"/>
      <c r="II20" s="595"/>
      <c r="IJ20" s="595"/>
      <c r="IK20" s="595"/>
      <c r="IL20" s="595"/>
      <c r="IM20" s="595"/>
      <c r="IN20" s="595"/>
      <c r="IO20" s="595"/>
      <c r="IP20" s="595"/>
      <c r="IQ20" s="595"/>
      <c r="IR20" s="595"/>
      <c r="IS20" s="595"/>
      <c r="IT20" s="595"/>
      <c r="IU20" s="595"/>
      <c r="IV20" s="595"/>
      <c r="IW20" s="595"/>
      <c r="IX20" s="595"/>
      <c r="IY20" s="595"/>
      <c r="IZ20" s="595"/>
      <c r="JA20" s="595"/>
      <c r="JB20" s="595"/>
      <c r="JC20" s="595"/>
      <c r="JD20" s="595"/>
      <c r="JE20" s="595"/>
      <c r="JF20" s="595"/>
      <c r="JG20" s="595"/>
      <c r="JH20" s="595"/>
      <c r="JI20" s="595"/>
      <c r="JJ20" s="595"/>
      <c r="JK20" s="595"/>
      <c r="JL20" s="595"/>
      <c r="JM20" s="595"/>
      <c r="JN20" s="595"/>
      <c r="JO20" s="595"/>
      <c r="JP20" s="595"/>
      <c r="JQ20" s="595"/>
      <c r="JR20" s="595"/>
      <c r="JS20" s="595"/>
      <c r="JT20" s="595"/>
      <c r="JU20" s="595"/>
      <c r="JV20" s="595"/>
      <c r="JW20" s="595"/>
      <c r="JX20" s="595"/>
      <c r="JY20" s="595"/>
      <c r="JZ20" s="595"/>
      <c r="KA20" s="595"/>
      <c r="KB20" s="595"/>
      <c r="KC20" s="595"/>
      <c r="KD20" s="595"/>
      <c r="KE20" s="595"/>
      <c r="KF20" s="595"/>
      <c r="KG20" s="595"/>
      <c r="KH20" s="595"/>
      <c r="KI20" s="595"/>
      <c r="KJ20" s="595"/>
      <c r="KK20" s="595"/>
      <c r="KL20" s="595"/>
      <c r="KM20" s="595"/>
      <c r="KN20" s="595"/>
      <c r="KO20" s="595"/>
      <c r="KP20" s="595"/>
      <c r="KQ20" s="595"/>
      <c r="KR20" s="595"/>
      <c r="KS20" s="595"/>
      <c r="KT20" s="595"/>
      <c r="KU20" s="595"/>
      <c r="KV20" s="595"/>
      <c r="KW20" s="595"/>
      <c r="KX20" s="595"/>
      <c r="KY20" s="595"/>
      <c r="KZ20" s="595"/>
      <c r="LA20" s="595"/>
      <c r="LB20" s="595"/>
      <c r="LC20" s="595"/>
      <c r="LD20" s="595"/>
      <c r="LE20" s="595"/>
      <c r="LF20" s="595"/>
      <c r="LG20" s="595"/>
      <c r="LH20" s="595"/>
      <c r="LI20" s="595"/>
      <c r="LJ20" s="595"/>
      <c r="LK20" s="595"/>
      <c r="LL20" s="595"/>
      <c r="LM20" s="595"/>
      <c r="LN20" s="595"/>
      <c r="LO20" s="595"/>
      <c r="LP20" s="595"/>
      <c r="LQ20" s="595"/>
      <c r="LR20" s="595"/>
      <c r="LS20" s="595"/>
      <c r="LT20" s="595"/>
      <c r="LU20" s="595"/>
      <c r="LV20" s="595"/>
      <c r="LW20" s="595"/>
      <c r="LX20" s="595"/>
      <c r="LY20" s="595"/>
      <c r="LZ20" s="595"/>
      <c r="MA20" s="595"/>
      <c r="MB20" s="595"/>
      <c r="MC20" s="595"/>
      <c r="MD20" s="595"/>
      <c r="ME20" s="595"/>
      <c r="MF20" s="595"/>
      <c r="MG20" s="595"/>
      <c r="MH20" s="595"/>
      <c r="MI20" s="595"/>
      <c r="MJ20" s="595"/>
      <c r="MK20" s="595"/>
      <c r="ML20" s="595"/>
      <c r="MM20" s="595"/>
      <c r="MN20" s="595"/>
      <c r="MO20" s="595"/>
      <c r="MP20" s="595"/>
      <c r="MQ20" s="595"/>
      <c r="MR20" s="595"/>
      <c r="MS20" s="595"/>
      <c r="MT20" s="595"/>
      <c r="MU20" s="595"/>
      <c r="MV20" s="595"/>
      <c r="MW20" s="595"/>
      <c r="MX20" s="595"/>
      <c r="MY20" s="595"/>
      <c r="MZ20" s="595"/>
      <c r="NA20" s="595"/>
      <c r="NB20" s="595"/>
      <c r="NC20" s="595"/>
      <c r="ND20" s="595"/>
      <c r="NE20" s="595"/>
      <c r="NF20" s="595"/>
      <c r="NG20" s="595"/>
      <c r="NH20" s="595"/>
      <c r="NI20" s="595"/>
      <c r="NJ20" s="595"/>
      <c r="NK20" s="595"/>
      <c r="NL20" s="595"/>
      <c r="NM20" s="595"/>
      <c r="NN20" s="595"/>
      <c r="NO20" s="595"/>
      <c r="NP20" s="595"/>
      <c r="NQ20" s="595"/>
      <c r="NR20" s="595"/>
      <c r="NS20" s="595"/>
      <c r="NT20" s="595"/>
      <c r="NU20" s="595"/>
      <c r="NV20" s="595"/>
      <c r="NW20" s="595"/>
      <c r="NX20" s="595"/>
      <c r="NY20" s="595"/>
      <c r="NZ20" s="595"/>
      <c r="OA20" s="595"/>
      <c r="OB20" s="595"/>
      <c r="OC20" s="595"/>
      <c r="OD20" s="595"/>
      <c r="OE20" s="595"/>
      <c r="OF20" s="595"/>
      <c r="OG20" s="595"/>
      <c r="OH20" s="595"/>
      <c r="OI20" s="595"/>
      <c r="OJ20" s="595"/>
      <c r="OK20" s="595"/>
      <c r="OL20" s="595"/>
      <c r="OM20" s="595"/>
      <c r="ON20" s="595"/>
      <c r="OO20" s="595"/>
      <c r="OP20" s="595"/>
      <c r="OQ20" s="595"/>
      <c r="OR20" s="595"/>
      <c r="OS20" s="595"/>
      <c r="OT20" s="595"/>
      <c r="OU20" s="595"/>
      <c r="OV20" s="595"/>
      <c r="OW20" s="595"/>
      <c r="OX20" s="595"/>
      <c r="OY20" s="595"/>
      <c r="OZ20" s="595"/>
      <c r="PA20" s="595"/>
      <c r="PB20" s="595"/>
      <c r="PC20" s="595"/>
      <c r="PD20" s="595"/>
      <c r="PE20" s="595"/>
      <c r="PF20" s="595"/>
      <c r="PG20" s="595"/>
      <c r="PH20" s="595"/>
      <c r="PI20" s="595"/>
      <c r="PJ20" s="595"/>
      <c r="PK20" s="595"/>
      <c r="PL20" s="595"/>
      <c r="PM20" s="595"/>
      <c r="PN20" s="595"/>
      <c r="PO20" s="595"/>
      <c r="PP20" s="595"/>
      <c r="PQ20" s="595"/>
      <c r="PR20" s="595"/>
      <c r="PS20" s="595"/>
      <c r="PT20" s="595"/>
      <c r="PU20" s="595"/>
      <c r="PV20" s="595"/>
      <c r="PW20" s="595"/>
      <c r="PX20" s="595"/>
      <c r="PY20" s="595"/>
      <c r="PZ20" s="595"/>
      <c r="QA20" s="595"/>
      <c r="QB20" s="595"/>
      <c r="QC20" s="595"/>
      <c r="QD20" s="595"/>
      <c r="QE20" s="595"/>
      <c r="QF20" s="595"/>
      <c r="QG20" s="595"/>
      <c r="QH20" s="595"/>
      <c r="QI20" s="595"/>
      <c r="QJ20" s="595"/>
      <c r="QK20" s="595"/>
      <c r="QL20" s="595"/>
      <c r="QM20" s="595"/>
      <c r="QN20" s="595"/>
      <c r="QO20" s="595"/>
      <c r="QP20" s="595"/>
      <c r="QQ20" s="595"/>
      <c r="QR20" s="595"/>
      <c r="QS20" s="595"/>
      <c r="QT20" s="595"/>
      <c r="QU20" s="595"/>
      <c r="QV20" s="595"/>
      <c r="QW20" s="595"/>
      <c r="QX20" s="595"/>
      <c r="QY20" s="595"/>
      <c r="QZ20" s="595"/>
      <c r="RA20" s="595"/>
      <c r="RB20" s="595"/>
      <c r="RC20" s="595"/>
      <c r="RD20" s="595"/>
      <c r="RE20" s="595"/>
      <c r="RF20" s="595"/>
      <c r="RG20" s="595"/>
      <c r="RH20" s="595"/>
      <c r="RI20" s="595"/>
      <c r="RJ20" s="595"/>
      <c r="RK20" s="595"/>
      <c r="RL20" s="595"/>
      <c r="RM20" s="595"/>
      <c r="RN20" s="595"/>
      <c r="RO20" s="595"/>
      <c r="RP20" s="595"/>
      <c r="RQ20" s="595"/>
      <c r="RR20" s="595"/>
      <c r="RS20" s="595"/>
      <c r="RT20" s="595"/>
      <c r="RU20" s="595"/>
      <c r="RV20" s="595"/>
      <c r="RW20" s="595"/>
      <c r="RX20" s="595"/>
      <c r="RY20" s="595"/>
      <c r="RZ20" s="595"/>
      <c r="SA20" s="595"/>
      <c r="SB20" s="595"/>
      <c r="SC20" s="595"/>
      <c r="SD20" s="595"/>
      <c r="SE20" s="595"/>
      <c r="SF20" s="595"/>
      <c r="SG20" s="595"/>
      <c r="SH20" s="595"/>
      <c r="SI20" s="595"/>
      <c r="SJ20" s="595"/>
      <c r="SK20" s="595"/>
      <c r="SL20" s="595"/>
      <c r="SM20" s="595"/>
      <c r="SN20" s="595"/>
      <c r="SO20" s="595"/>
      <c r="SP20" s="595"/>
      <c r="SQ20" s="595"/>
      <c r="SR20" s="595"/>
      <c r="SS20" s="595"/>
      <c r="ST20" s="595"/>
      <c r="SU20" s="595"/>
      <c r="SV20" s="595"/>
      <c r="SW20" s="595"/>
      <c r="SX20" s="595"/>
      <c r="SY20" s="595"/>
      <c r="SZ20" s="595"/>
      <c r="TA20" s="595"/>
      <c r="TB20" s="595"/>
      <c r="TC20" s="595"/>
      <c r="TD20" s="595"/>
      <c r="TE20" s="595"/>
      <c r="TF20" s="595"/>
      <c r="TG20" s="595"/>
      <c r="TH20" s="595"/>
      <c r="TI20" s="595"/>
      <c r="TJ20" s="595"/>
      <c r="TK20" s="595"/>
      <c r="TL20" s="595"/>
      <c r="TM20" s="595"/>
      <c r="TN20" s="595"/>
      <c r="TO20" s="595"/>
      <c r="TP20" s="595"/>
      <c r="TQ20" s="595"/>
      <c r="TR20" s="595"/>
      <c r="TS20" s="595"/>
      <c r="TT20" s="595"/>
      <c r="TU20" s="595"/>
      <c r="TV20" s="595"/>
      <c r="TW20" s="595"/>
      <c r="TX20" s="595"/>
      <c r="TY20" s="595"/>
      <c r="TZ20" s="595"/>
      <c r="UA20" s="595"/>
      <c r="UB20" s="595"/>
      <c r="UC20" s="595"/>
      <c r="UD20" s="595"/>
      <c r="UE20" s="595"/>
      <c r="UF20" s="595"/>
      <c r="UG20" s="595"/>
      <c r="UH20" s="595"/>
      <c r="UI20" s="595"/>
      <c r="UJ20" s="595"/>
      <c r="UK20" s="595"/>
      <c r="UL20" s="595"/>
      <c r="UM20" s="595"/>
      <c r="UN20" s="595"/>
      <c r="UO20" s="595"/>
      <c r="UP20" s="595"/>
      <c r="UQ20" s="595"/>
      <c r="UR20" s="595"/>
      <c r="US20" s="595"/>
      <c r="UT20" s="595"/>
      <c r="UU20" s="595"/>
      <c r="UV20" s="595"/>
      <c r="UW20" s="595"/>
      <c r="UX20" s="595"/>
      <c r="UY20" s="595"/>
      <c r="UZ20" s="595"/>
      <c r="VA20" s="595"/>
      <c r="VB20" s="595"/>
      <c r="VC20" s="595"/>
      <c r="VD20" s="595"/>
      <c r="VE20" s="595"/>
      <c r="VF20" s="595"/>
      <c r="VG20" s="595"/>
      <c r="VH20" s="595"/>
      <c r="VI20" s="595"/>
      <c r="VJ20" s="595"/>
      <c r="VK20" s="595"/>
      <c r="VL20" s="595"/>
      <c r="VM20" s="595"/>
      <c r="VN20" s="595"/>
      <c r="VO20" s="595"/>
      <c r="VP20" s="595"/>
      <c r="VQ20" s="595"/>
      <c r="VR20" s="595"/>
      <c r="VS20" s="595"/>
      <c r="VT20" s="595"/>
      <c r="VU20" s="595"/>
      <c r="VV20" s="595"/>
      <c r="VW20" s="595"/>
      <c r="VX20" s="595"/>
      <c r="VY20" s="595"/>
      <c r="VZ20" s="595"/>
      <c r="WA20" s="595"/>
      <c r="WB20" s="595"/>
      <c r="WC20" s="595"/>
      <c r="WD20" s="595"/>
      <c r="WE20" s="595"/>
      <c r="WF20" s="595"/>
      <c r="WG20" s="595"/>
      <c r="WH20" s="595"/>
      <c r="WI20" s="595"/>
      <c r="WJ20" s="595"/>
      <c r="WK20" s="595"/>
      <c r="WL20" s="595"/>
      <c r="WM20" s="595"/>
      <c r="WN20" s="595"/>
      <c r="WO20" s="595"/>
      <c r="WP20" s="595"/>
      <c r="WQ20" s="595"/>
      <c r="WR20" s="595"/>
      <c r="WS20" s="595"/>
      <c r="WT20" s="595"/>
      <c r="WU20" s="595"/>
      <c r="WV20" s="595"/>
      <c r="WW20" s="595"/>
      <c r="WX20" s="595"/>
      <c r="WY20" s="595"/>
      <c r="WZ20" s="595"/>
      <c r="XA20" s="595"/>
      <c r="XB20" s="595"/>
      <c r="XC20" s="595"/>
      <c r="XD20" s="595"/>
      <c r="XE20" s="595"/>
      <c r="XF20" s="595"/>
      <c r="XG20" s="595"/>
      <c r="XH20" s="595"/>
      <c r="XI20" s="595"/>
      <c r="XJ20" s="595"/>
      <c r="XK20" s="595"/>
      <c r="XL20" s="595"/>
      <c r="XM20" s="595"/>
      <c r="XN20" s="595"/>
      <c r="XO20" s="595"/>
      <c r="XP20" s="595"/>
      <c r="XQ20" s="595"/>
      <c r="XR20" s="595"/>
      <c r="XS20" s="595"/>
      <c r="XT20" s="595"/>
      <c r="XU20" s="595"/>
      <c r="XV20" s="595"/>
      <c r="XW20" s="595"/>
      <c r="XX20" s="595"/>
      <c r="XY20" s="595"/>
      <c r="XZ20" s="595"/>
      <c r="YA20" s="595"/>
      <c r="YB20" s="595"/>
      <c r="YC20" s="595"/>
      <c r="YD20" s="595"/>
      <c r="YE20" s="595"/>
      <c r="YF20" s="595"/>
      <c r="YG20" s="595"/>
      <c r="YH20" s="595"/>
      <c r="YI20" s="595"/>
      <c r="YJ20" s="595"/>
      <c r="YK20" s="595"/>
      <c r="YL20" s="595"/>
      <c r="YM20" s="595"/>
      <c r="YN20" s="595"/>
      <c r="YO20" s="595"/>
      <c r="YP20" s="595"/>
      <c r="YQ20" s="595"/>
      <c r="YR20" s="595"/>
      <c r="YS20" s="595"/>
      <c r="YT20" s="595"/>
      <c r="YU20" s="595"/>
      <c r="YV20" s="595"/>
      <c r="YW20" s="595"/>
      <c r="YX20" s="595"/>
      <c r="YY20" s="595"/>
      <c r="YZ20" s="595"/>
      <c r="ZA20" s="595"/>
      <c r="ZB20" s="595"/>
      <c r="ZC20" s="595"/>
      <c r="ZD20" s="595"/>
      <c r="ZE20" s="595"/>
      <c r="ZF20" s="595"/>
      <c r="ZG20" s="595"/>
      <c r="ZH20" s="595"/>
      <c r="ZI20" s="595"/>
      <c r="ZJ20" s="595"/>
      <c r="ZK20" s="595"/>
      <c r="ZL20" s="595"/>
      <c r="ZM20" s="595"/>
      <c r="ZN20" s="595"/>
      <c r="ZO20" s="595"/>
      <c r="ZP20" s="595"/>
      <c r="ZQ20" s="595"/>
      <c r="ZR20" s="595"/>
      <c r="ZS20" s="595"/>
      <c r="ZT20" s="595"/>
      <c r="ZU20" s="595"/>
      <c r="ZV20" s="595"/>
      <c r="ZW20" s="595"/>
      <c r="ZX20" s="595"/>
      <c r="ZY20" s="595"/>
      <c r="ZZ20" s="595"/>
      <c r="AAA20" s="595"/>
      <c r="AAB20" s="595"/>
      <c r="AAC20" s="595"/>
      <c r="AAD20" s="595"/>
      <c r="AAE20" s="595"/>
      <c r="AAF20" s="595"/>
      <c r="AAG20" s="595"/>
      <c r="AAH20" s="595"/>
      <c r="AAI20" s="595"/>
      <c r="AAJ20" s="595"/>
      <c r="AAK20" s="595"/>
      <c r="AAL20" s="595"/>
      <c r="AAM20" s="595"/>
      <c r="AAN20" s="595"/>
      <c r="AAO20" s="595"/>
      <c r="AAP20" s="595"/>
      <c r="AAQ20" s="595"/>
      <c r="AAR20" s="595"/>
      <c r="AAS20" s="595"/>
      <c r="AAT20" s="595"/>
      <c r="AAU20" s="595"/>
      <c r="AAV20" s="595"/>
      <c r="AAW20" s="595"/>
      <c r="AAX20" s="595"/>
      <c r="AAY20" s="595"/>
      <c r="AAZ20" s="595"/>
      <c r="ABA20" s="595"/>
      <c r="ABB20" s="595"/>
      <c r="ABC20" s="595"/>
      <c r="ABD20" s="595"/>
      <c r="ABE20" s="595"/>
      <c r="ABF20" s="595"/>
      <c r="ABG20" s="595"/>
      <c r="ABH20" s="595"/>
      <c r="ABI20" s="595"/>
      <c r="ABJ20" s="595"/>
      <c r="ABK20" s="595"/>
      <c r="ABL20" s="595"/>
      <c r="ABM20" s="595"/>
      <c r="ABN20" s="595"/>
      <c r="ABO20" s="595"/>
      <c r="ABP20" s="595"/>
      <c r="ABQ20" s="595"/>
      <c r="ABR20" s="595"/>
      <c r="ABS20" s="595"/>
      <c r="ABT20" s="595"/>
      <c r="ABU20" s="595"/>
      <c r="ABV20" s="595"/>
      <c r="ABW20" s="595"/>
      <c r="ABX20" s="595"/>
      <c r="ABY20" s="595"/>
      <c r="ABZ20" s="595"/>
      <c r="ACA20" s="595"/>
      <c r="ACB20" s="595"/>
      <c r="ACC20" s="595"/>
      <c r="ACD20" s="595"/>
      <c r="ACE20" s="595"/>
      <c r="ACF20" s="595"/>
      <c r="ACG20" s="595"/>
      <c r="ACH20" s="595"/>
      <c r="ACI20" s="595"/>
      <c r="ACJ20" s="595"/>
      <c r="ACK20" s="595"/>
      <c r="ACL20" s="595"/>
      <c r="ACM20" s="595"/>
      <c r="ACN20" s="595"/>
      <c r="ACO20" s="595"/>
      <c r="ACP20" s="595"/>
      <c r="ACQ20" s="595"/>
      <c r="ACR20" s="595"/>
      <c r="ACS20" s="595"/>
      <c r="ACT20" s="595"/>
      <c r="ACU20" s="595"/>
      <c r="ACV20" s="595"/>
      <c r="ACW20" s="595"/>
      <c r="ACX20" s="595"/>
      <c r="ACY20" s="595"/>
      <c r="ACZ20" s="595"/>
      <c r="ADA20" s="595"/>
      <c r="ADB20" s="595"/>
      <c r="ADC20" s="595"/>
      <c r="ADD20" s="595"/>
      <c r="ADE20" s="595"/>
      <c r="ADF20" s="595"/>
      <c r="ADG20" s="595"/>
      <c r="ADH20" s="595"/>
      <c r="ADI20" s="595"/>
      <c r="ADJ20" s="595"/>
      <c r="ADK20" s="595"/>
      <c r="ADL20" s="595"/>
      <c r="ADM20" s="595"/>
      <c r="ADN20" s="595"/>
      <c r="ADO20" s="595"/>
      <c r="ADP20" s="595"/>
      <c r="ADQ20" s="595"/>
      <c r="ADR20" s="595"/>
      <c r="ADS20" s="595"/>
      <c r="ADT20" s="595"/>
      <c r="ADU20" s="595"/>
      <c r="ADV20" s="595"/>
      <c r="ADW20" s="595"/>
      <c r="ADX20" s="595"/>
      <c r="ADY20" s="595"/>
      <c r="ADZ20" s="595"/>
      <c r="AEA20" s="595"/>
      <c r="AEB20" s="595"/>
      <c r="AEC20" s="595"/>
      <c r="AED20" s="595"/>
      <c r="AEE20" s="595"/>
      <c r="AEF20" s="595"/>
      <c r="AEG20" s="595"/>
      <c r="AEH20" s="595"/>
      <c r="AEI20" s="595"/>
      <c r="AEJ20" s="595"/>
      <c r="AEK20" s="595"/>
      <c r="AEL20" s="595"/>
      <c r="AEM20" s="595"/>
      <c r="AEN20" s="595"/>
      <c r="AEO20" s="595"/>
      <c r="AEP20" s="595"/>
      <c r="AEQ20" s="595"/>
      <c r="AER20" s="595"/>
      <c r="AES20" s="595"/>
      <c r="AET20" s="595"/>
      <c r="AEU20" s="595"/>
      <c r="AEV20" s="595"/>
      <c r="AEW20" s="595"/>
      <c r="AEX20" s="595"/>
      <c r="AEY20" s="595"/>
      <c r="AEZ20" s="595"/>
      <c r="AFA20" s="595"/>
      <c r="AFB20" s="595"/>
      <c r="AFC20" s="595"/>
      <c r="AFD20" s="595"/>
      <c r="AFE20" s="595"/>
      <c r="AFF20" s="595"/>
      <c r="AFG20" s="595"/>
      <c r="AFH20" s="595"/>
      <c r="AFI20" s="595"/>
      <c r="AFJ20" s="595"/>
      <c r="AFK20" s="595"/>
      <c r="AFL20" s="595"/>
      <c r="AFM20" s="595"/>
      <c r="AFN20" s="595"/>
      <c r="AFO20" s="595"/>
      <c r="AFP20" s="595"/>
      <c r="AFQ20" s="595"/>
      <c r="AFR20" s="595"/>
      <c r="AFS20" s="595"/>
      <c r="AFT20" s="595"/>
      <c r="AFU20" s="595"/>
      <c r="AFV20" s="595"/>
      <c r="AFW20" s="595"/>
      <c r="AFX20" s="595"/>
      <c r="AFY20" s="595"/>
      <c r="AFZ20" s="595"/>
      <c r="AGA20" s="595"/>
      <c r="AGB20" s="595"/>
      <c r="AGC20" s="595"/>
      <c r="AGD20" s="595"/>
      <c r="AGE20" s="595"/>
      <c r="AGF20" s="595"/>
      <c r="AGG20" s="595"/>
      <c r="AGH20" s="595"/>
      <c r="AGI20" s="595"/>
      <c r="AGJ20" s="595"/>
      <c r="AGK20" s="595"/>
      <c r="AGL20" s="595"/>
      <c r="AGM20" s="595"/>
      <c r="AGN20" s="595"/>
      <c r="AGO20" s="595"/>
      <c r="AGP20" s="595"/>
      <c r="AGQ20" s="595"/>
      <c r="AGR20" s="595"/>
      <c r="AGS20" s="595"/>
      <c r="AGT20" s="595"/>
      <c r="AGU20" s="595"/>
      <c r="AGV20" s="595"/>
      <c r="AGW20" s="595"/>
      <c r="AGX20" s="595"/>
      <c r="AGY20" s="595"/>
      <c r="AGZ20" s="595"/>
      <c r="AHA20" s="595"/>
      <c r="AHB20" s="595"/>
      <c r="AHC20" s="595"/>
      <c r="AHD20" s="595"/>
      <c r="AHE20" s="595"/>
      <c r="AHF20" s="595"/>
      <c r="AHG20" s="595"/>
      <c r="AHH20" s="595"/>
      <c r="AHI20" s="595"/>
      <c r="AHJ20" s="595"/>
      <c r="AHK20" s="595"/>
      <c r="AHL20" s="595"/>
      <c r="AHM20" s="595"/>
      <c r="AHN20" s="595"/>
      <c r="AHO20" s="595"/>
      <c r="AHP20" s="595"/>
      <c r="AHQ20" s="595"/>
      <c r="AHR20" s="595"/>
      <c r="AHS20" s="595"/>
      <c r="AHT20" s="595"/>
      <c r="AHU20" s="595"/>
      <c r="AHV20" s="595"/>
      <c r="AHW20" s="595"/>
      <c r="AHX20" s="595"/>
      <c r="AHY20" s="595"/>
      <c r="AHZ20" s="595"/>
      <c r="AIA20" s="595"/>
      <c r="AIB20" s="595"/>
      <c r="AIC20" s="595"/>
      <c r="AID20" s="595"/>
      <c r="AIE20" s="595"/>
      <c r="AIF20" s="595"/>
      <c r="AIG20" s="595"/>
      <c r="AIH20" s="595"/>
      <c r="AII20" s="595"/>
      <c r="AIJ20" s="595"/>
      <c r="AIK20" s="595"/>
      <c r="AIL20" s="595"/>
      <c r="AIM20" s="595"/>
      <c r="AIN20" s="595"/>
      <c r="AIO20" s="595"/>
      <c r="AIP20" s="595"/>
      <c r="AIQ20" s="595"/>
      <c r="AIR20" s="595"/>
      <c r="AIS20" s="595"/>
      <c r="AIT20" s="595"/>
      <c r="AIU20" s="595"/>
      <c r="AIV20" s="595"/>
      <c r="AIW20" s="595"/>
      <c r="AIX20" s="595"/>
      <c r="AIY20" s="595"/>
      <c r="AIZ20" s="595"/>
      <c r="AJA20" s="595"/>
      <c r="AJB20" s="595"/>
      <c r="AJC20" s="595"/>
      <c r="AJD20" s="595"/>
      <c r="AJE20" s="595"/>
      <c r="AJF20" s="595"/>
      <c r="AJG20" s="595"/>
      <c r="AJH20" s="595"/>
      <c r="AJI20" s="595"/>
      <c r="AJJ20" s="595"/>
      <c r="AJK20" s="595"/>
      <c r="AJL20" s="595"/>
      <c r="AJM20" s="595"/>
      <c r="AJN20" s="595"/>
      <c r="AJO20" s="595"/>
      <c r="AJP20" s="595"/>
      <c r="AJQ20" s="595"/>
      <c r="AJR20" s="595"/>
      <c r="AJS20" s="595"/>
      <c r="AJT20" s="595"/>
      <c r="AJU20" s="595"/>
      <c r="AJV20" s="595"/>
      <c r="AJW20" s="595"/>
      <c r="AJX20" s="595"/>
      <c r="AJY20" s="595"/>
      <c r="AJZ20" s="595"/>
      <c r="AKA20" s="595"/>
      <c r="AKB20" s="595"/>
      <c r="AKC20" s="595"/>
      <c r="AKD20" s="595"/>
      <c r="AKE20" s="595"/>
      <c r="AKF20" s="595"/>
      <c r="AKG20" s="595"/>
      <c r="AKH20" s="595"/>
      <c r="AKI20" s="595"/>
      <c r="AKJ20" s="595"/>
      <c r="AKK20" s="595"/>
      <c r="AKL20" s="595"/>
      <c r="AKM20" s="595"/>
      <c r="AKN20" s="595"/>
      <c r="AKO20" s="595"/>
      <c r="AKP20" s="595"/>
      <c r="AKQ20" s="595"/>
      <c r="AKR20" s="595"/>
      <c r="AKS20" s="595"/>
      <c r="AKT20" s="595"/>
      <c r="AKU20" s="595"/>
      <c r="AKV20" s="595"/>
      <c r="AKW20" s="595"/>
      <c r="AKX20" s="595"/>
      <c r="AKY20" s="595"/>
      <c r="AKZ20" s="595"/>
      <c r="ALA20" s="595"/>
      <c r="ALB20" s="595"/>
      <c r="ALC20" s="595"/>
      <c r="ALD20" s="595"/>
      <c r="ALE20" s="595"/>
      <c r="ALF20" s="595"/>
      <c r="ALG20" s="595"/>
      <c r="ALH20" s="595"/>
      <c r="ALI20" s="595"/>
      <c r="ALJ20" s="595"/>
      <c r="ALK20" s="595"/>
      <c r="ALL20" s="595"/>
      <c r="ALM20" s="595"/>
      <c r="ALN20" s="595"/>
      <c r="ALO20" s="595"/>
      <c r="ALP20" s="595"/>
      <c r="ALQ20" s="595"/>
      <c r="ALR20" s="595"/>
      <c r="ALS20" s="595"/>
      <c r="ALT20" s="595"/>
      <c r="ALU20" s="595"/>
      <c r="ALV20" s="595"/>
      <c r="ALW20" s="595"/>
      <c r="ALX20" s="595"/>
      <c r="ALY20" s="595"/>
      <c r="ALZ20" s="595"/>
      <c r="AMA20" s="595"/>
      <c r="AMB20" s="595"/>
      <c r="AMC20" s="595"/>
      <c r="AMD20" s="595"/>
      <c r="AME20" s="595"/>
      <c r="AMF20" s="595"/>
      <c r="AMG20" s="595"/>
      <c r="AMH20" s="595"/>
      <c r="AMI20" s="595"/>
      <c r="AMJ20" s="595"/>
      <c r="AMK20" s="595"/>
      <c r="AML20" s="595"/>
      <c r="AMM20" s="595"/>
      <c r="AMN20" s="595"/>
      <c r="AMO20" s="595"/>
      <c r="AMP20" s="595"/>
      <c r="AMQ20" s="595"/>
      <c r="AMR20" s="595"/>
      <c r="AMS20" s="595"/>
      <c r="AMT20" s="595"/>
      <c r="AMU20" s="595"/>
      <c r="AMV20" s="595"/>
      <c r="AMW20" s="595"/>
      <c r="AMX20" s="595"/>
      <c r="AMY20" s="595"/>
      <c r="AMZ20" s="595"/>
      <c r="ANA20" s="595"/>
      <c r="ANB20" s="595"/>
      <c r="ANC20" s="595"/>
      <c r="AND20" s="595"/>
      <c r="ANE20" s="595"/>
      <c r="ANF20" s="595"/>
      <c r="ANG20" s="595"/>
      <c r="ANH20" s="595"/>
      <c r="ANI20" s="595"/>
      <c r="ANJ20" s="595"/>
      <c r="ANK20" s="595"/>
      <c r="ANL20" s="595"/>
      <c r="ANM20" s="595"/>
      <c r="ANN20" s="595"/>
      <c r="ANO20" s="595"/>
      <c r="ANP20" s="595"/>
      <c r="ANQ20" s="595"/>
      <c r="ANR20" s="595"/>
      <c r="ANS20" s="595"/>
      <c r="ANT20" s="595"/>
      <c r="ANU20" s="595"/>
      <c r="ANV20" s="595"/>
      <c r="ANW20" s="595"/>
      <c r="ANX20" s="595"/>
      <c r="ANY20" s="595"/>
      <c r="ANZ20" s="595"/>
      <c r="AOA20" s="595"/>
      <c r="AOB20" s="595"/>
      <c r="AOC20" s="595"/>
      <c r="AOD20" s="595"/>
      <c r="AOE20" s="595"/>
      <c r="AOF20" s="595"/>
      <c r="AOG20" s="595"/>
      <c r="AOH20" s="595"/>
      <c r="AOI20" s="595"/>
      <c r="AOJ20" s="595"/>
      <c r="AOK20" s="595"/>
      <c r="AOL20" s="595"/>
      <c r="AOM20" s="595"/>
      <c r="AON20" s="595"/>
      <c r="AOO20" s="595"/>
      <c r="AOP20" s="595"/>
      <c r="AOQ20" s="595"/>
      <c r="AOR20" s="595"/>
      <c r="AOS20" s="595"/>
      <c r="AOT20" s="595"/>
      <c r="AOU20" s="595"/>
      <c r="AOV20" s="595"/>
      <c r="AOW20" s="595"/>
      <c r="AOX20" s="595"/>
      <c r="AOY20" s="595"/>
      <c r="AOZ20" s="595"/>
      <c r="APA20" s="595"/>
      <c r="APB20" s="595"/>
      <c r="APC20" s="595"/>
      <c r="APD20" s="595"/>
      <c r="APE20" s="595"/>
      <c r="APF20" s="595"/>
      <c r="APG20" s="595"/>
      <c r="APH20" s="595"/>
      <c r="API20" s="595"/>
      <c r="APJ20" s="595"/>
      <c r="APK20" s="595"/>
      <c r="APL20" s="595"/>
      <c r="APM20" s="595"/>
      <c r="APN20" s="595"/>
      <c r="APO20" s="595"/>
      <c r="APP20" s="595"/>
      <c r="APQ20" s="595"/>
      <c r="APR20" s="595"/>
      <c r="APS20" s="595"/>
      <c r="APT20" s="595"/>
      <c r="APU20" s="595"/>
      <c r="APV20" s="595"/>
      <c r="APW20" s="595"/>
      <c r="APX20" s="595"/>
      <c r="APY20" s="595"/>
      <c r="APZ20" s="595"/>
      <c r="AQA20" s="595"/>
      <c r="AQB20" s="595"/>
      <c r="AQC20" s="595"/>
      <c r="AQD20" s="595"/>
      <c r="AQE20" s="595"/>
      <c r="AQF20" s="595"/>
      <c r="AQG20" s="595"/>
      <c r="AQH20" s="595"/>
      <c r="AQI20" s="595"/>
      <c r="AQJ20" s="595"/>
      <c r="AQK20" s="595"/>
      <c r="AQL20" s="595"/>
      <c r="AQM20" s="595"/>
      <c r="AQN20" s="595"/>
      <c r="AQO20" s="595"/>
      <c r="AQP20" s="595"/>
      <c r="AQQ20" s="595"/>
      <c r="AQR20" s="595"/>
      <c r="AQS20" s="595"/>
      <c r="AQT20" s="595"/>
      <c r="AQU20" s="595"/>
      <c r="AQV20" s="595"/>
      <c r="AQW20" s="595"/>
      <c r="AQX20" s="595"/>
      <c r="AQY20" s="595"/>
      <c r="AQZ20" s="595"/>
      <c r="ARA20" s="595"/>
      <c r="ARB20" s="595"/>
      <c r="ARC20" s="595"/>
      <c r="ARD20" s="595"/>
      <c r="ARE20" s="595"/>
      <c r="ARF20" s="595"/>
      <c r="ARG20" s="595"/>
      <c r="ARH20" s="595"/>
      <c r="ARI20" s="595"/>
      <c r="ARJ20" s="595"/>
      <c r="ARK20" s="595"/>
      <c r="ARL20" s="595"/>
      <c r="ARM20" s="595"/>
      <c r="ARN20" s="595"/>
      <c r="ARO20" s="595"/>
      <c r="ARP20" s="595"/>
      <c r="ARQ20" s="595"/>
      <c r="ARR20" s="595"/>
      <c r="ARS20" s="595"/>
      <c r="ART20" s="595"/>
      <c r="ARU20" s="595"/>
      <c r="ARV20" s="595"/>
      <c r="ARW20" s="595"/>
      <c r="ARX20" s="595"/>
      <c r="ARY20" s="595"/>
      <c r="ARZ20" s="595"/>
      <c r="ASA20" s="595"/>
      <c r="ASB20" s="595"/>
      <c r="ASC20" s="595"/>
      <c r="ASD20" s="595"/>
      <c r="ASE20" s="595"/>
      <c r="ASF20" s="595"/>
      <c r="ASG20" s="595"/>
      <c r="ASH20" s="595"/>
      <c r="ASI20" s="595"/>
      <c r="ASJ20" s="595"/>
      <c r="ASK20" s="595"/>
      <c r="ASL20" s="595"/>
      <c r="ASM20" s="595"/>
      <c r="ASN20" s="595"/>
      <c r="ASO20" s="595"/>
      <c r="ASP20" s="595"/>
      <c r="ASQ20" s="595"/>
      <c r="ASR20" s="595"/>
      <c r="ASS20" s="595"/>
      <c r="AST20" s="595"/>
      <c r="ASU20" s="595"/>
      <c r="ASV20" s="595"/>
      <c r="ASW20" s="595"/>
      <c r="ASX20" s="595"/>
      <c r="ASY20" s="595"/>
      <c r="ASZ20" s="595"/>
      <c r="ATA20" s="595"/>
      <c r="ATB20" s="595"/>
      <c r="ATC20" s="595"/>
      <c r="ATD20" s="595"/>
      <c r="ATE20" s="595"/>
      <c r="ATF20" s="595"/>
      <c r="ATG20" s="595"/>
      <c r="ATH20" s="595"/>
      <c r="ATI20" s="595"/>
      <c r="ATJ20" s="595"/>
      <c r="ATK20" s="595"/>
      <c r="ATL20" s="595"/>
      <c r="ATM20" s="595"/>
      <c r="ATN20" s="595"/>
      <c r="ATO20" s="595"/>
      <c r="ATP20" s="595"/>
      <c r="ATQ20" s="595"/>
      <c r="ATR20" s="595"/>
      <c r="ATS20" s="595"/>
      <c r="ATT20" s="595"/>
      <c r="ATU20" s="595"/>
      <c r="ATV20" s="595"/>
      <c r="ATW20" s="595"/>
      <c r="ATX20" s="595"/>
      <c r="ATY20" s="595"/>
      <c r="ATZ20" s="595"/>
      <c r="AUA20" s="595"/>
      <c r="AUB20" s="595"/>
      <c r="AUC20" s="595"/>
      <c r="AUD20" s="595"/>
      <c r="AUE20" s="595"/>
      <c r="AUF20" s="595"/>
      <c r="AUG20" s="595"/>
      <c r="AUH20" s="595"/>
      <c r="AUI20" s="595"/>
      <c r="AUJ20" s="595"/>
      <c r="AUK20" s="595"/>
      <c r="AUL20" s="595"/>
      <c r="AUM20" s="595"/>
      <c r="AUN20" s="595"/>
      <c r="AUO20" s="595"/>
      <c r="AUP20" s="595"/>
      <c r="AUQ20" s="595"/>
      <c r="AUR20" s="595"/>
      <c r="AUS20" s="595"/>
      <c r="AUT20" s="595"/>
      <c r="AUU20" s="595"/>
      <c r="AUV20" s="595"/>
      <c r="AUW20" s="595"/>
      <c r="AUX20" s="595"/>
      <c r="AUY20" s="595"/>
      <c r="AUZ20" s="595"/>
      <c r="AVA20" s="595"/>
      <c r="AVB20" s="595"/>
      <c r="AVC20" s="595"/>
      <c r="AVD20" s="595"/>
      <c r="AVE20" s="595"/>
      <c r="AVF20" s="595"/>
      <c r="AVG20" s="595"/>
      <c r="AVH20" s="595"/>
      <c r="AVI20" s="595"/>
      <c r="AVJ20" s="595"/>
      <c r="AVK20" s="595"/>
      <c r="AVL20" s="595"/>
      <c r="AVM20" s="595"/>
      <c r="AVN20" s="595"/>
      <c r="AVO20" s="595"/>
      <c r="AVP20" s="595"/>
      <c r="AVQ20" s="595"/>
      <c r="AVR20" s="595"/>
      <c r="AVS20" s="595"/>
      <c r="AVT20" s="595"/>
      <c r="AVU20" s="595"/>
      <c r="AVV20" s="595"/>
      <c r="AVW20" s="595"/>
      <c r="AVX20" s="595"/>
      <c r="AVY20" s="595"/>
      <c r="AVZ20" s="595"/>
      <c r="AWA20" s="595"/>
      <c r="AWB20" s="595"/>
      <c r="AWC20" s="595"/>
      <c r="AWD20" s="595"/>
      <c r="AWE20" s="595"/>
      <c r="AWF20" s="595"/>
      <c r="AWG20" s="595"/>
      <c r="AWH20" s="595"/>
      <c r="AWI20" s="595"/>
      <c r="AWJ20" s="595"/>
      <c r="AWK20" s="595"/>
      <c r="AWL20" s="595"/>
      <c r="AWM20" s="595"/>
      <c r="AWN20" s="595"/>
      <c r="AWO20" s="595"/>
      <c r="AWP20" s="595"/>
      <c r="AWQ20" s="595"/>
      <c r="AWR20" s="595"/>
      <c r="AWS20" s="595"/>
      <c r="AWT20" s="595"/>
      <c r="AWU20" s="595"/>
      <c r="AWV20" s="595"/>
      <c r="AWW20" s="595"/>
      <c r="AWX20" s="595"/>
      <c r="AWY20" s="595"/>
      <c r="AWZ20" s="595"/>
      <c r="AXA20" s="595"/>
      <c r="AXB20" s="595"/>
      <c r="AXC20" s="595"/>
      <c r="AXD20" s="595"/>
      <c r="AXE20" s="595"/>
      <c r="AXF20" s="595"/>
      <c r="AXG20" s="595"/>
      <c r="AXH20" s="595"/>
      <c r="AXI20" s="595"/>
      <c r="AXJ20" s="595"/>
      <c r="AXK20" s="595"/>
      <c r="AXL20" s="595"/>
      <c r="AXM20" s="595"/>
      <c r="AXN20" s="595"/>
      <c r="AXO20" s="595"/>
      <c r="AXP20" s="595"/>
      <c r="AXQ20" s="595"/>
      <c r="AXR20" s="595"/>
      <c r="AXS20" s="595"/>
      <c r="AXT20" s="595"/>
      <c r="AXU20" s="595"/>
      <c r="AXV20" s="595"/>
      <c r="AXW20" s="595"/>
      <c r="AXX20" s="595"/>
      <c r="AXY20" s="595"/>
      <c r="AXZ20" s="595"/>
      <c r="AYA20" s="595"/>
      <c r="AYB20" s="595"/>
      <c r="AYC20" s="595"/>
      <c r="AYD20" s="595"/>
      <c r="AYE20" s="595"/>
      <c r="AYF20" s="595"/>
      <c r="AYG20" s="595"/>
      <c r="AYH20" s="595"/>
      <c r="AYI20" s="595"/>
      <c r="AYJ20" s="595"/>
      <c r="AYK20" s="595"/>
      <c r="AYL20" s="595"/>
      <c r="AYM20" s="595"/>
      <c r="AYN20" s="595"/>
      <c r="AYO20" s="595"/>
      <c r="AYP20" s="595"/>
      <c r="AYQ20" s="595"/>
      <c r="AYR20" s="595"/>
      <c r="AYS20" s="595"/>
      <c r="AYT20" s="595"/>
      <c r="AYU20" s="595"/>
      <c r="AYV20" s="595"/>
      <c r="AYW20" s="595"/>
      <c r="AYX20" s="595"/>
      <c r="AYY20" s="595"/>
      <c r="AYZ20" s="595"/>
      <c r="AZA20" s="595"/>
      <c r="AZB20" s="595"/>
      <c r="AZC20" s="595"/>
      <c r="AZD20" s="595"/>
      <c r="AZE20" s="595"/>
      <c r="AZF20" s="595"/>
      <c r="AZG20" s="595"/>
      <c r="AZH20" s="595"/>
      <c r="AZI20" s="595"/>
      <c r="AZJ20" s="595"/>
      <c r="AZK20" s="595"/>
      <c r="AZL20" s="595"/>
      <c r="AZM20" s="595"/>
      <c r="AZN20" s="595"/>
      <c r="AZO20" s="595"/>
      <c r="AZP20" s="595"/>
      <c r="AZQ20" s="595"/>
      <c r="AZR20" s="595"/>
      <c r="AZS20" s="595"/>
      <c r="AZT20" s="595"/>
      <c r="AZU20" s="595"/>
      <c r="AZV20" s="595"/>
      <c r="AZW20" s="595"/>
      <c r="AZX20" s="595"/>
      <c r="AZY20" s="595"/>
      <c r="AZZ20" s="595"/>
      <c r="BAA20" s="595"/>
      <c r="BAB20" s="595"/>
      <c r="BAC20" s="595"/>
      <c r="BAD20" s="595"/>
      <c r="BAE20" s="595"/>
      <c r="BAF20" s="595"/>
      <c r="BAG20" s="595"/>
      <c r="BAH20" s="595"/>
      <c r="BAI20" s="595"/>
      <c r="BAJ20" s="595"/>
      <c r="BAK20" s="595"/>
      <c r="BAL20" s="595"/>
      <c r="BAM20" s="595"/>
      <c r="BAN20" s="595"/>
      <c r="BAO20" s="595"/>
      <c r="BAP20" s="595"/>
      <c r="BAQ20" s="595"/>
      <c r="BAR20" s="595"/>
      <c r="BAS20" s="595"/>
      <c r="BAT20" s="595"/>
      <c r="BAU20" s="595"/>
      <c r="BAV20" s="595"/>
      <c r="BAW20" s="595"/>
      <c r="BAX20" s="595"/>
      <c r="BAY20" s="595"/>
      <c r="BAZ20" s="595"/>
      <c r="BBA20" s="595"/>
      <c r="BBB20" s="595"/>
      <c r="BBC20" s="595"/>
      <c r="BBD20" s="595"/>
      <c r="BBE20" s="595"/>
      <c r="BBF20" s="595"/>
      <c r="BBG20" s="595"/>
      <c r="BBH20" s="595"/>
      <c r="BBI20" s="595"/>
      <c r="BBJ20" s="595"/>
      <c r="BBK20" s="595"/>
      <c r="BBL20" s="595"/>
      <c r="BBM20" s="595"/>
      <c r="BBN20" s="595"/>
      <c r="BBO20" s="595"/>
      <c r="BBP20" s="595"/>
      <c r="BBQ20" s="595"/>
      <c r="BBR20" s="595"/>
      <c r="BBS20" s="595"/>
      <c r="BBT20" s="595"/>
      <c r="BBU20" s="595"/>
      <c r="BBV20" s="595"/>
      <c r="BBW20" s="595"/>
      <c r="BBX20" s="595"/>
      <c r="BBY20" s="595"/>
      <c r="BBZ20" s="595"/>
      <c r="BCA20" s="595"/>
      <c r="BCB20" s="595"/>
      <c r="BCC20" s="595"/>
      <c r="BCD20" s="595"/>
      <c r="BCE20" s="595"/>
      <c r="BCF20" s="595"/>
      <c r="BCG20" s="595"/>
      <c r="BCH20" s="595"/>
      <c r="BCI20" s="595"/>
      <c r="BCJ20" s="595"/>
      <c r="BCK20" s="595"/>
      <c r="BCL20" s="595"/>
      <c r="BCM20" s="595"/>
      <c r="BCN20" s="595"/>
      <c r="BCO20" s="595"/>
      <c r="BCP20" s="595"/>
      <c r="BCQ20" s="595"/>
      <c r="BCR20" s="595"/>
      <c r="BCS20" s="595"/>
      <c r="BCT20" s="595"/>
      <c r="BCU20" s="595"/>
      <c r="BCV20" s="595"/>
      <c r="BCW20" s="595"/>
      <c r="BCX20" s="595"/>
      <c r="BCY20" s="595"/>
      <c r="BCZ20" s="595"/>
      <c r="BDA20" s="595"/>
      <c r="BDB20" s="595"/>
      <c r="BDC20" s="595"/>
      <c r="BDD20" s="595"/>
      <c r="BDE20" s="595"/>
      <c r="BDF20" s="595"/>
      <c r="BDG20" s="595"/>
      <c r="BDH20" s="595"/>
      <c r="BDI20" s="595"/>
      <c r="BDJ20" s="595"/>
      <c r="BDK20" s="595"/>
      <c r="BDL20" s="595"/>
      <c r="BDM20" s="595"/>
      <c r="BDN20" s="595"/>
      <c r="BDO20" s="595"/>
      <c r="BDP20" s="595"/>
      <c r="BDQ20" s="595"/>
      <c r="BDR20" s="595"/>
      <c r="BDS20" s="595"/>
      <c r="BDT20" s="595"/>
      <c r="BDU20" s="595"/>
      <c r="BDV20" s="595"/>
      <c r="BDW20" s="595"/>
      <c r="BDX20" s="595"/>
      <c r="BDY20" s="595"/>
      <c r="BDZ20" s="595"/>
      <c r="BEA20" s="595"/>
      <c r="BEB20" s="595"/>
      <c r="BEC20" s="595"/>
      <c r="BED20" s="595"/>
      <c r="BEE20" s="595"/>
      <c r="BEF20" s="595"/>
      <c r="BEG20" s="595"/>
      <c r="BEH20" s="595"/>
      <c r="BEI20" s="595"/>
      <c r="BEJ20" s="595"/>
      <c r="BEK20" s="595"/>
      <c r="BEL20" s="595"/>
      <c r="BEM20" s="595"/>
      <c r="BEN20" s="595"/>
      <c r="BEO20" s="595"/>
      <c r="BEP20" s="595"/>
      <c r="BEQ20" s="595"/>
      <c r="BER20" s="595"/>
      <c r="BES20" s="595"/>
      <c r="BET20" s="595"/>
      <c r="BEU20" s="595"/>
      <c r="BEV20" s="595"/>
      <c r="BEW20" s="595"/>
      <c r="BEX20" s="595"/>
      <c r="BEY20" s="595"/>
      <c r="BEZ20" s="595"/>
      <c r="BFA20" s="595"/>
      <c r="BFB20" s="595"/>
      <c r="BFC20" s="595"/>
      <c r="BFD20" s="595"/>
      <c r="BFE20" s="595"/>
      <c r="BFF20" s="595"/>
      <c r="BFG20" s="595"/>
      <c r="BFH20" s="595"/>
      <c r="BFI20" s="595"/>
      <c r="BFJ20" s="595"/>
      <c r="BFK20" s="595"/>
      <c r="BFL20" s="595"/>
      <c r="BFM20" s="595"/>
      <c r="BFN20" s="595"/>
      <c r="BFO20" s="595"/>
      <c r="BFP20" s="595"/>
      <c r="BFQ20" s="595"/>
      <c r="BFR20" s="595"/>
      <c r="BFS20" s="595"/>
      <c r="BFT20" s="595"/>
      <c r="BFU20" s="595"/>
      <c r="BFV20" s="595"/>
      <c r="BFW20" s="595"/>
      <c r="BFX20" s="595"/>
      <c r="BFY20" s="595"/>
      <c r="BFZ20" s="595"/>
      <c r="BGA20" s="595"/>
      <c r="BGB20" s="595"/>
      <c r="BGC20" s="595"/>
      <c r="BGD20" s="595"/>
      <c r="BGE20" s="595"/>
      <c r="BGF20" s="595"/>
      <c r="BGG20" s="595"/>
      <c r="BGH20" s="595"/>
      <c r="BGI20" s="595"/>
      <c r="BGJ20" s="595"/>
      <c r="BGK20" s="595"/>
      <c r="BGL20" s="595"/>
      <c r="BGM20" s="595"/>
      <c r="BGN20" s="595"/>
      <c r="BGO20" s="595"/>
      <c r="BGP20" s="595"/>
      <c r="BGQ20" s="595"/>
      <c r="BGR20" s="595"/>
      <c r="BGS20" s="595"/>
      <c r="BGT20" s="595"/>
      <c r="BGU20" s="595"/>
      <c r="BGV20" s="595"/>
      <c r="BGW20" s="595"/>
      <c r="BGX20" s="595"/>
      <c r="BGY20" s="595"/>
      <c r="BGZ20" s="595"/>
      <c r="BHA20" s="595"/>
      <c r="BHB20" s="595"/>
      <c r="BHC20" s="595"/>
      <c r="BHD20" s="595"/>
      <c r="BHE20" s="595"/>
      <c r="BHF20" s="595"/>
      <c r="BHG20" s="595"/>
      <c r="BHH20" s="595"/>
      <c r="BHI20" s="595"/>
      <c r="BHJ20" s="595"/>
      <c r="BHK20" s="595"/>
      <c r="BHL20" s="595"/>
      <c r="BHM20" s="595"/>
      <c r="BHN20" s="595"/>
      <c r="BHO20" s="595"/>
      <c r="BHP20" s="595"/>
      <c r="BHQ20" s="595"/>
      <c r="BHR20" s="595"/>
      <c r="BHS20" s="595"/>
      <c r="BHT20" s="595"/>
      <c r="BHU20" s="595"/>
      <c r="BHV20" s="595"/>
      <c r="BHW20" s="595"/>
      <c r="BHX20" s="595"/>
      <c r="BHY20" s="595"/>
      <c r="BHZ20" s="595"/>
      <c r="BIA20" s="595"/>
      <c r="BIB20" s="595"/>
      <c r="BIC20" s="595"/>
      <c r="BID20" s="595"/>
      <c r="BIE20" s="595"/>
      <c r="BIF20" s="595"/>
      <c r="BIG20" s="595"/>
      <c r="BIH20" s="595"/>
      <c r="BII20" s="595"/>
      <c r="BIJ20" s="595"/>
      <c r="BIK20" s="595"/>
      <c r="BIL20" s="595"/>
      <c r="BIM20" s="595"/>
      <c r="BIN20" s="595"/>
      <c r="BIO20" s="595"/>
      <c r="BIP20" s="595"/>
      <c r="BIQ20" s="595"/>
      <c r="BIR20" s="595"/>
      <c r="BIS20" s="595"/>
      <c r="BIT20" s="595"/>
      <c r="BIU20" s="595"/>
      <c r="BIV20" s="595"/>
      <c r="BIW20" s="595"/>
      <c r="BIX20" s="595"/>
      <c r="BIY20" s="595"/>
      <c r="BIZ20" s="595"/>
      <c r="BJA20" s="595"/>
      <c r="BJB20" s="595"/>
      <c r="BJC20" s="595"/>
      <c r="BJD20" s="595"/>
      <c r="BJE20" s="595"/>
      <c r="BJF20" s="595"/>
      <c r="BJG20" s="595"/>
      <c r="BJH20" s="595"/>
      <c r="BJI20" s="595"/>
      <c r="BJJ20" s="595"/>
      <c r="BJK20" s="595"/>
      <c r="BJL20" s="595"/>
      <c r="BJM20" s="595"/>
      <c r="BJN20" s="595"/>
      <c r="BJO20" s="595"/>
      <c r="BJP20" s="595"/>
      <c r="BJQ20" s="595"/>
      <c r="BJR20" s="595"/>
      <c r="BJS20" s="595"/>
      <c r="BJT20" s="595"/>
      <c r="BJU20" s="595"/>
      <c r="BJV20" s="595"/>
      <c r="BJW20" s="595"/>
      <c r="BJX20" s="595"/>
      <c r="BJY20" s="595"/>
      <c r="BJZ20" s="595"/>
      <c r="BKA20" s="595"/>
      <c r="BKB20" s="595"/>
      <c r="BKC20" s="595"/>
      <c r="BKD20" s="595"/>
      <c r="BKE20" s="595"/>
      <c r="BKF20" s="595"/>
      <c r="BKG20" s="595"/>
      <c r="BKH20" s="595"/>
      <c r="BKI20" s="595"/>
      <c r="BKJ20" s="595"/>
      <c r="BKK20" s="595"/>
      <c r="BKL20" s="595"/>
      <c r="BKM20" s="595"/>
      <c r="BKN20" s="595"/>
      <c r="BKO20" s="595"/>
      <c r="BKP20" s="595"/>
      <c r="BKQ20" s="595"/>
      <c r="BKR20" s="595"/>
      <c r="BKS20" s="595"/>
      <c r="BKT20" s="595"/>
      <c r="BKU20" s="595"/>
      <c r="BKV20" s="595"/>
      <c r="BKW20" s="595"/>
      <c r="BKX20" s="595"/>
      <c r="BKY20" s="595"/>
      <c r="BKZ20" s="595"/>
      <c r="BLA20" s="595"/>
      <c r="BLB20" s="595"/>
      <c r="BLC20" s="595"/>
      <c r="BLD20" s="595"/>
      <c r="BLE20" s="595"/>
      <c r="BLF20" s="595"/>
      <c r="BLG20" s="595"/>
      <c r="BLH20" s="595"/>
      <c r="BLI20" s="595"/>
      <c r="BLJ20" s="595"/>
      <c r="BLK20" s="595"/>
      <c r="BLL20" s="595"/>
      <c r="BLM20" s="595"/>
      <c r="BLN20" s="595"/>
      <c r="BLO20" s="595"/>
      <c r="BLP20" s="595"/>
      <c r="BLQ20" s="595"/>
      <c r="BLR20" s="595"/>
      <c r="BLS20" s="595"/>
      <c r="BLT20" s="595"/>
      <c r="BLU20" s="595"/>
      <c r="BLV20" s="595"/>
      <c r="BLW20" s="595"/>
      <c r="BLX20" s="595"/>
      <c r="BLY20" s="595"/>
      <c r="BLZ20" s="595"/>
      <c r="BMA20" s="595"/>
      <c r="BMB20" s="595"/>
      <c r="BMC20" s="595"/>
      <c r="BMD20" s="595"/>
      <c r="BME20" s="595"/>
      <c r="BMF20" s="595"/>
      <c r="BMG20" s="595"/>
      <c r="BMH20" s="595"/>
      <c r="BMI20" s="595"/>
      <c r="BMJ20" s="595"/>
      <c r="BMK20" s="595"/>
      <c r="BML20" s="595"/>
      <c r="BMM20" s="595"/>
      <c r="BMN20" s="595"/>
      <c r="BMO20" s="595"/>
      <c r="BMP20" s="595"/>
      <c r="BMQ20" s="595"/>
      <c r="BMR20" s="595"/>
      <c r="BMS20" s="595"/>
      <c r="BMT20" s="595"/>
      <c r="BMU20" s="595"/>
      <c r="BMV20" s="595"/>
      <c r="BMW20" s="595"/>
      <c r="BMX20" s="595"/>
      <c r="BMY20" s="595"/>
      <c r="BMZ20" s="595"/>
      <c r="BNA20" s="595"/>
      <c r="BNB20" s="595"/>
      <c r="BNC20" s="595"/>
      <c r="BND20" s="595"/>
      <c r="BNE20" s="595"/>
      <c r="BNF20" s="595"/>
      <c r="BNG20" s="595"/>
      <c r="BNH20" s="595"/>
      <c r="BNI20" s="595"/>
      <c r="BNJ20" s="595"/>
      <c r="BNK20" s="595"/>
      <c r="BNL20" s="595"/>
      <c r="BNM20" s="595"/>
      <c r="BNN20" s="595"/>
      <c r="BNO20" s="595"/>
      <c r="BNP20" s="595"/>
      <c r="BNQ20" s="595"/>
      <c r="BNR20" s="595"/>
      <c r="BNS20" s="595"/>
      <c r="BNT20" s="595"/>
      <c r="BNU20" s="595"/>
      <c r="BNV20" s="595"/>
      <c r="BNW20" s="595"/>
      <c r="BNX20" s="595"/>
      <c r="BNY20" s="595"/>
      <c r="BNZ20" s="595"/>
      <c r="BOA20" s="595"/>
      <c r="BOB20" s="595"/>
      <c r="BOC20" s="595"/>
      <c r="BOD20" s="595"/>
      <c r="BOE20" s="595"/>
      <c r="BOF20" s="595"/>
      <c r="BOG20" s="595"/>
      <c r="BOH20" s="595"/>
      <c r="BOI20" s="595"/>
      <c r="BOJ20" s="595"/>
      <c r="BOK20" s="595"/>
      <c r="BOL20" s="595"/>
      <c r="BOM20" s="595"/>
      <c r="BON20" s="595"/>
      <c r="BOO20" s="595"/>
      <c r="BOP20" s="595"/>
      <c r="BOQ20" s="595"/>
      <c r="BOR20" s="595"/>
      <c r="BOS20" s="595"/>
      <c r="BOT20" s="595"/>
      <c r="BOU20" s="595"/>
      <c r="BOV20" s="595"/>
      <c r="BOW20" s="595"/>
      <c r="BOX20" s="595"/>
      <c r="BOY20" s="595"/>
      <c r="BOZ20" s="595"/>
      <c r="BPA20" s="595"/>
      <c r="BPB20" s="595"/>
      <c r="BPC20" s="595"/>
      <c r="BPD20" s="595"/>
      <c r="BPE20" s="595"/>
      <c r="BPF20" s="595"/>
      <c r="BPG20" s="595"/>
      <c r="BPH20" s="595"/>
      <c r="BPI20" s="595"/>
      <c r="BPJ20" s="595"/>
      <c r="BPK20" s="595"/>
      <c r="BPL20" s="595"/>
      <c r="BPM20" s="595"/>
      <c r="BPN20" s="595"/>
      <c r="BPO20" s="595"/>
      <c r="BPP20" s="595"/>
      <c r="BPQ20" s="595"/>
      <c r="BPR20" s="595"/>
      <c r="BPS20" s="595"/>
      <c r="BPT20" s="595"/>
      <c r="BPU20" s="595"/>
      <c r="BPV20" s="595"/>
      <c r="BPW20" s="595"/>
      <c r="BPX20" s="595"/>
      <c r="BPY20" s="595"/>
      <c r="BPZ20" s="595"/>
      <c r="BQA20" s="595"/>
      <c r="BQB20" s="595"/>
      <c r="BQC20" s="595"/>
      <c r="BQD20" s="595"/>
      <c r="BQE20" s="595"/>
      <c r="BQF20" s="595"/>
      <c r="BQG20" s="595"/>
      <c r="BQH20" s="595"/>
      <c r="BQI20" s="595"/>
      <c r="BQJ20" s="595"/>
      <c r="BQK20" s="595"/>
      <c r="BQL20" s="595"/>
      <c r="BQM20" s="595"/>
      <c r="BQN20" s="595"/>
      <c r="BQO20" s="595"/>
      <c r="BQP20" s="595"/>
      <c r="BQQ20" s="595"/>
      <c r="BQR20" s="595"/>
      <c r="BQS20" s="595"/>
      <c r="BQT20" s="595"/>
      <c r="BQU20" s="595"/>
      <c r="BQV20" s="595"/>
      <c r="BQW20" s="595"/>
      <c r="BQX20" s="595"/>
      <c r="BQY20" s="595"/>
      <c r="BQZ20" s="595"/>
      <c r="BRA20" s="595"/>
      <c r="BRB20" s="595"/>
      <c r="BRC20" s="595"/>
      <c r="BRD20" s="595"/>
      <c r="BRE20" s="595"/>
      <c r="BRF20" s="595"/>
      <c r="BRG20" s="595"/>
      <c r="BRH20" s="595"/>
      <c r="BRI20" s="595"/>
      <c r="BRJ20" s="595"/>
      <c r="BRK20" s="595"/>
      <c r="BRL20" s="595"/>
      <c r="BRM20" s="595"/>
      <c r="BRN20" s="595"/>
      <c r="BRO20" s="595"/>
      <c r="BRP20" s="595"/>
      <c r="BRQ20" s="595"/>
      <c r="BRR20" s="595"/>
      <c r="BRS20" s="595"/>
      <c r="BRT20" s="595"/>
      <c r="BRU20" s="595"/>
      <c r="BRV20" s="595"/>
      <c r="BRW20" s="595"/>
      <c r="BRX20" s="595"/>
      <c r="BRY20" s="595"/>
      <c r="BRZ20" s="595"/>
      <c r="BSA20" s="595"/>
      <c r="BSB20" s="595"/>
      <c r="BSC20" s="595"/>
      <c r="BSD20" s="595"/>
      <c r="BSE20" s="595"/>
      <c r="BSF20" s="595"/>
      <c r="BSG20" s="595"/>
      <c r="BSH20" s="595"/>
      <c r="BSI20" s="595"/>
      <c r="BSJ20" s="595"/>
      <c r="BSK20" s="595"/>
      <c r="BSL20" s="595"/>
      <c r="BSM20" s="595"/>
      <c r="BSN20" s="595"/>
      <c r="BSO20" s="595"/>
      <c r="BSP20" s="595"/>
      <c r="BSQ20" s="595"/>
      <c r="BSR20" s="595"/>
      <c r="BSS20" s="595"/>
      <c r="BST20" s="595"/>
      <c r="BSU20" s="595"/>
      <c r="BSV20" s="595"/>
      <c r="BSW20" s="595"/>
      <c r="BSX20" s="595"/>
      <c r="BSY20" s="595"/>
      <c r="BSZ20" s="595"/>
      <c r="BTA20" s="595"/>
      <c r="BTB20" s="595"/>
      <c r="BTC20" s="595"/>
      <c r="BTD20" s="595"/>
      <c r="BTE20" s="595"/>
      <c r="BTF20" s="595"/>
      <c r="BTG20" s="595"/>
      <c r="BTH20" s="595"/>
      <c r="BTI20" s="595"/>
      <c r="BTJ20" s="595"/>
      <c r="BTK20" s="595"/>
      <c r="BTL20" s="595"/>
      <c r="BTM20" s="595"/>
      <c r="BTN20" s="595"/>
      <c r="BTO20" s="595"/>
      <c r="BTP20" s="595"/>
      <c r="BTQ20" s="595"/>
      <c r="BTR20" s="595"/>
      <c r="BTS20" s="595"/>
      <c r="BTT20" s="595"/>
      <c r="BTU20" s="595"/>
      <c r="BTV20" s="595"/>
      <c r="BTW20" s="595"/>
      <c r="BTX20" s="595"/>
      <c r="BTY20" s="595"/>
      <c r="BTZ20" s="595"/>
      <c r="BUA20" s="595"/>
      <c r="BUB20" s="595"/>
      <c r="BUC20" s="595"/>
      <c r="BUD20" s="595"/>
      <c r="BUE20" s="595"/>
      <c r="BUF20" s="595"/>
      <c r="BUG20" s="595"/>
      <c r="BUH20" s="595"/>
      <c r="BUI20" s="595"/>
      <c r="BUJ20" s="595"/>
      <c r="BUK20" s="595"/>
      <c r="BUL20" s="595"/>
      <c r="BUM20" s="595"/>
      <c r="BUN20" s="595"/>
      <c r="BUO20" s="595"/>
      <c r="BUP20" s="595"/>
      <c r="BUQ20" s="595"/>
      <c r="BUR20" s="595"/>
      <c r="BUS20" s="595"/>
      <c r="BUT20" s="595"/>
      <c r="BUU20" s="595"/>
      <c r="BUV20" s="595"/>
      <c r="BUW20" s="595"/>
      <c r="BUX20" s="595"/>
      <c r="BUY20" s="595"/>
      <c r="BUZ20" s="595"/>
      <c r="BVA20" s="595"/>
      <c r="BVB20" s="595"/>
      <c r="BVC20" s="595"/>
      <c r="BVD20" s="595"/>
      <c r="BVE20" s="595"/>
      <c r="BVF20" s="595"/>
      <c r="BVG20" s="595"/>
      <c r="BVH20" s="595"/>
      <c r="BVI20" s="595"/>
      <c r="BVJ20" s="595"/>
      <c r="BVK20" s="595"/>
      <c r="BVL20" s="595"/>
      <c r="BVM20" s="595"/>
      <c r="BVN20" s="595"/>
      <c r="BVO20" s="595"/>
      <c r="BVP20" s="595"/>
      <c r="BVQ20" s="595"/>
      <c r="BVR20" s="595"/>
      <c r="BVS20" s="595"/>
      <c r="BVT20" s="595"/>
      <c r="BVU20" s="595"/>
      <c r="BVV20" s="595"/>
      <c r="BVW20" s="595"/>
      <c r="BVX20" s="595"/>
      <c r="BVY20" s="595"/>
      <c r="BVZ20" s="595"/>
      <c r="BWA20" s="595"/>
      <c r="BWB20" s="595"/>
      <c r="BWC20" s="595"/>
      <c r="BWD20" s="595"/>
      <c r="BWE20" s="595"/>
      <c r="BWF20" s="595"/>
      <c r="BWG20" s="595"/>
      <c r="BWH20" s="595"/>
      <c r="BWI20" s="595"/>
      <c r="BWJ20" s="595"/>
      <c r="BWK20" s="595"/>
    </row>
    <row r="21" spans="1:1961" ht="47.25" x14ac:dyDescent="0.25">
      <c r="A21" s="24" t="s">
        <v>132</v>
      </c>
      <c r="B21" s="32" t="s">
        <v>133</v>
      </c>
      <c r="C21" s="599" t="s">
        <v>127</v>
      </c>
      <c r="D21" s="599" t="s">
        <v>127</v>
      </c>
      <c r="E21" s="599" t="s">
        <v>127</v>
      </c>
      <c r="F21" s="599" t="s">
        <v>127</v>
      </c>
      <c r="G21" s="599" t="s">
        <v>127</v>
      </c>
      <c r="H21" s="599" t="s">
        <v>127</v>
      </c>
      <c r="I21" s="599" t="s">
        <v>127</v>
      </c>
      <c r="J21" s="599" t="s">
        <v>127</v>
      </c>
      <c r="K21" s="599" t="s">
        <v>127</v>
      </c>
      <c r="L21" s="599" t="s">
        <v>127</v>
      </c>
      <c r="M21" s="599" t="s">
        <v>127</v>
      </c>
      <c r="N21" s="599" t="s">
        <v>127</v>
      </c>
      <c r="O21" s="599" t="s">
        <v>127</v>
      </c>
      <c r="P21" s="599" t="s">
        <v>127</v>
      </c>
      <c r="Q21" s="599" t="s">
        <v>127</v>
      </c>
      <c r="R21" s="599" t="s">
        <v>127</v>
      </c>
      <c r="S21" s="599" t="s">
        <v>127</v>
      </c>
      <c r="T21" s="599" t="s">
        <v>127</v>
      </c>
      <c r="U21" s="599" t="s">
        <v>127</v>
      </c>
      <c r="V21" s="599" t="s">
        <v>127</v>
      </c>
      <c r="W21" s="599" t="s">
        <v>127</v>
      </c>
      <c r="X21" s="599" t="s">
        <v>127</v>
      </c>
      <c r="Y21" s="599" t="s">
        <v>127</v>
      </c>
      <c r="Z21" s="599" t="s">
        <v>127</v>
      </c>
      <c r="AA21" s="599" t="s">
        <v>127</v>
      </c>
      <c r="AB21" s="599" t="s">
        <v>127</v>
      </c>
      <c r="AC21" s="599" t="s">
        <v>127</v>
      </c>
      <c r="AD21" s="599" t="s">
        <v>127</v>
      </c>
      <c r="AE21" s="599" t="s">
        <v>127</v>
      </c>
      <c r="AF21" s="599" t="s">
        <v>127</v>
      </c>
      <c r="AG21" s="599" t="s">
        <v>127</v>
      </c>
      <c r="AH21" s="599" t="s">
        <v>127</v>
      </c>
      <c r="AI21" s="599" t="s">
        <v>127</v>
      </c>
      <c r="AJ21" s="599" t="s">
        <v>127</v>
      </c>
      <c r="AK21" s="599" t="s">
        <v>127</v>
      </c>
      <c r="AL21" s="599" t="s">
        <v>127</v>
      </c>
    </row>
    <row r="22" spans="1:1961" ht="31.5" x14ac:dyDescent="0.25">
      <c r="A22" s="24" t="s">
        <v>134</v>
      </c>
      <c r="B22" s="25" t="s">
        <v>135</v>
      </c>
      <c r="C22" s="599" t="s">
        <v>127</v>
      </c>
      <c r="D22" s="599" t="s">
        <v>127</v>
      </c>
      <c r="E22" s="599" t="s">
        <v>127</v>
      </c>
      <c r="F22" s="599" t="s">
        <v>127</v>
      </c>
      <c r="G22" s="599" t="s">
        <v>127</v>
      </c>
      <c r="H22" s="599" t="s">
        <v>127</v>
      </c>
      <c r="I22" s="599" t="s">
        <v>127</v>
      </c>
      <c r="J22" s="599" t="s">
        <v>127</v>
      </c>
      <c r="K22" s="599" t="s">
        <v>127</v>
      </c>
      <c r="L22" s="599" t="s">
        <v>127</v>
      </c>
      <c r="M22" s="599" t="s">
        <v>127</v>
      </c>
      <c r="N22" s="599" t="s">
        <v>127</v>
      </c>
      <c r="O22" s="599" t="s">
        <v>127</v>
      </c>
      <c r="P22" s="599" t="s">
        <v>127</v>
      </c>
      <c r="Q22" s="599" t="s">
        <v>127</v>
      </c>
      <c r="R22" s="599" t="s">
        <v>127</v>
      </c>
      <c r="S22" s="599" t="s">
        <v>127</v>
      </c>
      <c r="T22" s="599" t="s">
        <v>127</v>
      </c>
      <c r="U22" s="599" t="s">
        <v>127</v>
      </c>
      <c r="V22" s="599" t="s">
        <v>127</v>
      </c>
      <c r="W22" s="599" t="s">
        <v>127</v>
      </c>
      <c r="X22" s="599" t="s">
        <v>127</v>
      </c>
      <c r="Y22" s="599" t="s">
        <v>127</v>
      </c>
      <c r="Z22" s="599" t="s">
        <v>127</v>
      </c>
      <c r="AA22" s="599" t="s">
        <v>127</v>
      </c>
      <c r="AB22" s="599" t="s">
        <v>127</v>
      </c>
      <c r="AC22" s="599" t="s">
        <v>127</v>
      </c>
      <c r="AD22" s="599" t="s">
        <v>127</v>
      </c>
      <c r="AE22" s="599" t="s">
        <v>127</v>
      </c>
      <c r="AF22" s="599" t="s">
        <v>127</v>
      </c>
      <c r="AG22" s="599" t="s">
        <v>127</v>
      </c>
      <c r="AH22" s="599" t="s">
        <v>127</v>
      </c>
      <c r="AI22" s="599" t="s">
        <v>127</v>
      </c>
      <c r="AJ22" s="599" t="s">
        <v>127</v>
      </c>
      <c r="AK22" s="599" t="s">
        <v>127</v>
      </c>
      <c r="AL22" s="599" t="s">
        <v>127</v>
      </c>
    </row>
    <row r="23" spans="1:1961" ht="31.5" x14ac:dyDescent="0.25">
      <c r="A23" s="24" t="s">
        <v>136</v>
      </c>
      <c r="B23" s="25" t="s">
        <v>137</v>
      </c>
      <c r="C23" s="599" t="s">
        <v>127</v>
      </c>
      <c r="D23" s="599" t="s">
        <v>127</v>
      </c>
      <c r="E23" s="599" t="s">
        <v>127</v>
      </c>
      <c r="F23" s="599" t="s">
        <v>127</v>
      </c>
      <c r="G23" s="599" t="s">
        <v>127</v>
      </c>
      <c r="H23" s="599" t="s">
        <v>127</v>
      </c>
      <c r="I23" s="599" t="s">
        <v>127</v>
      </c>
      <c r="J23" s="599" t="s">
        <v>127</v>
      </c>
      <c r="K23" s="599" t="s">
        <v>127</v>
      </c>
      <c r="L23" s="599" t="s">
        <v>127</v>
      </c>
      <c r="M23" s="599" t="s">
        <v>127</v>
      </c>
      <c r="N23" s="599" t="s">
        <v>127</v>
      </c>
      <c r="O23" s="599" t="s">
        <v>127</v>
      </c>
      <c r="P23" s="599" t="s">
        <v>127</v>
      </c>
      <c r="Q23" s="599" t="s">
        <v>127</v>
      </c>
      <c r="R23" s="599" t="s">
        <v>127</v>
      </c>
      <c r="S23" s="599" t="s">
        <v>127</v>
      </c>
      <c r="T23" s="599" t="s">
        <v>127</v>
      </c>
      <c r="U23" s="599" t="s">
        <v>127</v>
      </c>
      <c r="V23" s="599" t="s">
        <v>127</v>
      </c>
      <c r="W23" s="599" t="s">
        <v>127</v>
      </c>
      <c r="X23" s="599" t="s">
        <v>127</v>
      </c>
      <c r="Y23" s="599" t="s">
        <v>127</v>
      </c>
      <c r="Z23" s="599" t="s">
        <v>127</v>
      </c>
      <c r="AA23" s="599" t="s">
        <v>127</v>
      </c>
      <c r="AB23" s="599" t="s">
        <v>127</v>
      </c>
      <c r="AC23" s="599" t="s">
        <v>127</v>
      </c>
      <c r="AD23" s="599" t="s">
        <v>127</v>
      </c>
      <c r="AE23" s="599" t="s">
        <v>127</v>
      </c>
      <c r="AF23" s="599" t="s">
        <v>127</v>
      </c>
      <c r="AG23" s="599" t="s">
        <v>127</v>
      </c>
      <c r="AH23" s="599" t="s">
        <v>127</v>
      </c>
      <c r="AI23" s="599" t="s">
        <v>127</v>
      </c>
      <c r="AJ23" s="599" t="s">
        <v>127</v>
      </c>
      <c r="AK23" s="599" t="s">
        <v>127</v>
      </c>
      <c r="AL23" s="599" t="s">
        <v>127</v>
      </c>
    </row>
    <row r="24" spans="1:1961" x14ac:dyDescent="0.25">
      <c r="A24" s="24" t="s">
        <v>138</v>
      </c>
      <c r="B24" s="32" t="s">
        <v>139</v>
      </c>
      <c r="C24" s="599" t="s">
        <v>127</v>
      </c>
      <c r="D24" s="599" t="s">
        <v>127</v>
      </c>
      <c r="E24" s="599" t="s">
        <v>127</v>
      </c>
      <c r="F24" s="599" t="s">
        <v>127</v>
      </c>
      <c r="G24" s="599" t="s">
        <v>127</v>
      </c>
      <c r="H24" s="599" t="s">
        <v>127</v>
      </c>
      <c r="I24" s="599" t="s">
        <v>127</v>
      </c>
      <c r="J24" s="599" t="s">
        <v>127</v>
      </c>
      <c r="K24" s="599" t="s">
        <v>127</v>
      </c>
      <c r="L24" s="599" t="s">
        <v>127</v>
      </c>
      <c r="M24" s="599" t="s">
        <v>127</v>
      </c>
      <c r="N24" s="599" t="s">
        <v>127</v>
      </c>
      <c r="O24" s="599" t="s">
        <v>127</v>
      </c>
      <c r="P24" s="599" t="s">
        <v>127</v>
      </c>
      <c r="Q24" s="599" t="s">
        <v>127</v>
      </c>
      <c r="R24" s="599" t="s">
        <v>127</v>
      </c>
      <c r="S24" s="599" t="s">
        <v>127</v>
      </c>
      <c r="T24" s="599" t="s">
        <v>127</v>
      </c>
      <c r="U24" s="599" t="s">
        <v>127</v>
      </c>
      <c r="V24" s="599" t="s">
        <v>127</v>
      </c>
      <c r="W24" s="599" t="s">
        <v>127</v>
      </c>
      <c r="X24" s="599" t="s">
        <v>127</v>
      </c>
      <c r="Y24" s="599" t="s">
        <v>127</v>
      </c>
      <c r="Z24" s="599" t="s">
        <v>127</v>
      </c>
      <c r="AA24" s="599" t="s">
        <v>127</v>
      </c>
      <c r="AB24" s="599" t="s">
        <v>127</v>
      </c>
      <c r="AC24" s="599" t="s">
        <v>127</v>
      </c>
      <c r="AD24" s="599" t="s">
        <v>127</v>
      </c>
      <c r="AE24" s="599" t="s">
        <v>127</v>
      </c>
      <c r="AF24" s="599" t="s">
        <v>127</v>
      </c>
      <c r="AG24" s="599" t="s">
        <v>127</v>
      </c>
      <c r="AH24" s="599" t="s">
        <v>127</v>
      </c>
      <c r="AI24" s="599" t="s">
        <v>127</v>
      </c>
      <c r="AJ24" s="599" t="s">
        <v>127</v>
      </c>
      <c r="AK24" s="599" t="s">
        <v>127</v>
      </c>
      <c r="AL24" s="599" t="s">
        <v>127</v>
      </c>
    </row>
    <row r="25" spans="1:1961" x14ac:dyDescent="0.25">
      <c r="A25" s="33" t="s">
        <v>19</v>
      </c>
      <c r="B25" s="594" t="s">
        <v>140</v>
      </c>
      <c r="C25" s="599" t="s">
        <v>127</v>
      </c>
      <c r="D25" s="599" t="s">
        <v>127</v>
      </c>
      <c r="E25" s="599" t="s">
        <v>127</v>
      </c>
      <c r="F25" s="599" t="s">
        <v>127</v>
      </c>
      <c r="G25" s="599" t="s">
        <v>127</v>
      </c>
      <c r="H25" s="599" t="s">
        <v>127</v>
      </c>
      <c r="I25" s="599" t="s">
        <v>127</v>
      </c>
      <c r="J25" s="599" t="s">
        <v>127</v>
      </c>
      <c r="K25" s="599" t="s">
        <v>127</v>
      </c>
      <c r="L25" s="599" t="s">
        <v>127</v>
      </c>
      <c r="M25" s="599" t="s">
        <v>127</v>
      </c>
      <c r="N25" s="599" t="s">
        <v>127</v>
      </c>
      <c r="O25" s="599" t="s">
        <v>127</v>
      </c>
      <c r="P25" s="599" t="s">
        <v>127</v>
      </c>
      <c r="Q25" s="599" t="s">
        <v>127</v>
      </c>
      <c r="R25" s="599" t="s">
        <v>127</v>
      </c>
      <c r="S25" s="599" t="s">
        <v>127</v>
      </c>
      <c r="T25" s="599" t="s">
        <v>127</v>
      </c>
      <c r="U25" s="599" t="s">
        <v>127</v>
      </c>
      <c r="V25" s="599" t="s">
        <v>127</v>
      </c>
      <c r="W25" s="599" t="s">
        <v>127</v>
      </c>
      <c r="X25" s="599" t="s">
        <v>127</v>
      </c>
      <c r="Y25" s="599" t="s">
        <v>127</v>
      </c>
      <c r="Z25" s="599" t="s">
        <v>127</v>
      </c>
      <c r="AA25" s="599" t="s">
        <v>127</v>
      </c>
      <c r="AB25" s="599" t="s">
        <v>127</v>
      </c>
      <c r="AC25" s="599" t="s">
        <v>127</v>
      </c>
      <c r="AD25" s="599" t="s">
        <v>127</v>
      </c>
      <c r="AE25" s="599" t="s">
        <v>127</v>
      </c>
      <c r="AF25" s="599" t="s">
        <v>127</v>
      </c>
      <c r="AG25" s="599" t="s">
        <v>127</v>
      </c>
      <c r="AH25" s="599" t="s">
        <v>127</v>
      </c>
      <c r="AI25" s="599" t="s">
        <v>127</v>
      </c>
      <c r="AJ25" s="599" t="s">
        <v>127</v>
      </c>
      <c r="AK25" s="599" t="s">
        <v>127</v>
      </c>
      <c r="AL25" s="599" t="s">
        <v>127</v>
      </c>
    </row>
    <row r="26" spans="1:1961" ht="31.5" x14ac:dyDescent="0.25">
      <c r="A26" s="33" t="s">
        <v>146</v>
      </c>
      <c r="B26" s="594" t="s">
        <v>147</v>
      </c>
      <c r="C26" s="599" t="s">
        <v>127</v>
      </c>
      <c r="D26" s="599" t="s">
        <v>127</v>
      </c>
      <c r="E26" s="599" t="s">
        <v>127</v>
      </c>
      <c r="F26" s="599" t="s">
        <v>127</v>
      </c>
      <c r="G26" s="599" t="s">
        <v>127</v>
      </c>
      <c r="H26" s="599" t="s">
        <v>127</v>
      </c>
      <c r="I26" s="599" t="s">
        <v>127</v>
      </c>
      <c r="J26" s="599" t="s">
        <v>127</v>
      </c>
      <c r="K26" s="599" t="s">
        <v>127</v>
      </c>
      <c r="L26" s="599" t="s">
        <v>127</v>
      </c>
      <c r="M26" s="599" t="s">
        <v>127</v>
      </c>
      <c r="N26" s="599" t="s">
        <v>127</v>
      </c>
      <c r="O26" s="599" t="s">
        <v>127</v>
      </c>
      <c r="P26" s="599" t="s">
        <v>127</v>
      </c>
      <c r="Q26" s="599" t="s">
        <v>127</v>
      </c>
      <c r="R26" s="599" t="s">
        <v>127</v>
      </c>
      <c r="S26" s="599" t="s">
        <v>127</v>
      </c>
      <c r="T26" s="599" t="s">
        <v>127</v>
      </c>
      <c r="U26" s="599" t="s">
        <v>127</v>
      </c>
      <c r="V26" s="599" t="s">
        <v>127</v>
      </c>
      <c r="W26" s="599" t="s">
        <v>127</v>
      </c>
      <c r="X26" s="599" t="s">
        <v>127</v>
      </c>
      <c r="Y26" s="599" t="s">
        <v>127</v>
      </c>
      <c r="Z26" s="599" t="s">
        <v>127</v>
      </c>
      <c r="AA26" s="599" t="s">
        <v>127</v>
      </c>
      <c r="AB26" s="599" t="s">
        <v>127</v>
      </c>
      <c r="AC26" s="599" t="s">
        <v>127</v>
      </c>
      <c r="AD26" s="599" t="s">
        <v>127</v>
      </c>
      <c r="AE26" s="599" t="s">
        <v>127</v>
      </c>
      <c r="AF26" s="599" t="s">
        <v>127</v>
      </c>
      <c r="AG26" s="599" t="s">
        <v>127</v>
      </c>
      <c r="AH26" s="599" t="s">
        <v>127</v>
      </c>
      <c r="AI26" s="599" t="s">
        <v>127</v>
      </c>
      <c r="AJ26" s="599" t="s">
        <v>127</v>
      </c>
      <c r="AK26" s="599" t="s">
        <v>127</v>
      </c>
      <c r="AL26" s="599" t="s">
        <v>127</v>
      </c>
    </row>
    <row r="27" spans="1:1961" ht="63" x14ac:dyDescent="0.25">
      <c r="A27" s="33" t="s">
        <v>146</v>
      </c>
      <c r="B27" s="594" t="s">
        <v>148</v>
      </c>
      <c r="C27" s="599" t="s">
        <v>127</v>
      </c>
      <c r="D27" s="599" t="s">
        <v>127</v>
      </c>
      <c r="E27" s="599" t="s">
        <v>127</v>
      </c>
      <c r="F27" s="599" t="s">
        <v>127</v>
      </c>
      <c r="G27" s="599" t="s">
        <v>127</v>
      </c>
      <c r="H27" s="599" t="s">
        <v>127</v>
      </c>
      <c r="I27" s="599" t="s">
        <v>127</v>
      </c>
      <c r="J27" s="599" t="s">
        <v>127</v>
      </c>
      <c r="K27" s="599" t="s">
        <v>127</v>
      </c>
      <c r="L27" s="599" t="s">
        <v>127</v>
      </c>
      <c r="M27" s="599" t="s">
        <v>127</v>
      </c>
      <c r="N27" s="599" t="s">
        <v>127</v>
      </c>
      <c r="O27" s="599" t="s">
        <v>127</v>
      </c>
      <c r="P27" s="599" t="s">
        <v>127</v>
      </c>
      <c r="Q27" s="599" t="s">
        <v>127</v>
      </c>
      <c r="R27" s="599" t="s">
        <v>127</v>
      </c>
      <c r="S27" s="599" t="s">
        <v>127</v>
      </c>
      <c r="T27" s="599" t="s">
        <v>127</v>
      </c>
      <c r="U27" s="599" t="s">
        <v>127</v>
      </c>
      <c r="V27" s="599" t="s">
        <v>127</v>
      </c>
      <c r="W27" s="599" t="s">
        <v>127</v>
      </c>
      <c r="X27" s="599" t="s">
        <v>127</v>
      </c>
      <c r="Y27" s="599" t="s">
        <v>127</v>
      </c>
      <c r="Z27" s="599" t="s">
        <v>127</v>
      </c>
      <c r="AA27" s="599" t="s">
        <v>127</v>
      </c>
      <c r="AB27" s="599" t="s">
        <v>127</v>
      </c>
      <c r="AC27" s="599" t="s">
        <v>127</v>
      </c>
      <c r="AD27" s="599" t="s">
        <v>127</v>
      </c>
      <c r="AE27" s="599" t="s">
        <v>127</v>
      </c>
      <c r="AF27" s="599" t="s">
        <v>127</v>
      </c>
      <c r="AG27" s="599" t="s">
        <v>127</v>
      </c>
      <c r="AH27" s="599" t="s">
        <v>127</v>
      </c>
      <c r="AI27" s="599" t="s">
        <v>127</v>
      </c>
      <c r="AJ27" s="599" t="s">
        <v>127</v>
      </c>
      <c r="AK27" s="599" t="s">
        <v>127</v>
      </c>
      <c r="AL27" s="599" t="s">
        <v>127</v>
      </c>
    </row>
    <row r="28" spans="1:1961" ht="63" x14ac:dyDescent="0.25">
      <c r="A28" s="33" t="s">
        <v>146</v>
      </c>
      <c r="B28" s="594" t="s">
        <v>149</v>
      </c>
      <c r="C28" s="599" t="s">
        <v>127</v>
      </c>
      <c r="D28" s="599" t="s">
        <v>127</v>
      </c>
      <c r="E28" s="599" t="s">
        <v>127</v>
      </c>
      <c r="F28" s="599" t="s">
        <v>127</v>
      </c>
      <c r="G28" s="599" t="s">
        <v>127</v>
      </c>
      <c r="H28" s="599" t="s">
        <v>127</v>
      </c>
      <c r="I28" s="599" t="s">
        <v>127</v>
      </c>
      <c r="J28" s="599" t="s">
        <v>127</v>
      </c>
      <c r="K28" s="599" t="s">
        <v>127</v>
      </c>
      <c r="L28" s="599" t="s">
        <v>127</v>
      </c>
      <c r="M28" s="599" t="s">
        <v>127</v>
      </c>
      <c r="N28" s="599" t="s">
        <v>127</v>
      </c>
      <c r="O28" s="599" t="s">
        <v>127</v>
      </c>
      <c r="P28" s="599" t="s">
        <v>127</v>
      </c>
      <c r="Q28" s="599" t="s">
        <v>127</v>
      </c>
      <c r="R28" s="599" t="s">
        <v>127</v>
      </c>
      <c r="S28" s="599" t="s">
        <v>127</v>
      </c>
      <c r="T28" s="599" t="s">
        <v>127</v>
      </c>
      <c r="U28" s="599" t="s">
        <v>127</v>
      </c>
      <c r="V28" s="599" t="s">
        <v>127</v>
      </c>
      <c r="W28" s="599" t="s">
        <v>127</v>
      </c>
      <c r="X28" s="599" t="s">
        <v>127</v>
      </c>
      <c r="Y28" s="599" t="s">
        <v>127</v>
      </c>
      <c r="Z28" s="599" t="s">
        <v>127</v>
      </c>
      <c r="AA28" s="599" t="s">
        <v>127</v>
      </c>
      <c r="AB28" s="599" t="s">
        <v>127</v>
      </c>
      <c r="AC28" s="599" t="s">
        <v>127</v>
      </c>
      <c r="AD28" s="599" t="s">
        <v>127</v>
      </c>
      <c r="AE28" s="599" t="s">
        <v>127</v>
      </c>
      <c r="AF28" s="599" t="s">
        <v>127</v>
      </c>
      <c r="AG28" s="599" t="s">
        <v>127</v>
      </c>
      <c r="AH28" s="599" t="s">
        <v>127</v>
      </c>
      <c r="AI28" s="599" t="s">
        <v>127</v>
      </c>
      <c r="AJ28" s="599" t="s">
        <v>127</v>
      </c>
      <c r="AK28" s="599" t="s">
        <v>127</v>
      </c>
      <c r="AL28" s="599" t="s">
        <v>127</v>
      </c>
    </row>
    <row r="29" spans="1:1961" ht="63" x14ac:dyDescent="0.25">
      <c r="A29" s="33" t="s">
        <v>146</v>
      </c>
      <c r="B29" s="594" t="s">
        <v>150</v>
      </c>
      <c r="C29" s="599" t="s">
        <v>127</v>
      </c>
      <c r="D29" s="599" t="s">
        <v>127</v>
      </c>
      <c r="E29" s="599" t="s">
        <v>127</v>
      </c>
      <c r="F29" s="599" t="s">
        <v>127</v>
      </c>
      <c r="G29" s="599" t="s">
        <v>127</v>
      </c>
      <c r="H29" s="599" t="s">
        <v>127</v>
      </c>
      <c r="I29" s="599" t="s">
        <v>127</v>
      </c>
      <c r="J29" s="599" t="s">
        <v>127</v>
      </c>
      <c r="K29" s="599" t="s">
        <v>127</v>
      </c>
      <c r="L29" s="599" t="s">
        <v>127</v>
      </c>
      <c r="M29" s="599" t="s">
        <v>127</v>
      </c>
      <c r="N29" s="599" t="s">
        <v>127</v>
      </c>
      <c r="O29" s="599" t="s">
        <v>127</v>
      </c>
      <c r="P29" s="599" t="s">
        <v>127</v>
      </c>
      <c r="Q29" s="599" t="s">
        <v>127</v>
      </c>
      <c r="R29" s="599" t="s">
        <v>127</v>
      </c>
      <c r="S29" s="599" t="s">
        <v>127</v>
      </c>
      <c r="T29" s="599" t="s">
        <v>127</v>
      </c>
      <c r="U29" s="599" t="s">
        <v>127</v>
      </c>
      <c r="V29" s="599" t="s">
        <v>127</v>
      </c>
      <c r="W29" s="599" t="s">
        <v>127</v>
      </c>
      <c r="X29" s="599" t="s">
        <v>127</v>
      </c>
      <c r="Y29" s="599" t="s">
        <v>127</v>
      </c>
      <c r="Z29" s="599" t="s">
        <v>127</v>
      </c>
      <c r="AA29" s="599" t="s">
        <v>127</v>
      </c>
      <c r="AB29" s="599" t="s">
        <v>127</v>
      </c>
      <c r="AC29" s="599" t="s">
        <v>127</v>
      </c>
      <c r="AD29" s="599" t="s">
        <v>127</v>
      </c>
      <c r="AE29" s="599" t="s">
        <v>127</v>
      </c>
      <c r="AF29" s="599" t="s">
        <v>127</v>
      </c>
      <c r="AG29" s="599" t="s">
        <v>127</v>
      </c>
      <c r="AH29" s="599" t="s">
        <v>127</v>
      </c>
      <c r="AI29" s="599" t="s">
        <v>127</v>
      </c>
      <c r="AJ29" s="599" t="s">
        <v>127</v>
      </c>
      <c r="AK29" s="599" t="s">
        <v>127</v>
      </c>
      <c r="AL29" s="599" t="s">
        <v>127</v>
      </c>
    </row>
    <row r="30" spans="1:1961" ht="31.5" x14ac:dyDescent="0.25">
      <c r="A30" s="33" t="s">
        <v>151</v>
      </c>
      <c r="B30" s="594" t="s">
        <v>147</v>
      </c>
      <c r="C30" s="599" t="s">
        <v>127</v>
      </c>
      <c r="D30" s="599" t="s">
        <v>127</v>
      </c>
      <c r="E30" s="599" t="s">
        <v>127</v>
      </c>
      <c r="F30" s="599" t="s">
        <v>127</v>
      </c>
      <c r="G30" s="599" t="s">
        <v>127</v>
      </c>
      <c r="H30" s="599" t="s">
        <v>127</v>
      </c>
      <c r="I30" s="599" t="s">
        <v>127</v>
      </c>
      <c r="J30" s="599" t="s">
        <v>127</v>
      </c>
      <c r="K30" s="599" t="s">
        <v>127</v>
      </c>
      <c r="L30" s="599" t="s">
        <v>127</v>
      </c>
      <c r="M30" s="599" t="s">
        <v>127</v>
      </c>
      <c r="N30" s="599" t="s">
        <v>127</v>
      </c>
      <c r="O30" s="599" t="s">
        <v>127</v>
      </c>
      <c r="P30" s="599" t="s">
        <v>127</v>
      </c>
      <c r="Q30" s="599" t="s">
        <v>127</v>
      </c>
      <c r="R30" s="599" t="s">
        <v>127</v>
      </c>
      <c r="S30" s="599" t="s">
        <v>127</v>
      </c>
      <c r="T30" s="599" t="s">
        <v>127</v>
      </c>
      <c r="U30" s="599" t="s">
        <v>127</v>
      </c>
      <c r="V30" s="599" t="s">
        <v>127</v>
      </c>
      <c r="W30" s="599" t="s">
        <v>127</v>
      </c>
      <c r="X30" s="599" t="s">
        <v>127</v>
      </c>
      <c r="Y30" s="599" t="s">
        <v>127</v>
      </c>
      <c r="Z30" s="599" t="s">
        <v>127</v>
      </c>
      <c r="AA30" s="599" t="s">
        <v>127</v>
      </c>
      <c r="AB30" s="599" t="s">
        <v>127</v>
      </c>
      <c r="AC30" s="599" t="s">
        <v>127</v>
      </c>
      <c r="AD30" s="599" t="s">
        <v>127</v>
      </c>
      <c r="AE30" s="599" t="s">
        <v>127</v>
      </c>
      <c r="AF30" s="599" t="s">
        <v>127</v>
      </c>
      <c r="AG30" s="599" t="s">
        <v>127</v>
      </c>
      <c r="AH30" s="599" t="s">
        <v>127</v>
      </c>
      <c r="AI30" s="599" t="s">
        <v>127</v>
      </c>
      <c r="AJ30" s="599" t="s">
        <v>127</v>
      </c>
      <c r="AK30" s="599" t="s">
        <v>127</v>
      </c>
      <c r="AL30" s="599" t="s">
        <v>127</v>
      </c>
    </row>
    <row r="31" spans="1:1961" ht="63" x14ac:dyDescent="0.25">
      <c r="A31" s="33" t="s">
        <v>151</v>
      </c>
      <c r="B31" s="594" t="s">
        <v>148</v>
      </c>
      <c r="C31" s="599" t="s">
        <v>127</v>
      </c>
      <c r="D31" s="599" t="s">
        <v>127</v>
      </c>
      <c r="E31" s="599" t="s">
        <v>127</v>
      </c>
      <c r="F31" s="599" t="s">
        <v>127</v>
      </c>
      <c r="G31" s="599" t="s">
        <v>127</v>
      </c>
      <c r="H31" s="599" t="s">
        <v>127</v>
      </c>
      <c r="I31" s="599" t="s">
        <v>127</v>
      </c>
      <c r="J31" s="599" t="s">
        <v>127</v>
      </c>
      <c r="K31" s="599" t="s">
        <v>127</v>
      </c>
      <c r="L31" s="599" t="s">
        <v>127</v>
      </c>
      <c r="M31" s="599" t="s">
        <v>127</v>
      </c>
      <c r="N31" s="599" t="s">
        <v>127</v>
      </c>
      <c r="O31" s="599" t="s">
        <v>127</v>
      </c>
      <c r="P31" s="599" t="s">
        <v>127</v>
      </c>
      <c r="Q31" s="599" t="s">
        <v>127</v>
      </c>
      <c r="R31" s="599" t="s">
        <v>127</v>
      </c>
      <c r="S31" s="599" t="s">
        <v>127</v>
      </c>
      <c r="T31" s="599" t="s">
        <v>127</v>
      </c>
      <c r="U31" s="599" t="s">
        <v>127</v>
      </c>
      <c r="V31" s="599" t="s">
        <v>127</v>
      </c>
      <c r="W31" s="599" t="s">
        <v>127</v>
      </c>
      <c r="X31" s="599" t="s">
        <v>127</v>
      </c>
      <c r="Y31" s="599" t="s">
        <v>127</v>
      </c>
      <c r="Z31" s="599" t="s">
        <v>127</v>
      </c>
      <c r="AA31" s="599" t="s">
        <v>127</v>
      </c>
      <c r="AB31" s="599" t="s">
        <v>127</v>
      </c>
      <c r="AC31" s="599" t="s">
        <v>127</v>
      </c>
      <c r="AD31" s="599" t="s">
        <v>127</v>
      </c>
      <c r="AE31" s="599" t="s">
        <v>127</v>
      </c>
      <c r="AF31" s="599" t="s">
        <v>127</v>
      </c>
      <c r="AG31" s="599" t="s">
        <v>127</v>
      </c>
      <c r="AH31" s="599" t="s">
        <v>127</v>
      </c>
      <c r="AI31" s="599" t="s">
        <v>127</v>
      </c>
      <c r="AJ31" s="599" t="s">
        <v>127</v>
      </c>
      <c r="AK31" s="599" t="s">
        <v>127</v>
      </c>
      <c r="AL31" s="599" t="s">
        <v>127</v>
      </c>
    </row>
    <row r="32" spans="1:1961" ht="63" x14ac:dyDescent="0.25">
      <c r="A32" s="33" t="s">
        <v>151</v>
      </c>
      <c r="B32" s="594" t="s">
        <v>149</v>
      </c>
      <c r="C32" s="599" t="s">
        <v>127</v>
      </c>
      <c r="D32" s="599" t="s">
        <v>127</v>
      </c>
      <c r="E32" s="599" t="s">
        <v>127</v>
      </c>
      <c r="F32" s="599" t="s">
        <v>127</v>
      </c>
      <c r="G32" s="599" t="s">
        <v>127</v>
      </c>
      <c r="H32" s="599" t="s">
        <v>127</v>
      </c>
      <c r="I32" s="599" t="s">
        <v>127</v>
      </c>
      <c r="J32" s="599" t="s">
        <v>127</v>
      </c>
      <c r="K32" s="599" t="s">
        <v>127</v>
      </c>
      <c r="L32" s="599" t="s">
        <v>127</v>
      </c>
      <c r="M32" s="599" t="s">
        <v>127</v>
      </c>
      <c r="N32" s="599" t="s">
        <v>127</v>
      </c>
      <c r="O32" s="599" t="s">
        <v>127</v>
      </c>
      <c r="P32" s="599" t="s">
        <v>127</v>
      </c>
      <c r="Q32" s="599" t="s">
        <v>127</v>
      </c>
      <c r="R32" s="599" t="s">
        <v>127</v>
      </c>
      <c r="S32" s="599" t="s">
        <v>127</v>
      </c>
      <c r="T32" s="599" t="s">
        <v>127</v>
      </c>
      <c r="U32" s="599" t="s">
        <v>127</v>
      </c>
      <c r="V32" s="599" t="s">
        <v>127</v>
      </c>
      <c r="W32" s="599" t="s">
        <v>127</v>
      </c>
      <c r="X32" s="599" t="s">
        <v>127</v>
      </c>
      <c r="Y32" s="599" t="s">
        <v>127</v>
      </c>
      <c r="Z32" s="599" t="s">
        <v>127</v>
      </c>
      <c r="AA32" s="599" t="s">
        <v>127</v>
      </c>
      <c r="AB32" s="599" t="s">
        <v>127</v>
      </c>
      <c r="AC32" s="599" t="s">
        <v>127</v>
      </c>
      <c r="AD32" s="599" t="s">
        <v>127</v>
      </c>
      <c r="AE32" s="599" t="s">
        <v>127</v>
      </c>
      <c r="AF32" s="599" t="s">
        <v>127</v>
      </c>
      <c r="AG32" s="599" t="s">
        <v>127</v>
      </c>
      <c r="AH32" s="599" t="s">
        <v>127</v>
      </c>
      <c r="AI32" s="599" t="s">
        <v>127</v>
      </c>
      <c r="AJ32" s="599" t="s">
        <v>127</v>
      </c>
      <c r="AK32" s="599" t="s">
        <v>127</v>
      </c>
      <c r="AL32" s="599" t="s">
        <v>127</v>
      </c>
    </row>
    <row r="33" spans="1:1961" ht="63" x14ac:dyDescent="0.25">
      <c r="A33" s="33" t="s">
        <v>151</v>
      </c>
      <c r="B33" s="594" t="s">
        <v>152</v>
      </c>
      <c r="C33" s="599" t="s">
        <v>127</v>
      </c>
      <c r="D33" s="599" t="s">
        <v>127</v>
      </c>
      <c r="E33" s="599" t="s">
        <v>127</v>
      </c>
      <c r="F33" s="599" t="s">
        <v>127</v>
      </c>
      <c r="G33" s="599" t="s">
        <v>127</v>
      </c>
      <c r="H33" s="599" t="s">
        <v>127</v>
      </c>
      <c r="I33" s="599" t="s">
        <v>127</v>
      </c>
      <c r="J33" s="599" t="s">
        <v>127</v>
      </c>
      <c r="K33" s="599" t="s">
        <v>127</v>
      </c>
      <c r="L33" s="599" t="s">
        <v>127</v>
      </c>
      <c r="M33" s="599" t="s">
        <v>127</v>
      </c>
      <c r="N33" s="599" t="s">
        <v>127</v>
      </c>
      <c r="O33" s="599" t="s">
        <v>127</v>
      </c>
      <c r="P33" s="599" t="s">
        <v>127</v>
      </c>
      <c r="Q33" s="599" t="s">
        <v>127</v>
      </c>
      <c r="R33" s="599" t="s">
        <v>127</v>
      </c>
      <c r="S33" s="599" t="s">
        <v>127</v>
      </c>
      <c r="T33" s="599" t="s">
        <v>127</v>
      </c>
      <c r="U33" s="599" t="s">
        <v>127</v>
      </c>
      <c r="V33" s="599" t="s">
        <v>127</v>
      </c>
      <c r="W33" s="599" t="s">
        <v>127</v>
      </c>
      <c r="X33" s="599" t="s">
        <v>127</v>
      </c>
      <c r="Y33" s="599" t="s">
        <v>127</v>
      </c>
      <c r="Z33" s="599" t="s">
        <v>127</v>
      </c>
      <c r="AA33" s="599" t="s">
        <v>127</v>
      </c>
      <c r="AB33" s="599" t="s">
        <v>127</v>
      </c>
      <c r="AC33" s="599" t="s">
        <v>127</v>
      </c>
      <c r="AD33" s="599" t="s">
        <v>127</v>
      </c>
      <c r="AE33" s="599" t="s">
        <v>127</v>
      </c>
      <c r="AF33" s="599" t="s">
        <v>127</v>
      </c>
      <c r="AG33" s="599" t="s">
        <v>127</v>
      </c>
      <c r="AH33" s="599" t="s">
        <v>127</v>
      </c>
      <c r="AI33" s="599" t="s">
        <v>127</v>
      </c>
      <c r="AJ33" s="599" t="s">
        <v>127</v>
      </c>
      <c r="AK33" s="599" t="s">
        <v>127</v>
      </c>
      <c r="AL33" s="599" t="s">
        <v>127</v>
      </c>
    </row>
    <row r="34" spans="1:1961" ht="63" x14ac:dyDescent="0.25">
      <c r="A34" s="33" t="s">
        <v>153</v>
      </c>
      <c r="B34" s="594" t="s">
        <v>154</v>
      </c>
      <c r="C34" s="599" t="s">
        <v>127</v>
      </c>
      <c r="D34" s="599" t="s">
        <v>127</v>
      </c>
      <c r="E34" s="599" t="s">
        <v>127</v>
      </c>
      <c r="F34" s="599" t="s">
        <v>127</v>
      </c>
      <c r="G34" s="599" t="s">
        <v>127</v>
      </c>
      <c r="H34" s="599" t="s">
        <v>127</v>
      </c>
      <c r="I34" s="599" t="s">
        <v>127</v>
      </c>
      <c r="J34" s="599" t="s">
        <v>127</v>
      </c>
      <c r="K34" s="599" t="s">
        <v>127</v>
      </c>
      <c r="L34" s="599" t="s">
        <v>127</v>
      </c>
      <c r="M34" s="599" t="s">
        <v>127</v>
      </c>
      <c r="N34" s="599" t="s">
        <v>127</v>
      </c>
      <c r="O34" s="599" t="s">
        <v>127</v>
      </c>
      <c r="P34" s="599" t="s">
        <v>127</v>
      </c>
      <c r="Q34" s="599" t="s">
        <v>127</v>
      </c>
      <c r="R34" s="599" t="s">
        <v>127</v>
      </c>
      <c r="S34" s="599" t="s">
        <v>127</v>
      </c>
      <c r="T34" s="599" t="s">
        <v>127</v>
      </c>
      <c r="U34" s="599" t="s">
        <v>127</v>
      </c>
      <c r="V34" s="599" t="s">
        <v>127</v>
      </c>
      <c r="W34" s="599" t="s">
        <v>127</v>
      </c>
      <c r="X34" s="599" t="s">
        <v>127</v>
      </c>
      <c r="Y34" s="599" t="s">
        <v>127</v>
      </c>
      <c r="Z34" s="599" t="s">
        <v>127</v>
      </c>
      <c r="AA34" s="599" t="s">
        <v>127</v>
      </c>
      <c r="AB34" s="599" t="s">
        <v>127</v>
      </c>
      <c r="AC34" s="599" t="s">
        <v>127</v>
      </c>
      <c r="AD34" s="599" t="s">
        <v>127</v>
      </c>
      <c r="AE34" s="599" t="s">
        <v>127</v>
      </c>
      <c r="AF34" s="599" t="s">
        <v>127</v>
      </c>
      <c r="AG34" s="599" t="s">
        <v>127</v>
      </c>
      <c r="AH34" s="599" t="s">
        <v>127</v>
      </c>
      <c r="AI34" s="599" t="s">
        <v>127</v>
      </c>
      <c r="AJ34" s="599" t="s">
        <v>127</v>
      </c>
      <c r="AK34" s="599" t="s">
        <v>127</v>
      </c>
      <c r="AL34" s="599" t="s">
        <v>127</v>
      </c>
    </row>
    <row r="35" spans="1:1961" ht="47.25" x14ac:dyDescent="0.25">
      <c r="A35" s="33" t="s">
        <v>155</v>
      </c>
      <c r="B35" s="594" t="s">
        <v>156</v>
      </c>
      <c r="C35" s="599" t="s">
        <v>127</v>
      </c>
      <c r="D35" s="599" t="s">
        <v>127</v>
      </c>
      <c r="E35" s="599" t="s">
        <v>127</v>
      </c>
      <c r="F35" s="599" t="s">
        <v>127</v>
      </c>
      <c r="G35" s="599" t="s">
        <v>127</v>
      </c>
      <c r="H35" s="599" t="s">
        <v>127</v>
      </c>
      <c r="I35" s="599" t="s">
        <v>127</v>
      </c>
      <c r="J35" s="599" t="s">
        <v>127</v>
      </c>
      <c r="K35" s="599" t="s">
        <v>127</v>
      </c>
      <c r="L35" s="599" t="s">
        <v>127</v>
      </c>
      <c r="M35" s="599" t="s">
        <v>127</v>
      </c>
      <c r="N35" s="599" t="s">
        <v>127</v>
      </c>
      <c r="O35" s="599" t="s">
        <v>127</v>
      </c>
      <c r="P35" s="599" t="s">
        <v>127</v>
      </c>
      <c r="Q35" s="599" t="s">
        <v>127</v>
      </c>
      <c r="R35" s="599" t="s">
        <v>127</v>
      </c>
      <c r="S35" s="599" t="s">
        <v>127</v>
      </c>
      <c r="T35" s="599" t="s">
        <v>127</v>
      </c>
      <c r="U35" s="599" t="s">
        <v>127</v>
      </c>
      <c r="V35" s="599" t="s">
        <v>127</v>
      </c>
      <c r="W35" s="599" t="s">
        <v>127</v>
      </c>
      <c r="X35" s="599" t="s">
        <v>127</v>
      </c>
      <c r="Y35" s="599" t="s">
        <v>127</v>
      </c>
      <c r="Z35" s="599" t="s">
        <v>127</v>
      </c>
      <c r="AA35" s="599" t="s">
        <v>127</v>
      </c>
      <c r="AB35" s="599" t="s">
        <v>127</v>
      </c>
      <c r="AC35" s="599" t="s">
        <v>127</v>
      </c>
      <c r="AD35" s="599" t="s">
        <v>127</v>
      </c>
      <c r="AE35" s="599" t="s">
        <v>127</v>
      </c>
      <c r="AF35" s="599" t="s">
        <v>127</v>
      </c>
      <c r="AG35" s="599" t="s">
        <v>127</v>
      </c>
      <c r="AH35" s="599" t="s">
        <v>127</v>
      </c>
      <c r="AI35" s="599" t="s">
        <v>127</v>
      </c>
      <c r="AJ35" s="599" t="s">
        <v>127</v>
      </c>
      <c r="AK35" s="599" t="s">
        <v>127</v>
      </c>
      <c r="AL35" s="599" t="s">
        <v>127</v>
      </c>
    </row>
    <row r="36" spans="1:1961" ht="63" x14ac:dyDescent="0.25">
      <c r="A36" s="33" t="s">
        <v>157</v>
      </c>
      <c r="B36" s="594" t="s">
        <v>158</v>
      </c>
      <c r="C36" s="599" t="s">
        <v>127</v>
      </c>
      <c r="D36" s="599" t="s">
        <v>127</v>
      </c>
      <c r="E36" s="599" t="s">
        <v>127</v>
      </c>
      <c r="F36" s="599" t="s">
        <v>127</v>
      </c>
      <c r="G36" s="599" t="s">
        <v>127</v>
      </c>
      <c r="H36" s="599" t="s">
        <v>127</v>
      </c>
      <c r="I36" s="599" t="s">
        <v>127</v>
      </c>
      <c r="J36" s="599" t="s">
        <v>127</v>
      </c>
      <c r="K36" s="599" t="s">
        <v>127</v>
      </c>
      <c r="L36" s="599" t="s">
        <v>127</v>
      </c>
      <c r="M36" s="599" t="s">
        <v>127</v>
      </c>
      <c r="N36" s="599" t="s">
        <v>127</v>
      </c>
      <c r="O36" s="599" t="s">
        <v>127</v>
      </c>
      <c r="P36" s="599" t="s">
        <v>127</v>
      </c>
      <c r="Q36" s="599" t="s">
        <v>127</v>
      </c>
      <c r="R36" s="599" t="s">
        <v>127</v>
      </c>
      <c r="S36" s="599" t="s">
        <v>127</v>
      </c>
      <c r="T36" s="599" t="s">
        <v>127</v>
      </c>
      <c r="U36" s="599" t="s">
        <v>127</v>
      </c>
      <c r="V36" s="599" t="s">
        <v>127</v>
      </c>
      <c r="W36" s="599" t="s">
        <v>127</v>
      </c>
      <c r="X36" s="599" t="s">
        <v>127</v>
      </c>
      <c r="Y36" s="599" t="s">
        <v>127</v>
      </c>
      <c r="Z36" s="599" t="s">
        <v>127</v>
      </c>
      <c r="AA36" s="599" t="s">
        <v>127</v>
      </c>
      <c r="AB36" s="599" t="s">
        <v>127</v>
      </c>
      <c r="AC36" s="599" t="s">
        <v>127</v>
      </c>
      <c r="AD36" s="599" t="s">
        <v>127</v>
      </c>
      <c r="AE36" s="599" t="s">
        <v>127</v>
      </c>
      <c r="AF36" s="599" t="s">
        <v>127</v>
      </c>
      <c r="AG36" s="599" t="s">
        <v>127</v>
      </c>
      <c r="AH36" s="599" t="s">
        <v>127</v>
      </c>
      <c r="AI36" s="599" t="s">
        <v>127</v>
      </c>
      <c r="AJ36" s="599" t="s">
        <v>127</v>
      </c>
      <c r="AK36" s="599" t="s">
        <v>127</v>
      </c>
      <c r="AL36" s="599" t="s">
        <v>127</v>
      </c>
    </row>
    <row r="37" spans="1:1961" s="187" customFormat="1" ht="31.5" x14ac:dyDescent="0.25">
      <c r="A37" s="35" t="s">
        <v>159</v>
      </c>
      <c r="B37" s="36" t="s">
        <v>160</v>
      </c>
      <c r="C37" s="119" t="s">
        <v>127</v>
      </c>
      <c r="D37" s="119" t="s">
        <v>127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f>L41</f>
        <v>0.45577403999999999</v>
      </c>
      <c r="M37" s="130">
        <f t="shared" ref="M37:Q37" si="6">M41</f>
        <v>0</v>
      </c>
      <c r="N37" s="130">
        <f t="shared" si="6"/>
        <v>0</v>
      </c>
      <c r="O37" s="130">
        <f t="shared" si="6"/>
        <v>0.55000000000000004</v>
      </c>
      <c r="P37" s="130">
        <f t="shared" si="6"/>
        <v>0</v>
      </c>
      <c r="Q37" s="130">
        <f t="shared" si="6"/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f>Z41</f>
        <v>13.64434</v>
      </c>
      <c r="AA37" s="130">
        <f t="shared" ref="AA37:AE37" si="7">AA41</f>
        <v>0</v>
      </c>
      <c r="AB37" s="130">
        <f t="shared" si="7"/>
        <v>0</v>
      </c>
      <c r="AC37" s="130">
        <f t="shared" si="7"/>
        <v>4.32</v>
      </c>
      <c r="AD37" s="130">
        <f t="shared" si="7"/>
        <v>0</v>
      </c>
      <c r="AE37" s="130">
        <f t="shared" si="7"/>
        <v>219</v>
      </c>
      <c r="AF37" s="130">
        <v>0</v>
      </c>
      <c r="AG37" s="120">
        <f>AG41+AG50</f>
        <v>13.64434</v>
      </c>
      <c r="AH37" s="133">
        <f t="shared" ref="AH37:AL37" si="8">AA37</f>
        <v>0</v>
      </c>
      <c r="AI37" s="133">
        <f t="shared" si="8"/>
        <v>0</v>
      </c>
      <c r="AJ37" s="120">
        <f>AJ41</f>
        <v>4.87</v>
      </c>
      <c r="AK37" s="133">
        <f t="shared" si="8"/>
        <v>0</v>
      </c>
      <c r="AL37" s="133">
        <f t="shared" si="8"/>
        <v>219</v>
      </c>
      <c r="AM37" s="603"/>
      <c r="AN37" s="603"/>
      <c r="AO37" s="603"/>
      <c r="AP37" s="603"/>
      <c r="AQ37" s="603"/>
      <c r="AR37" s="603"/>
      <c r="AS37" s="603"/>
      <c r="AT37" s="603"/>
      <c r="AU37" s="603"/>
      <c r="AV37" s="603"/>
      <c r="AW37" s="603"/>
      <c r="AX37" s="603"/>
      <c r="AY37" s="603"/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3"/>
      <c r="BM37" s="603"/>
      <c r="BN37" s="603"/>
      <c r="BO37" s="603"/>
      <c r="BP37" s="603"/>
      <c r="BQ37" s="603"/>
      <c r="BR37" s="603"/>
      <c r="BS37" s="603"/>
      <c r="BT37" s="603"/>
      <c r="BU37" s="603"/>
      <c r="BV37" s="603"/>
      <c r="BW37" s="603"/>
      <c r="BX37" s="603"/>
      <c r="BY37" s="603"/>
      <c r="BZ37" s="603"/>
      <c r="CA37" s="603"/>
      <c r="CB37" s="603"/>
      <c r="CC37" s="603"/>
      <c r="CD37" s="603"/>
      <c r="CE37" s="603"/>
      <c r="CF37" s="603"/>
      <c r="CG37" s="603"/>
      <c r="CH37" s="603"/>
      <c r="CI37" s="603"/>
      <c r="CJ37" s="603"/>
      <c r="CK37" s="603"/>
      <c r="CL37" s="603"/>
      <c r="CM37" s="603"/>
      <c r="CN37" s="603"/>
      <c r="CO37" s="603"/>
      <c r="CP37" s="603"/>
      <c r="CQ37" s="603"/>
      <c r="CR37" s="603"/>
      <c r="CS37" s="603"/>
      <c r="CT37" s="603"/>
      <c r="CU37" s="603"/>
      <c r="CV37" s="603"/>
      <c r="CW37" s="603"/>
      <c r="CX37" s="603"/>
      <c r="CY37" s="603"/>
      <c r="CZ37" s="603"/>
      <c r="DA37" s="603"/>
      <c r="DB37" s="603"/>
      <c r="DC37" s="603"/>
      <c r="DD37" s="603"/>
      <c r="DE37" s="603"/>
      <c r="DF37" s="603"/>
      <c r="DG37" s="603"/>
      <c r="DH37" s="603"/>
      <c r="DI37" s="603"/>
      <c r="DJ37" s="603"/>
      <c r="DK37" s="603"/>
      <c r="DL37" s="603"/>
      <c r="DM37" s="603"/>
      <c r="DN37" s="603"/>
      <c r="DO37" s="603"/>
      <c r="DP37" s="603"/>
      <c r="DQ37" s="603"/>
      <c r="DR37" s="603"/>
      <c r="DS37" s="603"/>
      <c r="DT37" s="603"/>
      <c r="DU37" s="603"/>
      <c r="DV37" s="603"/>
      <c r="DW37" s="603"/>
      <c r="DX37" s="603"/>
      <c r="DY37" s="603"/>
      <c r="DZ37" s="603"/>
      <c r="EA37" s="603"/>
      <c r="EB37" s="603"/>
      <c r="EC37" s="603"/>
      <c r="ED37" s="603"/>
      <c r="EE37" s="603"/>
      <c r="EF37" s="603"/>
      <c r="EG37" s="603"/>
      <c r="EH37" s="603"/>
      <c r="EI37" s="603"/>
      <c r="EJ37" s="603"/>
      <c r="EK37" s="603"/>
      <c r="EL37" s="603"/>
      <c r="EM37" s="603"/>
      <c r="EN37" s="603"/>
      <c r="EO37" s="603"/>
      <c r="EP37" s="603"/>
      <c r="EQ37" s="603"/>
      <c r="ER37" s="603"/>
      <c r="ES37" s="603"/>
      <c r="ET37" s="603"/>
      <c r="EU37" s="603"/>
      <c r="EV37" s="603"/>
      <c r="EW37" s="603"/>
      <c r="EX37" s="603"/>
      <c r="EY37" s="603"/>
      <c r="EZ37" s="603"/>
      <c r="FA37" s="603"/>
      <c r="FB37" s="603"/>
      <c r="FC37" s="603"/>
      <c r="FD37" s="603"/>
      <c r="FE37" s="603"/>
      <c r="FF37" s="603"/>
      <c r="FG37" s="603"/>
      <c r="FH37" s="603"/>
      <c r="FI37" s="603"/>
      <c r="FJ37" s="603"/>
      <c r="FK37" s="603"/>
      <c r="FL37" s="603"/>
      <c r="FM37" s="603"/>
      <c r="FN37" s="603"/>
      <c r="FO37" s="603"/>
      <c r="FP37" s="603"/>
      <c r="FQ37" s="603"/>
      <c r="FR37" s="603"/>
      <c r="FS37" s="603"/>
      <c r="FT37" s="603"/>
      <c r="FU37" s="603"/>
      <c r="FV37" s="603"/>
      <c r="FW37" s="603"/>
      <c r="FX37" s="603"/>
      <c r="FY37" s="603"/>
      <c r="FZ37" s="603"/>
      <c r="GA37" s="603"/>
      <c r="GB37" s="603"/>
      <c r="GC37" s="603"/>
      <c r="GD37" s="603"/>
      <c r="GE37" s="603"/>
      <c r="GF37" s="603"/>
      <c r="GG37" s="603"/>
      <c r="GH37" s="603"/>
      <c r="GI37" s="603"/>
      <c r="GJ37" s="603"/>
      <c r="GK37" s="603"/>
      <c r="GL37" s="603"/>
      <c r="GM37" s="603"/>
      <c r="GN37" s="603"/>
      <c r="GO37" s="603"/>
      <c r="GP37" s="603"/>
      <c r="GQ37" s="603"/>
      <c r="GR37" s="603"/>
      <c r="GS37" s="603"/>
      <c r="GT37" s="603"/>
      <c r="GU37" s="603"/>
      <c r="GV37" s="603"/>
      <c r="GW37" s="603"/>
      <c r="GX37" s="603"/>
      <c r="GY37" s="603"/>
      <c r="GZ37" s="603"/>
      <c r="HA37" s="603"/>
      <c r="HB37" s="603"/>
      <c r="HC37" s="603"/>
      <c r="HD37" s="603"/>
      <c r="HE37" s="603"/>
      <c r="HF37" s="603"/>
      <c r="HG37" s="603"/>
      <c r="HH37" s="603"/>
      <c r="HI37" s="603"/>
      <c r="HJ37" s="603"/>
      <c r="HK37" s="603"/>
      <c r="HL37" s="603"/>
      <c r="HM37" s="603"/>
      <c r="HN37" s="603"/>
      <c r="HO37" s="603"/>
      <c r="HP37" s="603"/>
      <c r="HQ37" s="603"/>
      <c r="HR37" s="603"/>
      <c r="HS37" s="603"/>
      <c r="HT37" s="603"/>
      <c r="HU37" s="603"/>
      <c r="HV37" s="603"/>
      <c r="HW37" s="603"/>
      <c r="HX37" s="603"/>
      <c r="HY37" s="603"/>
      <c r="HZ37" s="603"/>
      <c r="IA37" s="603"/>
      <c r="IB37" s="603"/>
      <c r="IC37" s="603"/>
      <c r="ID37" s="603"/>
      <c r="IE37" s="603"/>
      <c r="IF37" s="603"/>
      <c r="IG37" s="603"/>
      <c r="IH37" s="603"/>
      <c r="II37" s="603"/>
      <c r="IJ37" s="603"/>
      <c r="IK37" s="603"/>
      <c r="IL37" s="603"/>
      <c r="IM37" s="603"/>
      <c r="IN37" s="603"/>
      <c r="IO37" s="603"/>
      <c r="IP37" s="603"/>
      <c r="IQ37" s="603"/>
      <c r="IR37" s="603"/>
      <c r="IS37" s="603"/>
      <c r="IT37" s="603"/>
      <c r="IU37" s="603"/>
      <c r="IV37" s="603"/>
      <c r="IW37" s="603"/>
      <c r="IX37" s="603"/>
      <c r="IY37" s="603"/>
      <c r="IZ37" s="603"/>
      <c r="JA37" s="603"/>
      <c r="JB37" s="603"/>
      <c r="JC37" s="603"/>
      <c r="JD37" s="603"/>
      <c r="JE37" s="603"/>
      <c r="JF37" s="603"/>
      <c r="JG37" s="603"/>
      <c r="JH37" s="603"/>
      <c r="JI37" s="603"/>
      <c r="JJ37" s="603"/>
      <c r="JK37" s="603"/>
      <c r="JL37" s="603"/>
      <c r="JM37" s="603"/>
      <c r="JN37" s="603"/>
      <c r="JO37" s="603"/>
      <c r="JP37" s="603"/>
      <c r="JQ37" s="603"/>
      <c r="JR37" s="603"/>
      <c r="JS37" s="603"/>
      <c r="JT37" s="603"/>
      <c r="JU37" s="603"/>
      <c r="JV37" s="603"/>
      <c r="JW37" s="603"/>
      <c r="JX37" s="603"/>
      <c r="JY37" s="603"/>
      <c r="JZ37" s="603"/>
      <c r="KA37" s="603"/>
      <c r="KB37" s="603"/>
      <c r="KC37" s="603"/>
      <c r="KD37" s="603"/>
      <c r="KE37" s="603"/>
      <c r="KF37" s="603"/>
      <c r="KG37" s="603"/>
      <c r="KH37" s="603"/>
      <c r="KI37" s="603"/>
      <c r="KJ37" s="603"/>
      <c r="KK37" s="603"/>
      <c r="KL37" s="603"/>
      <c r="KM37" s="603"/>
      <c r="KN37" s="603"/>
      <c r="KO37" s="603"/>
      <c r="KP37" s="603"/>
      <c r="KQ37" s="603"/>
      <c r="KR37" s="603"/>
      <c r="KS37" s="603"/>
      <c r="KT37" s="603"/>
      <c r="KU37" s="603"/>
      <c r="KV37" s="603"/>
      <c r="KW37" s="603"/>
      <c r="KX37" s="603"/>
      <c r="KY37" s="603"/>
      <c r="KZ37" s="603"/>
      <c r="LA37" s="603"/>
      <c r="LB37" s="603"/>
      <c r="LC37" s="603"/>
      <c r="LD37" s="603"/>
      <c r="LE37" s="603"/>
      <c r="LF37" s="603"/>
      <c r="LG37" s="603"/>
      <c r="LH37" s="603"/>
      <c r="LI37" s="603"/>
      <c r="LJ37" s="603"/>
      <c r="LK37" s="603"/>
      <c r="LL37" s="603"/>
      <c r="LM37" s="603"/>
      <c r="LN37" s="603"/>
      <c r="LO37" s="603"/>
      <c r="LP37" s="603"/>
      <c r="LQ37" s="603"/>
      <c r="LR37" s="603"/>
      <c r="LS37" s="603"/>
      <c r="LT37" s="603"/>
      <c r="LU37" s="603"/>
      <c r="LV37" s="603"/>
      <c r="LW37" s="603"/>
      <c r="LX37" s="603"/>
      <c r="LY37" s="603"/>
      <c r="LZ37" s="603"/>
      <c r="MA37" s="603"/>
      <c r="MB37" s="603"/>
      <c r="MC37" s="603"/>
      <c r="MD37" s="603"/>
      <c r="ME37" s="603"/>
      <c r="MF37" s="603"/>
      <c r="MG37" s="603"/>
      <c r="MH37" s="603"/>
      <c r="MI37" s="603"/>
      <c r="MJ37" s="603"/>
      <c r="MK37" s="603"/>
      <c r="ML37" s="603"/>
      <c r="MM37" s="603"/>
      <c r="MN37" s="603"/>
      <c r="MO37" s="603"/>
      <c r="MP37" s="603"/>
      <c r="MQ37" s="603"/>
      <c r="MR37" s="603"/>
      <c r="MS37" s="603"/>
      <c r="MT37" s="603"/>
      <c r="MU37" s="603"/>
      <c r="MV37" s="603"/>
      <c r="MW37" s="603"/>
      <c r="MX37" s="603"/>
      <c r="MY37" s="603"/>
      <c r="MZ37" s="603"/>
      <c r="NA37" s="603"/>
      <c r="NB37" s="603"/>
      <c r="NC37" s="603"/>
      <c r="ND37" s="603"/>
      <c r="NE37" s="603"/>
      <c r="NF37" s="603"/>
      <c r="NG37" s="603"/>
      <c r="NH37" s="603"/>
      <c r="NI37" s="603"/>
      <c r="NJ37" s="603"/>
      <c r="NK37" s="603"/>
      <c r="NL37" s="603"/>
      <c r="NM37" s="603"/>
      <c r="NN37" s="603"/>
      <c r="NO37" s="603"/>
      <c r="NP37" s="603"/>
      <c r="NQ37" s="603"/>
      <c r="NR37" s="603"/>
      <c r="NS37" s="603"/>
      <c r="NT37" s="603"/>
      <c r="NU37" s="603"/>
      <c r="NV37" s="603"/>
      <c r="NW37" s="603"/>
      <c r="NX37" s="603"/>
      <c r="NY37" s="603"/>
      <c r="NZ37" s="603"/>
      <c r="OA37" s="603"/>
      <c r="OB37" s="603"/>
      <c r="OC37" s="603"/>
      <c r="OD37" s="603"/>
      <c r="OE37" s="603"/>
      <c r="OF37" s="603"/>
      <c r="OG37" s="603"/>
      <c r="OH37" s="603"/>
      <c r="OI37" s="603"/>
      <c r="OJ37" s="603"/>
      <c r="OK37" s="603"/>
      <c r="OL37" s="603"/>
      <c r="OM37" s="603"/>
      <c r="ON37" s="603"/>
      <c r="OO37" s="603"/>
      <c r="OP37" s="603"/>
      <c r="OQ37" s="603"/>
      <c r="OR37" s="603"/>
      <c r="OS37" s="603"/>
      <c r="OT37" s="603"/>
      <c r="OU37" s="603"/>
      <c r="OV37" s="603"/>
      <c r="OW37" s="603"/>
      <c r="OX37" s="603"/>
      <c r="OY37" s="603"/>
      <c r="OZ37" s="603"/>
      <c r="PA37" s="603"/>
      <c r="PB37" s="603"/>
      <c r="PC37" s="603"/>
      <c r="PD37" s="603"/>
      <c r="PE37" s="603"/>
      <c r="PF37" s="603"/>
      <c r="PG37" s="603"/>
      <c r="PH37" s="603"/>
      <c r="PI37" s="603"/>
      <c r="PJ37" s="603"/>
      <c r="PK37" s="603"/>
      <c r="PL37" s="603"/>
      <c r="PM37" s="603"/>
      <c r="PN37" s="603"/>
      <c r="PO37" s="603"/>
      <c r="PP37" s="603"/>
      <c r="PQ37" s="603"/>
      <c r="PR37" s="603"/>
      <c r="PS37" s="603"/>
      <c r="PT37" s="603"/>
      <c r="PU37" s="603"/>
      <c r="PV37" s="603"/>
      <c r="PW37" s="603"/>
      <c r="PX37" s="603"/>
      <c r="PY37" s="603"/>
      <c r="PZ37" s="603"/>
      <c r="QA37" s="603"/>
      <c r="QB37" s="603"/>
      <c r="QC37" s="603"/>
      <c r="QD37" s="603"/>
      <c r="QE37" s="603"/>
      <c r="QF37" s="603"/>
      <c r="QG37" s="603"/>
      <c r="QH37" s="603"/>
      <c r="QI37" s="603"/>
      <c r="QJ37" s="603"/>
      <c r="QK37" s="603"/>
      <c r="QL37" s="603"/>
      <c r="QM37" s="603"/>
      <c r="QN37" s="603"/>
      <c r="QO37" s="603"/>
      <c r="QP37" s="603"/>
      <c r="QQ37" s="603"/>
      <c r="QR37" s="603"/>
      <c r="QS37" s="603"/>
      <c r="QT37" s="603"/>
      <c r="QU37" s="603"/>
      <c r="QV37" s="603"/>
      <c r="QW37" s="603"/>
      <c r="QX37" s="603"/>
      <c r="QY37" s="603"/>
      <c r="QZ37" s="603"/>
      <c r="RA37" s="603"/>
      <c r="RB37" s="603"/>
      <c r="RC37" s="603"/>
      <c r="RD37" s="603"/>
      <c r="RE37" s="603"/>
      <c r="RF37" s="603"/>
      <c r="RG37" s="603"/>
      <c r="RH37" s="603"/>
      <c r="RI37" s="603"/>
      <c r="RJ37" s="603"/>
      <c r="RK37" s="603"/>
      <c r="RL37" s="603"/>
      <c r="RM37" s="603"/>
      <c r="RN37" s="603"/>
      <c r="RO37" s="603"/>
      <c r="RP37" s="603"/>
      <c r="RQ37" s="603"/>
      <c r="RR37" s="603"/>
      <c r="RS37" s="603"/>
      <c r="RT37" s="603"/>
      <c r="RU37" s="603"/>
      <c r="RV37" s="603"/>
      <c r="RW37" s="603"/>
      <c r="RX37" s="603"/>
      <c r="RY37" s="603"/>
      <c r="RZ37" s="603"/>
      <c r="SA37" s="603"/>
      <c r="SB37" s="603"/>
      <c r="SC37" s="603"/>
      <c r="SD37" s="603"/>
      <c r="SE37" s="603"/>
      <c r="SF37" s="603"/>
      <c r="SG37" s="603"/>
      <c r="SH37" s="603"/>
      <c r="SI37" s="603"/>
      <c r="SJ37" s="603"/>
      <c r="SK37" s="603"/>
      <c r="SL37" s="603"/>
      <c r="SM37" s="603"/>
      <c r="SN37" s="603"/>
      <c r="SO37" s="603"/>
      <c r="SP37" s="603"/>
      <c r="SQ37" s="603"/>
      <c r="SR37" s="603"/>
      <c r="SS37" s="603"/>
      <c r="ST37" s="603"/>
      <c r="SU37" s="603"/>
      <c r="SV37" s="603"/>
      <c r="SW37" s="603"/>
      <c r="SX37" s="603"/>
      <c r="SY37" s="603"/>
      <c r="SZ37" s="603"/>
      <c r="TA37" s="603"/>
      <c r="TB37" s="603"/>
      <c r="TC37" s="603"/>
      <c r="TD37" s="603"/>
      <c r="TE37" s="603"/>
      <c r="TF37" s="603"/>
      <c r="TG37" s="603"/>
      <c r="TH37" s="603"/>
      <c r="TI37" s="603"/>
      <c r="TJ37" s="603"/>
      <c r="TK37" s="603"/>
      <c r="TL37" s="603"/>
      <c r="TM37" s="603"/>
      <c r="TN37" s="603"/>
      <c r="TO37" s="603"/>
      <c r="TP37" s="603"/>
      <c r="TQ37" s="603"/>
      <c r="TR37" s="603"/>
      <c r="TS37" s="603"/>
      <c r="TT37" s="603"/>
      <c r="TU37" s="603"/>
      <c r="TV37" s="603"/>
      <c r="TW37" s="603"/>
      <c r="TX37" s="603"/>
      <c r="TY37" s="603"/>
      <c r="TZ37" s="603"/>
      <c r="UA37" s="603"/>
      <c r="UB37" s="603"/>
      <c r="UC37" s="603"/>
      <c r="UD37" s="603"/>
      <c r="UE37" s="603"/>
      <c r="UF37" s="603"/>
      <c r="UG37" s="603"/>
      <c r="UH37" s="603"/>
      <c r="UI37" s="603"/>
      <c r="UJ37" s="603"/>
      <c r="UK37" s="603"/>
      <c r="UL37" s="603"/>
      <c r="UM37" s="603"/>
      <c r="UN37" s="603"/>
      <c r="UO37" s="603"/>
      <c r="UP37" s="603"/>
      <c r="UQ37" s="603"/>
      <c r="UR37" s="603"/>
      <c r="US37" s="603"/>
      <c r="UT37" s="603"/>
      <c r="UU37" s="603"/>
      <c r="UV37" s="603"/>
      <c r="UW37" s="603"/>
      <c r="UX37" s="603"/>
      <c r="UY37" s="603"/>
      <c r="UZ37" s="603"/>
      <c r="VA37" s="603"/>
      <c r="VB37" s="603"/>
      <c r="VC37" s="603"/>
      <c r="VD37" s="603"/>
      <c r="VE37" s="603"/>
      <c r="VF37" s="603"/>
      <c r="VG37" s="603"/>
      <c r="VH37" s="603"/>
      <c r="VI37" s="603"/>
      <c r="VJ37" s="603"/>
      <c r="VK37" s="603"/>
      <c r="VL37" s="603"/>
      <c r="VM37" s="603"/>
      <c r="VN37" s="603"/>
      <c r="VO37" s="603"/>
      <c r="VP37" s="603"/>
      <c r="VQ37" s="603"/>
      <c r="VR37" s="603"/>
      <c r="VS37" s="603"/>
      <c r="VT37" s="603"/>
      <c r="VU37" s="603"/>
      <c r="VV37" s="603"/>
      <c r="VW37" s="603"/>
      <c r="VX37" s="603"/>
      <c r="VY37" s="603"/>
      <c r="VZ37" s="603"/>
      <c r="WA37" s="603"/>
      <c r="WB37" s="603"/>
      <c r="WC37" s="603"/>
      <c r="WD37" s="603"/>
      <c r="WE37" s="603"/>
      <c r="WF37" s="603"/>
      <c r="WG37" s="603"/>
      <c r="WH37" s="603"/>
      <c r="WI37" s="603"/>
      <c r="WJ37" s="603"/>
      <c r="WK37" s="603"/>
      <c r="WL37" s="603"/>
      <c r="WM37" s="603"/>
      <c r="WN37" s="603"/>
      <c r="WO37" s="603"/>
      <c r="WP37" s="603"/>
      <c r="WQ37" s="603"/>
      <c r="WR37" s="603"/>
      <c r="WS37" s="603"/>
      <c r="WT37" s="603"/>
      <c r="WU37" s="603"/>
      <c r="WV37" s="603"/>
      <c r="WW37" s="603"/>
      <c r="WX37" s="603"/>
      <c r="WY37" s="603"/>
      <c r="WZ37" s="603"/>
      <c r="XA37" s="603"/>
      <c r="XB37" s="603"/>
      <c r="XC37" s="603"/>
      <c r="XD37" s="603"/>
      <c r="XE37" s="603"/>
      <c r="XF37" s="603"/>
      <c r="XG37" s="603"/>
      <c r="XH37" s="603"/>
      <c r="XI37" s="603"/>
      <c r="XJ37" s="603"/>
      <c r="XK37" s="603"/>
      <c r="XL37" s="603"/>
      <c r="XM37" s="603"/>
      <c r="XN37" s="603"/>
      <c r="XO37" s="603"/>
      <c r="XP37" s="603"/>
      <c r="XQ37" s="603"/>
      <c r="XR37" s="603"/>
      <c r="XS37" s="603"/>
      <c r="XT37" s="603"/>
      <c r="XU37" s="603"/>
      <c r="XV37" s="603"/>
      <c r="XW37" s="603"/>
      <c r="XX37" s="603"/>
      <c r="XY37" s="603"/>
      <c r="XZ37" s="603"/>
      <c r="YA37" s="603"/>
      <c r="YB37" s="603"/>
      <c r="YC37" s="603"/>
      <c r="YD37" s="603"/>
      <c r="YE37" s="603"/>
      <c r="YF37" s="603"/>
      <c r="YG37" s="603"/>
      <c r="YH37" s="603"/>
      <c r="YI37" s="603"/>
      <c r="YJ37" s="603"/>
      <c r="YK37" s="603"/>
      <c r="YL37" s="603"/>
      <c r="YM37" s="603"/>
      <c r="YN37" s="603"/>
      <c r="YO37" s="603"/>
      <c r="YP37" s="603"/>
      <c r="YQ37" s="603"/>
      <c r="YR37" s="603"/>
      <c r="YS37" s="603"/>
      <c r="YT37" s="603"/>
      <c r="YU37" s="603"/>
      <c r="YV37" s="603"/>
      <c r="YW37" s="603"/>
      <c r="YX37" s="603"/>
      <c r="YY37" s="603"/>
      <c r="YZ37" s="603"/>
      <c r="ZA37" s="603"/>
      <c r="ZB37" s="603"/>
      <c r="ZC37" s="603"/>
      <c r="ZD37" s="603"/>
      <c r="ZE37" s="603"/>
      <c r="ZF37" s="603"/>
      <c r="ZG37" s="603"/>
      <c r="ZH37" s="603"/>
      <c r="ZI37" s="603"/>
      <c r="ZJ37" s="603"/>
      <c r="ZK37" s="603"/>
      <c r="ZL37" s="603"/>
      <c r="ZM37" s="603"/>
      <c r="ZN37" s="603"/>
      <c r="ZO37" s="603"/>
      <c r="ZP37" s="603"/>
      <c r="ZQ37" s="603"/>
      <c r="ZR37" s="603"/>
      <c r="ZS37" s="603"/>
      <c r="ZT37" s="603"/>
      <c r="ZU37" s="603"/>
      <c r="ZV37" s="603"/>
      <c r="ZW37" s="603"/>
      <c r="ZX37" s="603"/>
      <c r="ZY37" s="603"/>
      <c r="ZZ37" s="603"/>
      <c r="AAA37" s="603"/>
      <c r="AAB37" s="603"/>
      <c r="AAC37" s="603"/>
      <c r="AAD37" s="603"/>
      <c r="AAE37" s="603"/>
      <c r="AAF37" s="603"/>
      <c r="AAG37" s="603"/>
      <c r="AAH37" s="603"/>
      <c r="AAI37" s="603"/>
      <c r="AAJ37" s="603"/>
      <c r="AAK37" s="603"/>
      <c r="AAL37" s="603"/>
      <c r="AAM37" s="603"/>
      <c r="AAN37" s="603"/>
      <c r="AAO37" s="603"/>
      <c r="AAP37" s="603"/>
      <c r="AAQ37" s="603"/>
      <c r="AAR37" s="603"/>
      <c r="AAS37" s="603"/>
      <c r="AAT37" s="603"/>
      <c r="AAU37" s="603"/>
      <c r="AAV37" s="603"/>
      <c r="AAW37" s="603"/>
      <c r="AAX37" s="603"/>
      <c r="AAY37" s="603"/>
      <c r="AAZ37" s="603"/>
      <c r="ABA37" s="603"/>
      <c r="ABB37" s="603"/>
      <c r="ABC37" s="603"/>
      <c r="ABD37" s="603"/>
      <c r="ABE37" s="603"/>
      <c r="ABF37" s="603"/>
      <c r="ABG37" s="603"/>
      <c r="ABH37" s="603"/>
      <c r="ABI37" s="603"/>
      <c r="ABJ37" s="603"/>
      <c r="ABK37" s="603"/>
      <c r="ABL37" s="603"/>
      <c r="ABM37" s="603"/>
      <c r="ABN37" s="603"/>
      <c r="ABO37" s="603"/>
      <c r="ABP37" s="603"/>
      <c r="ABQ37" s="603"/>
      <c r="ABR37" s="603"/>
      <c r="ABS37" s="603"/>
      <c r="ABT37" s="603"/>
      <c r="ABU37" s="603"/>
      <c r="ABV37" s="603"/>
      <c r="ABW37" s="603"/>
      <c r="ABX37" s="603"/>
      <c r="ABY37" s="603"/>
      <c r="ABZ37" s="603"/>
      <c r="ACA37" s="603"/>
      <c r="ACB37" s="603"/>
      <c r="ACC37" s="603"/>
      <c r="ACD37" s="603"/>
      <c r="ACE37" s="603"/>
      <c r="ACF37" s="603"/>
      <c r="ACG37" s="603"/>
      <c r="ACH37" s="603"/>
      <c r="ACI37" s="603"/>
      <c r="ACJ37" s="603"/>
      <c r="ACK37" s="603"/>
      <c r="ACL37" s="603"/>
      <c r="ACM37" s="603"/>
      <c r="ACN37" s="603"/>
      <c r="ACO37" s="603"/>
      <c r="ACP37" s="603"/>
      <c r="ACQ37" s="603"/>
      <c r="ACR37" s="603"/>
      <c r="ACS37" s="603"/>
      <c r="ACT37" s="603"/>
      <c r="ACU37" s="603"/>
      <c r="ACV37" s="603"/>
      <c r="ACW37" s="603"/>
      <c r="ACX37" s="603"/>
      <c r="ACY37" s="603"/>
      <c r="ACZ37" s="603"/>
      <c r="ADA37" s="603"/>
      <c r="ADB37" s="603"/>
      <c r="ADC37" s="603"/>
      <c r="ADD37" s="603"/>
      <c r="ADE37" s="603"/>
      <c r="ADF37" s="603"/>
      <c r="ADG37" s="603"/>
      <c r="ADH37" s="603"/>
      <c r="ADI37" s="603"/>
      <c r="ADJ37" s="603"/>
      <c r="ADK37" s="603"/>
      <c r="ADL37" s="603"/>
      <c r="ADM37" s="603"/>
      <c r="ADN37" s="603"/>
      <c r="ADO37" s="603"/>
      <c r="ADP37" s="603"/>
      <c r="ADQ37" s="603"/>
      <c r="ADR37" s="603"/>
      <c r="ADS37" s="603"/>
      <c r="ADT37" s="603"/>
      <c r="ADU37" s="603"/>
      <c r="ADV37" s="603"/>
      <c r="ADW37" s="603"/>
      <c r="ADX37" s="603"/>
      <c r="ADY37" s="603"/>
      <c r="ADZ37" s="603"/>
      <c r="AEA37" s="603"/>
      <c r="AEB37" s="603"/>
      <c r="AEC37" s="603"/>
      <c r="AED37" s="603"/>
      <c r="AEE37" s="603"/>
      <c r="AEF37" s="603"/>
      <c r="AEG37" s="603"/>
      <c r="AEH37" s="603"/>
      <c r="AEI37" s="603"/>
      <c r="AEJ37" s="603"/>
      <c r="AEK37" s="603"/>
      <c r="AEL37" s="603"/>
      <c r="AEM37" s="603"/>
      <c r="AEN37" s="603"/>
      <c r="AEO37" s="603"/>
      <c r="AEP37" s="603"/>
      <c r="AEQ37" s="603"/>
      <c r="AER37" s="603"/>
      <c r="AES37" s="603"/>
      <c r="AET37" s="603"/>
      <c r="AEU37" s="603"/>
      <c r="AEV37" s="603"/>
      <c r="AEW37" s="603"/>
      <c r="AEX37" s="603"/>
      <c r="AEY37" s="603"/>
      <c r="AEZ37" s="603"/>
      <c r="AFA37" s="603"/>
      <c r="AFB37" s="603"/>
      <c r="AFC37" s="603"/>
      <c r="AFD37" s="603"/>
      <c r="AFE37" s="603"/>
      <c r="AFF37" s="603"/>
      <c r="AFG37" s="603"/>
      <c r="AFH37" s="603"/>
      <c r="AFI37" s="603"/>
      <c r="AFJ37" s="603"/>
      <c r="AFK37" s="603"/>
      <c r="AFL37" s="603"/>
      <c r="AFM37" s="603"/>
      <c r="AFN37" s="603"/>
      <c r="AFO37" s="603"/>
      <c r="AFP37" s="603"/>
      <c r="AFQ37" s="603"/>
      <c r="AFR37" s="603"/>
      <c r="AFS37" s="603"/>
      <c r="AFT37" s="603"/>
      <c r="AFU37" s="603"/>
      <c r="AFV37" s="603"/>
      <c r="AFW37" s="603"/>
      <c r="AFX37" s="603"/>
      <c r="AFY37" s="603"/>
      <c r="AFZ37" s="603"/>
      <c r="AGA37" s="603"/>
      <c r="AGB37" s="603"/>
      <c r="AGC37" s="603"/>
      <c r="AGD37" s="603"/>
      <c r="AGE37" s="603"/>
      <c r="AGF37" s="603"/>
      <c r="AGG37" s="603"/>
      <c r="AGH37" s="603"/>
      <c r="AGI37" s="603"/>
      <c r="AGJ37" s="603"/>
      <c r="AGK37" s="603"/>
      <c r="AGL37" s="603"/>
      <c r="AGM37" s="603"/>
      <c r="AGN37" s="603"/>
      <c r="AGO37" s="603"/>
      <c r="AGP37" s="603"/>
      <c r="AGQ37" s="603"/>
      <c r="AGR37" s="603"/>
      <c r="AGS37" s="603"/>
      <c r="AGT37" s="603"/>
      <c r="AGU37" s="603"/>
      <c r="AGV37" s="603"/>
      <c r="AGW37" s="603"/>
      <c r="AGX37" s="603"/>
      <c r="AGY37" s="603"/>
      <c r="AGZ37" s="603"/>
      <c r="AHA37" s="603"/>
      <c r="AHB37" s="603"/>
      <c r="AHC37" s="603"/>
      <c r="AHD37" s="603"/>
      <c r="AHE37" s="603"/>
      <c r="AHF37" s="603"/>
      <c r="AHG37" s="603"/>
      <c r="AHH37" s="603"/>
      <c r="AHI37" s="603"/>
      <c r="AHJ37" s="603"/>
      <c r="AHK37" s="603"/>
      <c r="AHL37" s="603"/>
      <c r="AHM37" s="603"/>
      <c r="AHN37" s="603"/>
      <c r="AHO37" s="603"/>
      <c r="AHP37" s="603"/>
      <c r="AHQ37" s="603"/>
      <c r="AHR37" s="603"/>
      <c r="AHS37" s="603"/>
      <c r="AHT37" s="603"/>
      <c r="AHU37" s="603"/>
      <c r="AHV37" s="603"/>
      <c r="AHW37" s="603"/>
      <c r="AHX37" s="603"/>
      <c r="AHY37" s="603"/>
      <c r="AHZ37" s="603"/>
      <c r="AIA37" s="603"/>
      <c r="AIB37" s="603"/>
      <c r="AIC37" s="603"/>
      <c r="AID37" s="603"/>
      <c r="AIE37" s="603"/>
      <c r="AIF37" s="603"/>
      <c r="AIG37" s="603"/>
      <c r="AIH37" s="603"/>
      <c r="AII37" s="603"/>
      <c r="AIJ37" s="603"/>
      <c r="AIK37" s="603"/>
      <c r="AIL37" s="603"/>
      <c r="AIM37" s="603"/>
      <c r="AIN37" s="603"/>
      <c r="AIO37" s="603"/>
      <c r="AIP37" s="603"/>
      <c r="AIQ37" s="603"/>
      <c r="AIR37" s="603"/>
      <c r="AIS37" s="603"/>
      <c r="AIT37" s="603"/>
      <c r="AIU37" s="603"/>
      <c r="AIV37" s="603"/>
      <c r="AIW37" s="603"/>
      <c r="AIX37" s="603"/>
      <c r="AIY37" s="603"/>
      <c r="AIZ37" s="603"/>
      <c r="AJA37" s="603"/>
      <c r="AJB37" s="603"/>
      <c r="AJC37" s="603"/>
      <c r="AJD37" s="603"/>
      <c r="AJE37" s="603"/>
      <c r="AJF37" s="603"/>
      <c r="AJG37" s="603"/>
      <c r="AJH37" s="603"/>
      <c r="AJI37" s="603"/>
      <c r="AJJ37" s="603"/>
      <c r="AJK37" s="603"/>
      <c r="AJL37" s="603"/>
      <c r="AJM37" s="603"/>
      <c r="AJN37" s="603"/>
      <c r="AJO37" s="603"/>
      <c r="AJP37" s="603"/>
      <c r="AJQ37" s="603"/>
      <c r="AJR37" s="603"/>
      <c r="AJS37" s="603"/>
      <c r="AJT37" s="603"/>
      <c r="AJU37" s="603"/>
      <c r="AJV37" s="603"/>
      <c r="AJW37" s="603"/>
      <c r="AJX37" s="603"/>
      <c r="AJY37" s="603"/>
      <c r="AJZ37" s="603"/>
      <c r="AKA37" s="603"/>
      <c r="AKB37" s="603"/>
      <c r="AKC37" s="603"/>
      <c r="AKD37" s="603"/>
      <c r="AKE37" s="603"/>
      <c r="AKF37" s="603"/>
      <c r="AKG37" s="603"/>
      <c r="AKH37" s="603"/>
      <c r="AKI37" s="603"/>
      <c r="AKJ37" s="603"/>
      <c r="AKK37" s="603"/>
      <c r="AKL37" s="603"/>
      <c r="AKM37" s="603"/>
      <c r="AKN37" s="603"/>
      <c r="AKO37" s="603"/>
      <c r="AKP37" s="603"/>
      <c r="AKQ37" s="603"/>
      <c r="AKR37" s="603"/>
      <c r="AKS37" s="603"/>
      <c r="AKT37" s="603"/>
      <c r="AKU37" s="603"/>
      <c r="AKV37" s="603"/>
      <c r="AKW37" s="603"/>
      <c r="AKX37" s="603"/>
      <c r="AKY37" s="603"/>
      <c r="AKZ37" s="603"/>
      <c r="ALA37" s="603"/>
      <c r="ALB37" s="603"/>
      <c r="ALC37" s="603"/>
      <c r="ALD37" s="603"/>
      <c r="ALE37" s="603"/>
      <c r="ALF37" s="603"/>
      <c r="ALG37" s="603"/>
      <c r="ALH37" s="603"/>
      <c r="ALI37" s="603"/>
      <c r="ALJ37" s="603"/>
      <c r="ALK37" s="603"/>
      <c r="ALL37" s="603"/>
      <c r="ALM37" s="603"/>
      <c r="ALN37" s="603"/>
      <c r="ALO37" s="603"/>
      <c r="ALP37" s="603"/>
      <c r="ALQ37" s="603"/>
      <c r="ALR37" s="603"/>
      <c r="ALS37" s="603"/>
      <c r="ALT37" s="603"/>
      <c r="ALU37" s="603"/>
      <c r="ALV37" s="603"/>
      <c r="ALW37" s="603"/>
      <c r="ALX37" s="603"/>
      <c r="ALY37" s="603"/>
      <c r="ALZ37" s="603"/>
      <c r="AMA37" s="603"/>
      <c r="AMB37" s="603"/>
      <c r="AMC37" s="603"/>
      <c r="AMD37" s="603"/>
      <c r="AME37" s="603"/>
      <c r="AMF37" s="603"/>
      <c r="AMG37" s="603"/>
      <c r="AMH37" s="603"/>
      <c r="AMI37" s="603"/>
      <c r="AMJ37" s="603"/>
      <c r="AMK37" s="603"/>
      <c r="AML37" s="603"/>
      <c r="AMM37" s="603"/>
      <c r="AMN37" s="603"/>
      <c r="AMO37" s="603"/>
      <c r="AMP37" s="603"/>
      <c r="AMQ37" s="603"/>
      <c r="AMR37" s="603"/>
      <c r="AMS37" s="603"/>
      <c r="AMT37" s="603"/>
      <c r="AMU37" s="603"/>
      <c r="AMV37" s="603"/>
      <c r="AMW37" s="603"/>
      <c r="AMX37" s="603"/>
      <c r="AMY37" s="603"/>
      <c r="AMZ37" s="603"/>
      <c r="ANA37" s="603"/>
      <c r="ANB37" s="603"/>
      <c r="ANC37" s="603"/>
      <c r="AND37" s="603"/>
      <c r="ANE37" s="603"/>
      <c r="ANF37" s="603"/>
      <c r="ANG37" s="603"/>
      <c r="ANH37" s="603"/>
      <c r="ANI37" s="603"/>
      <c r="ANJ37" s="603"/>
      <c r="ANK37" s="603"/>
      <c r="ANL37" s="603"/>
      <c r="ANM37" s="603"/>
      <c r="ANN37" s="603"/>
      <c r="ANO37" s="603"/>
      <c r="ANP37" s="603"/>
      <c r="ANQ37" s="603"/>
      <c r="ANR37" s="603"/>
      <c r="ANS37" s="603"/>
      <c r="ANT37" s="603"/>
      <c r="ANU37" s="603"/>
      <c r="ANV37" s="603"/>
      <c r="ANW37" s="603"/>
      <c r="ANX37" s="603"/>
      <c r="ANY37" s="603"/>
      <c r="ANZ37" s="603"/>
      <c r="AOA37" s="603"/>
      <c r="AOB37" s="603"/>
      <c r="AOC37" s="603"/>
      <c r="AOD37" s="603"/>
      <c r="AOE37" s="603"/>
      <c r="AOF37" s="603"/>
      <c r="AOG37" s="603"/>
      <c r="AOH37" s="603"/>
      <c r="AOI37" s="603"/>
      <c r="AOJ37" s="603"/>
      <c r="AOK37" s="603"/>
      <c r="AOL37" s="603"/>
      <c r="AOM37" s="603"/>
      <c r="AON37" s="603"/>
      <c r="AOO37" s="603"/>
      <c r="AOP37" s="603"/>
      <c r="AOQ37" s="603"/>
      <c r="AOR37" s="603"/>
      <c r="AOS37" s="603"/>
      <c r="AOT37" s="603"/>
      <c r="AOU37" s="603"/>
      <c r="AOV37" s="603"/>
      <c r="AOW37" s="603"/>
      <c r="AOX37" s="603"/>
      <c r="AOY37" s="603"/>
      <c r="AOZ37" s="603"/>
      <c r="APA37" s="603"/>
      <c r="APB37" s="603"/>
      <c r="APC37" s="603"/>
      <c r="APD37" s="603"/>
      <c r="APE37" s="603"/>
      <c r="APF37" s="603"/>
      <c r="APG37" s="603"/>
      <c r="APH37" s="603"/>
      <c r="API37" s="603"/>
      <c r="APJ37" s="603"/>
      <c r="APK37" s="603"/>
      <c r="APL37" s="603"/>
      <c r="APM37" s="603"/>
      <c r="APN37" s="603"/>
      <c r="APO37" s="603"/>
      <c r="APP37" s="603"/>
      <c r="APQ37" s="603"/>
      <c r="APR37" s="603"/>
      <c r="APS37" s="603"/>
      <c r="APT37" s="603"/>
      <c r="APU37" s="603"/>
      <c r="APV37" s="603"/>
      <c r="APW37" s="603"/>
      <c r="APX37" s="603"/>
      <c r="APY37" s="603"/>
      <c r="APZ37" s="603"/>
      <c r="AQA37" s="603"/>
      <c r="AQB37" s="603"/>
      <c r="AQC37" s="603"/>
      <c r="AQD37" s="603"/>
      <c r="AQE37" s="603"/>
      <c r="AQF37" s="603"/>
      <c r="AQG37" s="603"/>
      <c r="AQH37" s="603"/>
      <c r="AQI37" s="603"/>
      <c r="AQJ37" s="603"/>
      <c r="AQK37" s="603"/>
      <c r="AQL37" s="603"/>
      <c r="AQM37" s="603"/>
      <c r="AQN37" s="603"/>
      <c r="AQO37" s="603"/>
      <c r="AQP37" s="603"/>
      <c r="AQQ37" s="603"/>
      <c r="AQR37" s="603"/>
      <c r="AQS37" s="603"/>
      <c r="AQT37" s="603"/>
      <c r="AQU37" s="603"/>
      <c r="AQV37" s="603"/>
      <c r="AQW37" s="603"/>
      <c r="AQX37" s="603"/>
      <c r="AQY37" s="603"/>
      <c r="AQZ37" s="603"/>
      <c r="ARA37" s="603"/>
      <c r="ARB37" s="603"/>
      <c r="ARC37" s="603"/>
      <c r="ARD37" s="603"/>
      <c r="ARE37" s="603"/>
      <c r="ARF37" s="603"/>
      <c r="ARG37" s="603"/>
      <c r="ARH37" s="603"/>
      <c r="ARI37" s="603"/>
      <c r="ARJ37" s="603"/>
      <c r="ARK37" s="603"/>
      <c r="ARL37" s="603"/>
      <c r="ARM37" s="603"/>
      <c r="ARN37" s="603"/>
      <c r="ARO37" s="603"/>
      <c r="ARP37" s="603"/>
      <c r="ARQ37" s="603"/>
      <c r="ARR37" s="603"/>
      <c r="ARS37" s="603"/>
      <c r="ART37" s="603"/>
      <c r="ARU37" s="603"/>
      <c r="ARV37" s="603"/>
      <c r="ARW37" s="603"/>
      <c r="ARX37" s="603"/>
      <c r="ARY37" s="603"/>
      <c r="ARZ37" s="603"/>
      <c r="ASA37" s="603"/>
      <c r="ASB37" s="603"/>
      <c r="ASC37" s="603"/>
      <c r="ASD37" s="603"/>
      <c r="ASE37" s="603"/>
      <c r="ASF37" s="603"/>
      <c r="ASG37" s="603"/>
      <c r="ASH37" s="603"/>
      <c r="ASI37" s="603"/>
      <c r="ASJ37" s="603"/>
      <c r="ASK37" s="603"/>
      <c r="ASL37" s="603"/>
      <c r="ASM37" s="603"/>
      <c r="ASN37" s="603"/>
      <c r="ASO37" s="603"/>
      <c r="ASP37" s="603"/>
      <c r="ASQ37" s="603"/>
      <c r="ASR37" s="603"/>
      <c r="ASS37" s="603"/>
      <c r="AST37" s="603"/>
      <c r="ASU37" s="603"/>
      <c r="ASV37" s="603"/>
      <c r="ASW37" s="603"/>
      <c r="ASX37" s="603"/>
      <c r="ASY37" s="603"/>
      <c r="ASZ37" s="603"/>
      <c r="ATA37" s="603"/>
      <c r="ATB37" s="603"/>
      <c r="ATC37" s="603"/>
      <c r="ATD37" s="603"/>
      <c r="ATE37" s="603"/>
      <c r="ATF37" s="603"/>
      <c r="ATG37" s="603"/>
      <c r="ATH37" s="603"/>
      <c r="ATI37" s="603"/>
      <c r="ATJ37" s="603"/>
      <c r="ATK37" s="603"/>
      <c r="ATL37" s="603"/>
      <c r="ATM37" s="603"/>
      <c r="ATN37" s="603"/>
      <c r="ATO37" s="603"/>
      <c r="ATP37" s="603"/>
      <c r="ATQ37" s="603"/>
      <c r="ATR37" s="603"/>
      <c r="ATS37" s="603"/>
      <c r="ATT37" s="603"/>
      <c r="ATU37" s="603"/>
      <c r="ATV37" s="603"/>
      <c r="ATW37" s="603"/>
      <c r="ATX37" s="603"/>
      <c r="ATY37" s="603"/>
      <c r="ATZ37" s="603"/>
      <c r="AUA37" s="603"/>
      <c r="AUB37" s="603"/>
      <c r="AUC37" s="603"/>
      <c r="AUD37" s="603"/>
      <c r="AUE37" s="603"/>
      <c r="AUF37" s="603"/>
      <c r="AUG37" s="603"/>
      <c r="AUH37" s="603"/>
      <c r="AUI37" s="603"/>
      <c r="AUJ37" s="603"/>
      <c r="AUK37" s="603"/>
      <c r="AUL37" s="603"/>
      <c r="AUM37" s="603"/>
      <c r="AUN37" s="603"/>
      <c r="AUO37" s="603"/>
      <c r="AUP37" s="603"/>
      <c r="AUQ37" s="603"/>
      <c r="AUR37" s="603"/>
      <c r="AUS37" s="603"/>
      <c r="AUT37" s="603"/>
      <c r="AUU37" s="603"/>
      <c r="AUV37" s="603"/>
      <c r="AUW37" s="603"/>
      <c r="AUX37" s="603"/>
      <c r="AUY37" s="603"/>
      <c r="AUZ37" s="603"/>
      <c r="AVA37" s="603"/>
      <c r="AVB37" s="603"/>
      <c r="AVC37" s="603"/>
      <c r="AVD37" s="603"/>
      <c r="AVE37" s="603"/>
      <c r="AVF37" s="603"/>
      <c r="AVG37" s="603"/>
      <c r="AVH37" s="603"/>
      <c r="AVI37" s="603"/>
      <c r="AVJ37" s="603"/>
      <c r="AVK37" s="603"/>
      <c r="AVL37" s="603"/>
      <c r="AVM37" s="603"/>
      <c r="AVN37" s="603"/>
      <c r="AVO37" s="603"/>
      <c r="AVP37" s="603"/>
      <c r="AVQ37" s="603"/>
      <c r="AVR37" s="603"/>
      <c r="AVS37" s="603"/>
      <c r="AVT37" s="603"/>
      <c r="AVU37" s="603"/>
      <c r="AVV37" s="603"/>
      <c r="AVW37" s="603"/>
      <c r="AVX37" s="603"/>
      <c r="AVY37" s="603"/>
      <c r="AVZ37" s="603"/>
      <c r="AWA37" s="603"/>
      <c r="AWB37" s="603"/>
      <c r="AWC37" s="603"/>
      <c r="AWD37" s="603"/>
      <c r="AWE37" s="603"/>
      <c r="AWF37" s="603"/>
      <c r="AWG37" s="603"/>
      <c r="AWH37" s="603"/>
      <c r="AWI37" s="603"/>
      <c r="AWJ37" s="603"/>
      <c r="AWK37" s="603"/>
      <c r="AWL37" s="603"/>
      <c r="AWM37" s="603"/>
      <c r="AWN37" s="603"/>
      <c r="AWO37" s="603"/>
      <c r="AWP37" s="603"/>
      <c r="AWQ37" s="603"/>
      <c r="AWR37" s="603"/>
      <c r="AWS37" s="603"/>
      <c r="AWT37" s="603"/>
      <c r="AWU37" s="603"/>
      <c r="AWV37" s="603"/>
      <c r="AWW37" s="603"/>
      <c r="AWX37" s="603"/>
      <c r="AWY37" s="603"/>
      <c r="AWZ37" s="603"/>
      <c r="AXA37" s="603"/>
      <c r="AXB37" s="603"/>
      <c r="AXC37" s="603"/>
      <c r="AXD37" s="603"/>
      <c r="AXE37" s="603"/>
      <c r="AXF37" s="603"/>
      <c r="AXG37" s="603"/>
      <c r="AXH37" s="603"/>
      <c r="AXI37" s="603"/>
      <c r="AXJ37" s="603"/>
      <c r="AXK37" s="603"/>
      <c r="AXL37" s="603"/>
      <c r="AXM37" s="603"/>
      <c r="AXN37" s="603"/>
      <c r="AXO37" s="603"/>
      <c r="AXP37" s="603"/>
      <c r="AXQ37" s="603"/>
      <c r="AXR37" s="603"/>
      <c r="AXS37" s="603"/>
      <c r="AXT37" s="603"/>
      <c r="AXU37" s="603"/>
      <c r="AXV37" s="603"/>
      <c r="AXW37" s="603"/>
      <c r="AXX37" s="603"/>
      <c r="AXY37" s="603"/>
      <c r="AXZ37" s="603"/>
      <c r="AYA37" s="603"/>
      <c r="AYB37" s="603"/>
      <c r="AYC37" s="603"/>
      <c r="AYD37" s="603"/>
      <c r="AYE37" s="603"/>
      <c r="AYF37" s="603"/>
      <c r="AYG37" s="603"/>
      <c r="AYH37" s="603"/>
      <c r="AYI37" s="603"/>
      <c r="AYJ37" s="603"/>
      <c r="AYK37" s="603"/>
      <c r="AYL37" s="603"/>
      <c r="AYM37" s="603"/>
      <c r="AYN37" s="603"/>
      <c r="AYO37" s="603"/>
      <c r="AYP37" s="603"/>
      <c r="AYQ37" s="603"/>
      <c r="AYR37" s="603"/>
      <c r="AYS37" s="603"/>
      <c r="AYT37" s="603"/>
      <c r="AYU37" s="603"/>
      <c r="AYV37" s="603"/>
      <c r="AYW37" s="603"/>
      <c r="AYX37" s="603"/>
      <c r="AYY37" s="603"/>
      <c r="AYZ37" s="603"/>
      <c r="AZA37" s="603"/>
      <c r="AZB37" s="603"/>
      <c r="AZC37" s="603"/>
      <c r="AZD37" s="603"/>
      <c r="AZE37" s="603"/>
      <c r="AZF37" s="603"/>
      <c r="AZG37" s="603"/>
      <c r="AZH37" s="603"/>
      <c r="AZI37" s="603"/>
      <c r="AZJ37" s="603"/>
      <c r="AZK37" s="603"/>
      <c r="AZL37" s="603"/>
      <c r="AZM37" s="603"/>
      <c r="AZN37" s="603"/>
      <c r="AZO37" s="603"/>
      <c r="AZP37" s="603"/>
      <c r="AZQ37" s="603"/>
      <c r="AZR37" s="603"/>
      <c r="AZS37" s="603"/>
      <c r="AZT37" s="603"/>
      <c r="AZU37" s="603"/>
      <c r="AZV37" s="603"/>
      <c r="AZW37" s="603"/>
      <c r="AZX37" s="603"/>
      <c r="AZY37" s="603"/>
      <c r="AZZ37" s="603"/>
      <c r="BAA37" s="603"/>
      <c r="BAB37" s="603"/>
      <c r="BAC37" s="603"/>
      <c r="BAD37" s="603"/>
      <c r="BAE37" s="603"/>
      <c r="BAF37" s="603"/>
      <c r="BAG37" s="603"/>
      <c r="BAH37" s="603"/>
      <c r="BAI37" s="603"/>
      <c r="BAJ37" s="603"/>
      <c r="BAK37" s="603"/>
      <c r="BAL37" s="603"/>
      <c r="BAM37" s="603"/>
      <c r="BAN37" s="603"/>
      <c r="BAO37" s="603"/>
      <c r="BAP37" s="603"/>
      <c r="BAQ37" s="603"/>
      <c r="BAR37" s="603"/>
      <c r="BAS37" s="603"/>
      <c r="BAT37" s="603"/>
      <c r="BAU37" s="603"/>
      <c r="BAV37" s="603"/>
      <c r="BAW37" s="603"/>
      <c r="BAX37" s="603"/>
      <c r="BAY37" s="603"/>
      <c r="BAZ37" s="603"/>
      <c r="BBA37" s="603"/>
      <c r="BBB37" s="603"/>
      <c r="BBC37" s="603"/>
      <c r="BBD37" s="603"/>
      <c r="BBE37" s="603"/>
      <c r="BBF37" s="603"/>
      <c r="BBG37" s="603"/>
      <c r="BBH37" s="603"/>
      <c r="BBI37" s="603"/>
      <c r="BBJ37" s="603"/>
      <c r="BBK37" s="603"/>
      <c r="BBL37" s="603"/>
      <c r="BBM37" s="603"/>
      <c r="BBN37" s="603"/>
      <c r="BBO37" s="603"/>
      <c r="BBP37" s="603"/>
      <c r="BBQ37" s="603"/>
      <c r="BBR37" s="603"/>
      <c r="BBS37" s="603"/>
      <c r="BBT37" s="603"/>
      <c r="BBU37" s="603"/>
      <c r="BBV37" s="603"/>
      <c r="BBW37" s="603"/>
      <c r="BBX37" s="603"/>
      <c r="BBY37" s="603"/>
      <c r="BBZ37" s="603"/>
      <c r="BCA37" s="603"/>
      <c r="BCB37" s="603"/>
      <c r="BCC37" s="603"/>
      <c r="BCD37" s="603"/>
      <c r="BCE37" s="603"/>
      <c r="BCF37" s="603"/>
      <c r="BCG37" s="603"/>
      <c r="BCH37" s="603"/>
      <c r="BCI37" s="603"/>
      <c r="BCJ37" s="603"/>
      <c r="BCK37" s="603"/>
      <c r="BCL37" s="603"/>
      <c r="BCM37" s="603"/>
      <c r="BCN37" s="603"/>
      <c r="BCO37" s="603"/>
      <c r="BCP37" s="603"/>
      <c r="BCQ37" s="603"/>
      <c r="BCR37" s="603"/>
      <c r="BCS37" s="603"/>
      <c r="BCT37" s="603"/>
      <c r="BCU37" s="603"/>
      <c r="BCV37" s="603"/>
      <c r="BCW37" s="603"/>
      <c r="BCX37" s="603"/>
      <c r="BCY37" s="603"/>
      <c r="BCZ37" s="603"/>
      <c r="BDA37" s="603"/>
      <c r="BDB37" s="603"/>
      <c r="BDC37" s="603"/>
      <c r="BDD37" s="603"/>
      <c r="BDE37" s="603"/>
      <c r="BDF37" s="603"/>
      <c r="BDG37" s="603"/>
      <c r="BDH37" s="603"/>
      <c r="BDI37" s="603"/>
      <c r="BDJ37" s="603"/>
      <c r="BDK37" s="603"/>
      <c r="BDL37" s="603"/>
      <c r="BDM37" s="603"/>
      <c r="BDN37" s="603"/>
      <c r="BDO37" s="603"/>
      <c r="BDP37" s="603"/>
      <c r="BDQ37" s="603"/>
      <c r="BDR37" s="603"/>
      <c r="BDS37" s="603"/>
      <c r="BDT37" s="603"/>
      <c r="BDU37" s="603"/>
      <c r="BDV37" s="603"/>
      <c r="BDW37" s="603"/>
      <c r="BDX37" s="603"/>
      <c r="BDY37" s="603"/>
      <c r="BDZ37" s="603"/>
      <c r="BEA37" s="603"/>
      <c r="BEB37" s="603"/>
      <c r="BEC37" s="603"/>
      <c r="BED37" s="603"/>
      <c r="BEE37" s="603"/>
      <c r="BEF37" s="603"/>
      <c r="BEG37" s="603"/>
      <c r="BEH37" s="603"/>
      <c r="BEI37" s="603"/>
      <c r="BEJ37" s="603"/>
      <c r="BEK37" s="603"/>
      <c r="BEL37" s="603"/>
      <c r="BEM37" s="603"/>
      <c r="BEN37" s="603"/>
      <c r="BEO37" s="603"/>
      <c r="BEP37" s="603"/>
      <c r="BEQ37" s="603"/>
      <c r="BER37" s="603"/>
      <c r="BES37" s="603"/>
      <c r="BET37" s="603"/>
      <c r="BEU37" s="603"/>
      <c r="BEV37" s="603"/>
      <c r="BEW37" s="603"/>
      <c r="BEX37" s="603"/>
      <c r="BEY37" s="603"/>
      <c r="BEZ37" s="603"/>
      <c r="BFA37" s="603"/>
      <c r="BFB37" s="603"/>
      <c r="BFC37" s="603"/>
      <c r="BFD37" s="603"/>
      <c r="BFE37" s="603"/>
      <c r="BFF37" s="603"/>
      <c r="BFG37" s="603"/>
      <c r="BFH37" s="603"/>
      <c r="BFI37" s="603"/>
      <c r="BFJ37" s="603"/>
      <c r="BFK37" s="603"/>
      <c r="BFL37" s="603"/>
      <c r="BFM37" s="603"/>
      <c r="BFN37" s="603"/>
      <c r="BFO37" s="603"/>
      <c r="BFP37" s="603"/>
      <c r="BFQ37" s="603"/>
      <c r="BFR37" s="603"/>
      <c r="BFS37" s="603"/>
      <c r="BFT37" s="603"/>
      <c r="BFU37" s="603"/>
      <c r="BFV37" s="603"/>
      <c r="BFW37" s="603"/>
      <c r="BFX37" s="603"/>
      <c r="BFY37" s="603"/>
      <c r="BFZ37" s="603"/>
      <c r="BGA37" s="603"/>
      <c r="BGB37" s="603"/>
      <c r="BGC37" s="603"/>
      <c r="BGD37" s="603"/>
      <c r="BGE37" s="603"/>
      <c r="BGF37" s="603"/>
      <c r="BGG37" s="603"/>
      <c r="BGH37" s="603"/>
      <c r="BGI37" s="603"/>
      <c r="BGJ37" s="603"/>
      <c r="BGK37" s="603"/>
      <c r="BGL37" s="603"/>
      <c r="BGM37" s="603"/>
      <c r="BGN37" s="603"/>
      <c r="BGO37" s="603"/>
      <c r="BGP37" s="603"/>
      <c r="BGQ37" s="603"/>
      <c r="BGR37" s="603"/>
      <c r="BGS37" s="603"/>
      <c r="BGT37" s="603"/>
      <c r="BGU37" s="603"/>
      <c r="BGV37" s="603"/>
      <c r="BGW37" s="603"/>
      <c r="BGX37" s="603"/>
      <c r="BGY37" s="603"/>
      <c r="BGZ37" s="603"/>
      <c r="BHA37" s="603"/>
      <c r="BHB37" s="603"/>
      <c r="BHC37" s="603"/>
      <c r="BHD37" s="603"/>
      <c r="BHE37" s="603"/>
      <c r="BHF37" s="603"/>
      <c r="BHG37" s="603"/>
      <c r="BHH37" s="603"/>
      <c r="BHI37" s="603"/>
      <c r="BHJ37" s="603"/>
      <c r="BHK37" s="603"/>
      <c r="BHL37" s="603"/>
      <c r="BHM37" s="603"/>
      <c r="BHN37" s="603"/>
      <c r="BHO37" s="603"/>
      <c r="BHP37" s="603"/>
      <c r="BHQ37" s="603"/>
      <c r="BHR37" s="603"/>
      <c r="BHS37" s="603"/>
      <c r="BHT37" s="603"/>
      <c r="BHU37" s="603"/>
      <c r="BHV37" s="603"/>
      <c r="BHW37" s="603"/>
      <c r="BHX37" s="603"/>
      <c r="BHY37" s="603"/>
      <c r="BHZ37" s="603"/>
      <c r="BIA37" s="603"/>
      <c r="BIB37" s="603"/>
      <c r="BIC37" s="603"/>
      <c r="BID37" s="603"/>
      <c r="BIE37" s="603"/>
      <c r="BIF37" s="603"/>
      <c r="BIG37" s="603"/>
      <c r="BIH37" s="603"/>
      <c r="BII37" s="603"/>
      <c r="BIJ37" s="603"/>
      <c r="BIK37" s="603"/>
      <c r="BIL37" s="603"/>
      <c r="BIM37" s="603"/>
      <c r="BIN37" s="603"/>
      <c r="BIO37" s="603"/>
      <c r="BIP37" s="603"/>
      <c r="BIQ37" s="603"/>
      <c r="BIR37" s="603"/>
      <c r="BIS37" s="603"/>
      <c r="BIT37" s="603"/>
      <c r="BIU37" s="603"/>
      <c r="BIV37" s="603"/>
      <c r="BIW37" s="603"/>
      <c r="BIX37" s="603"/>
      <c r="BIY37" s="603"/>
      <c r="BIZ37" s="603"/>
      <c r="BJA37" s="603"/>
      <c r="BJB37" s="603"/>
      <c r="BJC37" s="603"/>
      <c r="BJD37" s="603"/>
      <c r="BJE37" s="603"/>
      <c r="BJF37" s="603"/>
      <c r="BJG37" s="603"/>
      <c r="BJH37" s="603"/>
      <c r="BJI37" s="603"/>
      <c r="BJJ37" s="603"/>
      <c r="BJK37" s="603"/>
      <c r="BJL37" s="603"/>
      <c r="BJM37" s="603"/>
      <c r="BJN37" s="603"/>
      <c r="BJO37" s="603"/>
      <c r="BJP37" s="603"/>
      <c r="BJQ37" s="603"/>
      <c r="BJR37" s="603"/>
      <c r="BJS37" s="603"/>
      <c r="BJT37" s="603"/>
      <c r="BJU37" s="603"/>
      <c r="BJV37" s="603"/>
      <c r="BJW37" s="603"/>
      <c r="BJX37" s="603"/>
      <c r="BJY37" s="603"/>
      <c r="BJZ37" s="603"/>
      <c r="BKA37" s="603"/>
      <c r="BKB37" s="603"/>
      <c r="BKC37" s="603"/>
      <c r="BKD37" s="603"/>
      <c r="BKE37" s="603"/>
      <c r="BKF37" s="603"/>
      <c r="BKG37" s="603"/>
      <c r="BKH37" s="603"/>
      <c r="BKI37" s="603"/>
      <c r="BKJ37" s="603"/>
      <c r="BKK37" s="603"/>
      <c r="BKL37" s="603"/>
      <c r="BKM37" s="603"/>
      <c r="BKN37" s="603"/>
      <c r="BKO37" s="603"/>
      <c r="BKP37" s="603"/>
      <c r="BKQ37" s="603"/>
      <c r="BKR37" s="603"/>
      <c r="BKS37" s="603"/>
      <c r="BKT37" s="603"/>
      <c r="BKU37" s="603"/>
      <c r="BKV37" s="603"/>
      <c r="BKW37" s="603"/>
      <c r="BKX37" s="603"/>
      <c r="BKY37" s="603"/>
      <c r="BKZ37" s="603"/>
      <c r="BLA37" s="603"/>
      <c r="BLB37" s="603"/>
      <c r="BLC37" s="603"/>
      <c r="BLD37" s="603"/>
      <c r="BLE37" s="603"/>
      <c r="BLF37" s="603"/>
      <c r="BLG37" s="603"/>
      <c r="BLH37" s="603"/>
      <c r="BLI37" s="603"/>
      <c r="BLJ37" s="603"/>
      <c r="BLK37" s="603"/>
      <c r="BLL37" s="603"/>
      <c r="BLM37" s="603"/>
      <c r="BLN37" s="603"/>
      <c r="BLO37" s="603"/>
      <c r="BLP37" s="603"/>
      <c r="BLQ37" s="603"/>
      <c r="BLR37" s="603"/>
      <c r="BLS37" s="603"/>
      <c r="BLT37" s="603"/>
      <c r="BLU37" s="603"/>
      <c r="BLV37" s="603"/>
      <c r="BLW37" s="603"/>
      <c r="BLX37" s="603"/>
      <c r="BLY37" s="603"/>
      <c r="BLZ37" s="603"/>
      <c r="BMA37" s="603"/>
      <c r="BMB37" s="603"/>
      <c r="BMC37" s="603"/>
      <c r="BMD37" s="603"/>
      <c r="BME37" s="603"/>
      <c r="BMF37" s="603"/>
      <c r="BMG37" s="603"/>
      <c r="BMH37" s="603"/>
      <c r="BMI37" s="603"/>
      <c r="BMJ37" s="603"/>
      <c r="BMK37" s="603"/>
      <c r="BML37" s="603"/>
      <c r="BMM37" s="603"/>
      <c r="BMN37" s="603"/>
      <c r="BMO37" s="603"/>
      <c r="BMP37" s="603"/>
      <c r="BMQ37" s="603"/>
      <c r="BMR37" s="603"/>
      <c r="BMS37" s="603"/>
      <c r="BMT37" s="603"/>
      <c r="BMU37" s="603"/>
      <c r="BMV37" s="603"/>
      <c r="BMW37" s="603"/>
      <c r="BMX37" s="603"/>
      <c r="BMY37" s="603"/>
      <c r="BMZ37" s="603"/>
      <c r="BNA37" s="603"/>
      <c r="BNB37" s="603"/>
      <c r="BNC37" s="603"/>
      <c r="BND37" s="603"/>
      <c r="BNE37" s="603"/>
      <c r="BNF37" s="603"/>
      <c r="BNG37" s="603"/>
      <c r="BNH37" s="603"/>
      <c r="BNI37" s="603"/>
      <c r="BNJ37" s="603"/>
      <c r="BNK37" s="603"/>
      <c r="BNL37" s="603"/>
      <c r="BNM37" s="603"/>
      <c r="BNN37" s="603"/>
      <c r="BNO37" s="603"/>
      <c r="BNP37" s="603"/>
      <c r="BNQ37" s="603"/>
      <c r="BNR37" s="603"/>
      <c r="BNS37" s="603"/>
      <c r="BNT37" s="603"/>
      <c r="BNU37" s="603"/>
      <c r="BNV37" s="603"/>
      <c r="BNW37" s="603"/>
      <c r="BNX37" s="603"/>
      <c r="BNY37" s="603"/>
      <c r="BNZ37" s="603"/>
      <c r="BOA37" s="603"/>
      <c r="BOB37" s="603"/>
      <c r="BOC37" s="603"/>
      <c r="BOD37" s="603"/>
      <c r="BOE37" s="603"/>
      <c r="BOF37" s="603"/>
      <c r="BOG37" s="603"/>
      <c r="BOH37" s="603"/>
      <c r="BOI37" s="603"/>
      <c r="BOJ37" s="603"/>
      <c r="BOK37" s="603"/>
      <c r="BOL37" s="603"/>
      <c r="BOM37" s="603"/>
      <c r="BON37" s="603"/>
      <c r="BOO37" s="603"/>
      <c r="BOP37" s="603"/>
      <c r="BOQ37" s="603"/>
      <c r="BOR37" s="603"/>
      <c r="BOS37" s="603"/>
      <c r="BOT37" s="603"/>
      <c r="BOU37" s="603"/>
      <c r="BOV37" s="603"/>
      <c r="BOW37" s="603"/>
      <c r="BOX37" s="603"/>
      <c r="BOY37" s="603"/>
      <c r="BOZ37" s="603"/>
      <c r="BPA37" s="603"/>
      <c r="BPB37" s="603"/>
      <c r="BPC37" s="603"/>
      <c r="BPD37" s="603"/>
      <c r="BPE37" s="603"/>
      <c r="BPF37" s="603"/>
      <c r="BPG37" s="603"/>
      <c r="BPH37" s="603"/>
      <c r="BPI37" s="603"/>
      <c r="BPJ37" s="603"/>
      <c r="BPK37" s="603"/>
      <c r="BPL37" s="603"/>
      <c r="BPM37" s="603"/>
      <c r="BPN37" s="603"/>
      <c r="BPO37" s="603"/>
      <c r="BPP37" s="603"/>
      <c r="BPQ37" s="603"/>
      <c r="BPR37" s="603"/>
      <c r="BPS37" s="603"/>
      <c r="BPT37" s="603"/>
      <c r="BPU37" s="603"/>
      <c r="BPV37" s="603"/>
      <c r="BPW37" s="603"/>
      <c r="BPX37" s="603"/>
      <c r="BPY37" s="603"/>
      <c r="BPZ37" s="603"/>
      <c r="BQA37" s="603"/>
      <c r="BQB37" s="603"/>
      <c r="BQC37" s="603"/>
      <c r="BQD37" s="603"/>
      <c r="BQE37" s="603"/>
      <c r="BQF37" s="603"/>
      <c r="BQG37" s="603"/>
      <c r="BQH37" s="603"/>
      <c r="BQI37" s="603"/>
      <c r="BQJ37" s="603"/>
      <c r="BQK37" s="603"/>
      <c r="BQL37" s="603"/>
      <c r="BQM37" s="603"/>
      <c r="BQN37" s="603"/>
      <c r="BQO37" s="603"/>
      <c r="BQP37" s="603"/>
      <c r="BQQ37" s="603"/>
      <c r="BQR37" s="603"/>
      <c r="BQS37" s="603"/>
      <c r="BQT37" s="603"/>
      <c r="BQU37" s="603"/>
      <c r="BQV37" s="603"/>
      <c r="BQW37" s="603"/>
      <c r="BQX37" s="603"/>
      <c r="BQY37" s="603"/>
      <c r="BQZ37" s="603"/>
      <c r="BRA37" s="603"/>
      <c r="BRB37" s="603"/>
      <c r="BRC37" s="603"/>
      <c r="BRD37" s="603"/>
      <c r="BRE37" s="603"/>
      <c r="BRF37" s="603"/>
      <c r="BRG37" s="603"/>
      <c r="BRH37" s="603"/>
      <c r="BRI37" s="603"/>
      <c r="BRJ37" s="603"/>
      <c r="BRK37" s="603"/>
      <c r="BRL37" s="603"/>
      <c r="BRM37" s="603"/>
      <c r="BRN37" s="603"/>
      <c r="BRO37" s="603"/>
      <c r="BRP37" s="603"/>
      <c r="BRQ37" s="603"/>
      <c r="BRR37" s="603"/>
      <c r="BRS37" s="603"/>
      <c r="BRT37" s="603"/>
      <c r="BRU37" s="603"/>
      <c r="BRV37" s="603"/>
      <c r="BRW37" s="603"/>
      <c r="BRX37" s="603"/>
      <c r="BRY37" s="603"/>
      <c r="BRZ37" s="603"/>
      <c r="BSA37" s="603"/>
      <c r="BSB37" s="603"/>
      <c r="BSC37" s="603"/>
      <c r="BSD37" s="603"/>
      <c r="BSE37" s="603"/>
      <c r="BSF37" s="603"/>
      <c r="BSG37" s="603"/>
      <c r="BSH37" s="603"/>
      <c r="BSI37" s="603"/>
      <c r="BSJ37" s="603"/>
      <c r="BSK37" s="603"/>
      <c r="BSL37" s="603"/>
      <c r="BSM37" s="603"/>
      <c r="BSN37" s="603"/>
      <c r="BSO37" s="603"/>
      <c r="BSP37" s="603"/>
      <c r="BSQ37" s="603"/>
      <c r="BSR37" s="603"/>
      <c r="BSS37" s="603"/>
      <c r="BST37" s="603"/>
      <c r="BSU37" s="603"/>
      <c r="BSV37" s="603"/>
      <c r="BSW37" s="603"/>
      <c r="BSX37" s="603"/>
      <c r="BSY37" s="603"/>
      <c r="BSZ37" s="603"/>
      <c r="BTA37" s="603"/>
      <c r="BTB37" s="603"/>
      <c r="BTC37" s="603"/>
      <c r="BTD37" s="603"/>
      <c r="BTE37" s="603"/>
      <c r="BTF37" s="603"/>
      <c r="BTG37" s="603"/>
      <c r="BTH37" s="603"/>
      <c r="BTI37" s="603"/>
      <c r="BTJ37" s="603"/>
      <c r="BTK37" s="603"/>
      <c r="BTL37" s="603"/>
      <c r="BTM37" s="603"/>
      <c r="BTN37" s="603"/>
      <c r="BTO37" s="603"/>
      <c r="BTP37" s="603"/>
      <c r="BTQ37" s="603"/>
      <c r="BTR37" s="603"/>
      <c r="BTS37" s="603"/>
      <c r="BTT37" s="603"/>
      <c r="BTU37" s="603"/>
      <c r="BTV37" s="603"/>
      <c r="BTW37" s="603"/>
      <c r="BTX37" s="603"/>
      <c r="BTY37" s="603"/>
      <c r="BTZ37" s="603"/>
      <c r="BUA37" s="603"/>
      <c r="BUB37" s="603"/>
      <c r="BUC37" s="603"/>
      <c r="BUD37" s="603"/>
      <c r="BUE37" s="603"/>
      <c r="BUF37" s="603"/>
      <c r="BUG37" s="603"/>
      <c r="BUH37" s="603"/>
      <c r="BUI37" s="603"/>
      <c r="BUJ37" s="603"/>
      <c r="BUK37" s="603"/>
      <c r="BUL37" s="603"/>
      <c r="BUM37" s="603"/>
      <c r="BUN37" s="603"/>
      <c r="BUO37" s="603"/>
      <c r="BUP37" s="603"/>
      <c r="BUQ37" s="603"/>
      <c r="BUR37" s="603"/>
      <c r="BUS37" s="603"/>
      <c r="BUT37" s="603"/>
      <c r="BUU37" s="603"/>
      <c r="BUV37" s="603"/>
      <c r="BUW37" s="603"/>
      <c r="BUX37" s="603"/>
      <c r="BUY37" s="603"/>
      <c r="BUZ37" s="603"/>
      <c r="BVA37" s="603"/>
      <c r="BVB37" s="603"/>
      <c r="BVC37" s="603"/>
      <c r="BVD37" s="603"/>
      <c r="BVE37" s="603"/>
      <c r="BVF37" s="603"/>
      <c r="BVG37" s="603"/>
      <c r="BVH37" s="603"/>
      <c r="BVI37" s="603"/>
      <c r="BVJ37" s="603"/>
      <c r="BVK37" s="603"/>
      <c r="BVL37" s="603"/>
      <c r="BVM37" s="603"/>
      <c r="BVN37" s="603"/>
      <c r="BVO37" s="603"/>
      <c r="BVP37" s="603"/>
      <c r="BVQ37" s="603"/>
      <c r="BVR37" s="603"/>
      <c r="BVS37" s="603"/>
      <c r="BVT37" s="603"/>
      <c r="BVU37" s="603"/>
      <c r="BVV37" s="603"/>
      <c r="BVW37" s="603"/>
      <c r="BVX37" s="603"/>
      <c r="BVY37" s="603"/>
      <c r="BVZ37" s="603"/>
      <c r="BWA37" s="603"/>
      <c r="BWB37" s="603"/>
      <c r="BWC37" s="603"/>
      <c r="BWD37" s="603"/>
      <c r="BWE37" s="603"/>
      <c r="BWF37" s="603"/>
      <c r="BWG37" s="603"/>
      <c r="BWH37" s="603"/>
      <c r="BWI37" s="603"/>
      <c r="BWJ37" s="603"/>
      <c r="BWK37" s="603"/>
    </row>
    <row r="38" spans="1:1961" s="124" customFormat="1" ht="47.25" x14ac:dyDescent="0.25">
      <c r="A38" s="40" t="s">
        <v>162</v>
      </c>
      <c r="B38" s="41" t="s">
        <v>163</v>
      </c>
      <c r="C38" s="122" t="s">
        <v>127</v>
      </c>
      <c r="D38" s="122" t="s">
        <v>127</v>
      </c>
      <c r="E38" s="134" t="s">
        <v>127</v>
      </c>
      <c r="F38" s="134" t="s">
        <v>127</v>
      </c>
      <c r="G38" s="134" t="s">
        <v>127</v>
      </c>
      <c r="H38" s="134" t="s">
        <v>127</v>
      </c>
      <c r="I38" s="134" t="s">
        <v>127</v>
      </c>
      <c r="J38" s="134" t="s">
        <v>127</v>
      </c>
      <c r="K38" s="122" t="s">
        <v>127</v>
      </c>
      <c r="L38" s="134" t="s">
        <v>127</v>
      </c>
      <c r="M38" s="134" t="s">
        <v>127</v>
      </c>
      <c r="N38" s="134" t="s">
        <v>127</v>
      </c>
      <c r="O38" s="134" t="s">
        <v>127</v>
      </c>
      <c r="P38" s="134" t="s">
        <v>127</v>
      </c>
      <c r="Q38" s="134" t="s">
        <v>127</v>
      </c>
      <c r="R38" s="122" t="s">
        <v>127</v>
      </c>
      <c r="S38" s="134" t="s">
        <v>127</v>
      </c>
      <c r="T38" s="134" t="s">
        <v>127</v>
      </c>
      <c r="U38" s="134" t="s">
        <v>127</v>
      </c>
      <c r="V38" s="134" t="s">
        <v>127</v>
      </c>
      <c r="W38" s="134" t="s">
        <v>127</v>
      </c>
      <c r="X38" s="134" t="s">
        <v>127</v>
      </c>
      <c r="Y38" s="122" t="s">
        <v>127</v>
      </c>
      <c r="Z38" s="134" t="s">
        <v>127</v>
      </c>
      <c r="AA38" s="134" t="s">
        <v>127</v>
      </c>
      <c r="AB38" s="134" t="s">
        <v>127</v>
      </c>
      <c r="AC38" s="134" t="s">
        <v>127</v>
      </c>
      <c r="AD38" s="134" t="s">
        <v>127</v>
      </c>
      <c r="AE38" s="134" t="s">
        <v>127</v>
      </c>
      <c r="AF38" s="122" t="s">
        <v>127</v>
      </c>
      <c r="AG38" s="134" t="s">
        <v>127</v>
      </c>
      <c r="AH38" s="134" t="s">
        <v>127</v>
      </c>
      <c r="AI38" s="134" t="s">
        <v>127</v>
      </c>
      <c r="AJ38" s="134" t="s">
        <v>127</v>
      </c>
      <c r="AK38" s="134" t="s">
        <v>127</v>
      </c>
      <c r="AL38" s="134" t="s">
        <v>127</v>
      </c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  <c r="IW38" s="104"/>
      <c r="IX38" s="104"/>
      <c r="IY38" s="104"/>
      <c r="IZ38" s="104"/>
      <c r="JA38" s="104"/>
      <c r="JB38" s="104"/>
      <c r="JC38" s="104"/>
      <c r="JD38" s="104"/>
      <c r="JE38" s="104"/>
      <c r="JF38" s="104"/>
      <c r="JG38" s="104"/>
      <c r="JH38" s="104"/>
      <c r="JI38" s="104"/>
      <c r="JJ38" s="104"/>
      <c r="JK38" s="104"/>
      <c r="JL38" s="104"/>
      <c r="JM38" s="104"/>
      <c r="JN38" s="104"/>
      <c r="JO38" s="104"/>
      <c r="JP38" s="104"/>
      <c r="JQ38" s="104"/>
      <c r="JR38" s="104"/>
      <c r="JS38" s="104"/>
      <c r="JT38" s="104"/>
      <c r="JU38" s="104"/>
      <c r="JV38" s="104"/>
      <c r="JW38" s="104"/>
      <c r="JX38" s="104"/>
      <c r="JY38" s="104"/>
      <c r="JZ38" s="104"/>
      <c r="KA38" s="104"/>
      <c r="KB38" s="104"/>
      <c r="KC38" s="104"/>
      <c r="KD38" s="104"/>
      <c r="KE38" s="104"/>
      <c r="KF38" s="104"/>
      <c r="KG38" s="104"/>
      <c r="KH38" s="104"/>
      <c r="KI38" s="104"/>
      <c r="KJ38" s="104"/>
      <c r="KK38" s="104"/>
      <c r="KL38" s="104"/>
      <c r="KM38" s="104"/>
      <c r="KN38" s="104"/>
      <c r="KO38" s="104"/>
      <c r="KP38" s="104"/>
      <c r="KQ38" s="104"/>
      <c r="KR38" s="104"/>
      <c r="KS38" s="104"/>
      <c r="KT38" s="104"/>
      <c r="KU38" s="104"/>
      <c r="KV38" s="104"/>
      <c r="KW38" s="104"/>
      <c r="KX38" s="104"/>
      <c r="KY38" s="104"/>
      <c r="KZ38" s="104"/>
      <c r="LA38" s="104"/>
      <c r="LB38" s="104"/>
      <c r="LC38" s="104"/>
      <c r="LD38" s="104"/>
      <c r="LE38" s="104"/>
      <c r="LF38" s="104"/>
      <c r="LG38" s="104"/>
      <c r="LH38" s="104"/>
      <c r="LI38" s="104"/>
      <c r="LJ38" s="104"/>
      <c r="LK38" s="104"/>
      <c r="LL38" s="104"/>
      <c r="LM38" s="104"/>
      <c r="LN38" s="104"/>
      <c r="LO38" s="104"/>
      <c r="LP38" s="104"/>
      <c r="LQ38" s="104"/>
      <c r="LR38" s="104"/>
      <c r="LS38" s="104"/>
      <c r="LT38" s="104"/>
      <c r="LU38" s="104"/>
      <c r="LV38" s="104"/>
      <c r="LW38" s="104"/>
      <c r="LX38" s="104"/>
      <c r="LY38" s="104"/>
      <c r="LZ38" s="104"/>
      <c r="MA38" s="104"/>
      <c r="MB38" s="104"/>
      <c r="MC38" s="104"/>
      <c r="MD38" s="104"/>
      <c r="ME38" s="104"/>
      <c r="MF38" s="104"/>
      <c r="MG38" s="104"/>
      <c r="MH38" s="104"/>
      <c r="MI38" s="104"/>
      <c r="MJ38" s="104"/>
      <c r="MK38" s="104"/>
      <c r="ML38" s="104"/>
      <c r="MM38" s="104"/>
      <c r="MN38" s="104"/>
      <c r="MO38" s="104"/>
      <c r="MP38" s="104"/>
      <c r="MQ38" s="104"/>
      <c r="MR38" s="104"/>
      <c r="MS38" s="104"/>
      <c r="MT38" s="104"/>
      <c r="MU38" s="104"/>
      <c r="MV38" s="104"/>
      <c r="MW38" s="104"/>
      <c r="MX38" s="104"/>
      <c r="MY38" s="104"/>
      <c r="MZ38" s="104"/>
      <c r="NA38" s="104"/>
      <c r="NB38" s="104"/>
      <c r="NC38" s="104"/>
      <c r="ND38" s="104"/>
      <c r="NE38" s="104"/>
      <c r="NF38" s="104"/>
      <c r="NG38" s="104"/>
      <c r="NH38" s="104"/>
      <c r="NI38" s="104"/>
      <c r="NJ38" s="104"/>
      <c r="NK38" s="104"/>
      <c r="NL38" s="104"/>
      <c r="NM38" s="104"/>
      <c r="NN38" s="104"/>
      <c r="NO38" s="104"/>
      <c r="NP38" s="104"/>
      <c r="NQ38" s="104"/>
      <c r="NR38" s="104"/>
      <c r="NS38" s="104"/>
      <c r="NT38" s="104"/>
      <c r="NU38" s="104"/>
      <c r="NV38" s="104"/>
      <c r="NW38" s="104"/>
      <c r="NX38" s="104"/>
      <c r="NY38" s="104"/>
      <c r="NZ38" s="104"/>
      <c r="OA38" s="104"/>
      <c r="OB38" s="104"/>
      <c r="OC38" s="104"/>
      <c r="OD38" s="104"/>
      <c r="OE38" s="104"/>
      <c r="OF38" s="104"/>
      <c r="OG38" s="104"/>
      <c r="OH38" s="104"/>
      <c r="OI38" s="104"/>
      <c r="OJ38" s="104"/>
      <c r="OK38" s="104"/>
      <c r="OL38" s="104"/>
      <c r="OM38" s="104"/>
      <c r="ON38" s="104"/>
      <c r="OO38" s="104"/>
      <c r="OP38" s="104"/>
      <c r="OQ38" s="104"/>
      <c r="OR38" s="104"/>
      <c r="OS38" s="104"/>
      <c r="OT38" s="104"/>
      <c r="OU38" s="104"/>
      <c r="OV38" s="104"/>
      <c r="OW38" s="104"/>
      <c r="OX38" s="104"/>
      <c r="OY38" s="104"/>
      <c r="OZ38" s="104"/>
      <c r="PA38" s="104"/>
      <c r="PB38" s="104"/>
      <c r="PC38" s="104"/>
      <c r="PD38" s="104"/>
      <c r="PE38" s="104"/>
      <c r="PF38" s="104"/>
      <c r="PG38" s="104"/>
      <c r="PH38" s="104"/>
      <c r="PI38" s="104"/>
      <c r="PJ38" s="104"/>
      <c r="PK38" s="104"/>
      <c r="PL38" s="104"/>
      <c r="PM38" s="104"/>
      <c r="PN38" s="104"/>
      <c r="PO38" s="104"/>
      <c r="PP38" s="104"/>
      <c r="PQ38" s="104"/>
      <c r="PR38" s="104"/>
      <c r="PS38" s="104"/>
      <c r="PT38" s="104"/>
      <c r="PU38" s="104"/>
      <c r="PV38" s="104"/>
      <c r="PW38" s="104"/>
      <c r="PX38" s="104"/>
      <c r="PY38" s="104"/>
      <c r="PZ38" s="104"/>
      <c r="QA38" s="104"/>
      <c r="QB38" s="104"/>
      <c r="QC38" s="104"/>
      <c r="QD38" s="104"/>
      <c r="QE38" s="104"/>
      <c r="QF38" s="104"/>
      <c r="QG38" s="104"/>
      <c r="QH38" s="104"/>
      <c r="QI38" s="104"/>
      <c r="QJ38" s="104"/>
      <c r="QK38" s="104"/>
      <c r="QL38" s="104"/>
      <c r="QM38" s="104"/>
      <c r="QN38" s="104"/>
      <c r="QO38" s="104"/>
      <c r="QP38" s="104"/>
      <c r="QQ38" s="104"/>
      <c r="QR38" s="104"/>
      <c r="QS38" s="104"/>
      <c r="QT38" s="104"/>
      <c r="QU38" s="104"/>
      <c r="QV38" s="104"/>
      <c r="QW38" s="104"/>
      <c r="QX38" s="104"/>
      <c r="QY38" s="104"/>
      <c r="QZ38" s="104"/>
      <c r="RA38" s="104"/>
      <c r="RB38" s="104"/>
      <c r="RC38" s="104"/>
      <c r="RD38" s="104"/>
      <c r="RE38" s="104"/>
      <c r="RF38" s="104"/>
      <c r="RG38" s="104"/>
      <c r="RH38" s="104"/>
      <c r="RI38" s="104"/>
      <c r="RJ38" s="104"/>
      <c r="RK38" s="104"/>
      <c r="RL38" s="104"/>
      <c r="RM38" s="104"/>
      <c r="RN38" s="104"/>
      <c r="RO38" s="104"/>
      <c r="RP38" s="104"/>
      <c r="RQ38" s="104"/>
      <c r="RR38" s="104"/>
      <c r="RS38" s="104"/>
      <c r="RT38" s="104"/>
      <c r="RU38" s="104"/>
      <c r="RV38" s="104"/>
      <c r="RW38" s="104"/>
      <c r="RX38" s="104"/>
      <c r="RY38" s="104"/>
      <c r="RZ38" s="104"/>
      <c r="SA38" s="104"/>
      <c r="SB38" s="104"/>
      <c r="SC38" s="104"/>
      <c r="SD38" s="104"/>
      <c r="SE38" s="104"/>
      <c r="SF38" s="104"/>
      <c r="SG38" s="104"/>
      <c r="SH38" s="104"/>
      <c r="SI38" s="104"/>
      <c r="SJ38" s="104"/>
      <c r="SK38" s="104"/>
      <c r="SL38" s="104"/>
      <c r="SM38" s="104"/>
      <c r="SN38" s="104"/>
      <c r="SO38" s="104"/>
      <c r="SP38" s="104"/>
      <c r="SQ38" s="104"/>
      <c r="SR38" s="104"/>
      <c r="SS38" s="104"/>
      <c r="ST38" s="104"/>
      <c r="SU38" s="104"/>
      <c r="SV38" s="104"/>
      <c r="SW38" s="104"/>
      <c r="SX38" s="104"/>
      <c r="SY38" s="104"/>
      <c r="SZ38" s="104"/>
      <c r="TA38" s="104"/>
      <c r="TB38" s="104"/>
      <c r="TC38" s="104"/>
      <c r="TD38" s="104"/>
      <c r="TE38" s="104"/>
      <c r="TF38" s="104"/>
      <c r="TG38" s="104"/>
      <c r="TH38" s="104"/>
      <c r="TI38" s="104"/>
      <c r="TJ38" s="104"/>
      <c r="TK38" s="104"/>
      <c r="TL38" s="104"/>
      <c r="TM38" s="104"/>
      <c r="TN38" s="104"/>
      <c r="TO38" s="104"/>
      <c r="TP38" s="104"/>
      <c r="TQ38" s="104"/>
      <c r="TR38" s="104"/>
      <c r="TS38" s="104"/>
      <c r="TT38" s="104"/>
      <c r="TU38" s="104"/>
      <c r="TV38" s="104"/>
      <c r="TW38" s="104"/>
      <c r="TX38" s="104"/>
      <c r="TY38" s="104"/>
      <c r="TZ38" s="104"/>
      <c r="UA38" s="104"/>
      <c r="UB38" s="104"/>
      <c r="UC38" s="104"/>
      <c r="UD38" s="104"/>
      <c r="UE38" s="104"/>
      <c r="UF38" s="104"/>
      <c r="UG38" s="104"/>
      <c r="UH38" s="104"/>
      <c r="UI38" s="104"/>
      <c r="UJ38" s="104"/>
      <c r="UK38" s="104"/>
      <c r="UL38" s="104"/>
      <c r="UM38" s="104"/>
      <c r="UN38" s="104"/>
      <c r="UO38" s="104"/>
      <c r="UP38" s="104"/>
      <c r="UQ38" s="104"/>
      <c r="UR38" s="104"/>
      <c r="US38" s="104"/>
      <c r="UT38" s="104"/>
      <c r="UU38" s="104"/>
      <c r="UV38" s="104"/>
      <c r="UW38" s="104"/>
      <c r="UX38" s="104"/>
      <c r="UY38" s="104"/>
      <c r="UZ38" s="104"/>
      <c r="VA38" s="104"/>
      <c r="VB38" s="104"/>
      <c r="VC38" s="104"/>
      <c r="VD38" s="104"/>
      <c r="VE38" s="104"/>
      <c r="VF38" s="104"/>
      <c r="VG38" s="104"/>
      <c r="VH38" s="104"/>
      <c r="VI38" s="104"/>
      <c r="VJ38" s="104"/>
      <c r="VK38" s="104"/>
      <c r="VL38" s="104"/>
      <c r="VM38" s="104"/>
      <c r="VN38" s="104"/>
      <c r="VO38" s="104"/>
      <c r="VP38" s="104"/>
      <c r="VQ38" s="104"/>
      <c r="VR38" s="104"/>
      <c r="VS38" s="104"/>
      <c r="VT38" s="104"/>
      <c r="VU38" s="104"/>
      <c r="VV38" s="104"/>
      <c r="VW38" s="104"/>
      <c r="VX38" s="104"/>
      <c r="VY38" s="104"/>
      <c r="VZ38" s="104"/>
      <c r="WA38" s="104"/>
      <c r="WB38" s="104"/>
      <c r="WC38" s="104"/>
      <c r="WD38" s="104"/>
      <c r="WE38" s="104"/>
      <c r="WF38" s="104"/>
      <c r="WG38" s="104"/>
      <c r="WH38" s="104"/>
      <c r="WI38" s="104"/>
      <c r="WJ38" s="104"/>
      <c r="WK38" s="104"/>
      <c r="WL38" s="104"/>
      <c r="WM38" s="104"/>
      <c r="WN38" s="104"/>
      <c r="WO38" s="104"/>
      <c r="WP38" s="104"/>
      <c r="WQ38" s="104"/>
      <c r="WR38" s="104"/>
      <c r="WS38" s="104"/>
      <c r="WT38" s="104"/>
      <c r="WU38" s="104"/>
      <c r="WV38" s="104"/>
      <c r="WW38" s="104"/>
      <c r="WX38" s="104"/>
      <c r="WY38" s="104"/>
      <c r="WZ38" s="104"/>
      <c r="XA38" s="104"/>
      <c r="XB38" s="104"/>
      <c r="XC38" s="104"/>
      <c r="XD38" s="104"/>
      <c r="XE38" s="104"/>
      <c r="XF38" s="104"/>
      <c r="XG38" s="104"/>
      <c r="XH38" s="104"/>
      <c r="XI38" s="104"/>
      <c r="XJ38" s="104"/>
      <c r="XK38" s="104"/>
      <c r="XL38" s="104"/>
      <c r="XM38" s="104"/>
      <c r="XN38" s="104"/>
      <c r="XO38" s="104"/>
      <c r="XP38" s="104"/>
      <c r="XQ38" s="104"/>
      <c r="XR38" s="104"/>
      <c r="XS38" s="104"/>
      <c r="XT38" s="104"/>
      <c r="XU38" s="104"/>
      <c r="XV38" s="104"/>
      <c r="XW38" s="104"/>
      <c r="XX38" s="104"/>
      <c r="XY38" s="104"/>
      <c r="XZ38" s="104"/>
      <c r="YA38" s="104"/>
      <c r="YB38" s="104"/>
      <c r="YC38" s="104"/>
      <c r="YD38" s="104"/>
      <c r="YE38" s="104"/>
      <c r="YF38" s="104"/>
      <c r="YG38" s="104"/>
      <c r="YH38" s="104"/>
      <c r="YI38" s="104"/>
      <c r="YJ38" s="104"/>
      <c r="YK38" s="104"/>
      <c r="YL38" s="104"/>
      <c r="YM38" s="104"/>
      <c r="YN38" s="104"/>
      <c r="YO38" s="104"/>
      <c r="YP38" s="104"/>
      <c r="YQ38" s="104"/>
      <c r="YR38" s="104"/>
      <c r="YS38" s="104"/>
      <c r="YT38" s="104"/>
      <c r="YU38" s="104"/>
      <c r="YV38" s="104"/>
      <c r="YW38" s="104"/>
      <c r="YX38" s="104"/>
      <c r="YY38" s="104"/>
      <c r="YZ38" s="104"/>
      <c r="ZA38" s="104"/>
      <c r="ZB38" s="104"/>
      <c r="ZC38" s="104"/>
      <c r="ZD38" s="104"/>
      <c r="ZE38" s="104"/>
      <c r="ZF38" s="104"/>
      <c r="ZG38" s="104"/>
      <c r="ZH38" s="104"/>
      <c r="ZI38" s="104"/>
      <c r="ZJ38" s="104"/>
      <c r="ZK38" s="104"/>
      <c r="ZL38" s="104"/>
      <c r="ZM38" s="104"/>
      <c r="ZN38" s="104"/>
      <c r="ZO38" s="104"/>
      <c r="ZP38" s="104"/>
      <c r="ZQ38" s="104"/>
      <c r="ZR38" s="104"/>
      <c r="ZS38" s="104"/>
      <c r="ZT38" s="104"/>
      <c r="ZU38" s="104"/>
      <c r="ZV38" s="104"/>
      <c r="ZW38" s="104"/>
      <c r="ZX38" s="104"/>
      <c r="ZY38" s="104"/>
      <c r="ZZ38" s="104"/>
      <c r="AAA38" s="104"/>
      <c r="AAB38" s="104"/>
      <c r="AAC38" s="104"/>
      <c r="AAD38" s="104"/>
      <c r="AAE38" s="104"/>
      <c r="AAF38" s="104"/>
      <c r="AAG38" s="104"/>
      <c r="AAH38" s="104"/>
      <c r="AAI38" s="104"/>
      <c r="AAJ38" s="104"/>
      <c r="AAK38" s="104"/>
      <c r="AAL38" s="104"/>
      <c r="AAM38" s="104"/>
      <c r="AAN38" s="104"/>
      <c r="AAO38" s="104"/>
      <c r="AAP38" s="104"/>
      <c r="AAQ38" s="104"/>
      <c r="AAR38" s="104"/>
      <c r="AAS38" s="104"/>
      <c r="AAT38" s="104"/>
      <c r="AAU38" s="104"/>
      <c r="AAV38" s="104"/>
      <c r="AAW38" s="104"/>
      <c r="AAX38" s="104"/>
      <c r="AAY38" s="104"/>
      <c r="AAZ38" s="104"/>
      <c r="ABA38" s="104"/>
      <c r="ABB38" s="104"/>
      <c r="ABC38" s="104"/>
      <c r="ABD38" s="104"/>
      <c r="ABE38" s="104"/>
      <c r="ABF38" s="104"/>
      <c r="ABG38" s="104"/>
      <c r="ABH38" s="104"/>
      <c r="ABI38" s="104"/>
      <c r="ABJ38" s="104"/>
      <c r="ABK38" s="104"/>
      <c r="ABL38" s="104"/>
      <c r="ABM38" s="104"/>
      <c r="ABN38" s="104"/>
      <c r="ABO38" s="104"/>
      <c r="ABP38" s="104"/>
      <c r="ABQ38" s="104"/>
      <c r="ABR38" s="104"/>
      <c r="ABS38" s="104"/>
      <c r="ABT38" s="104"/>
      <c r="ABU38" s="104"/>
      <c r="ABV38" s="104"/>
      <c r="ABW38" s="104"/>
      <c r="ABX38" s="104"/>
      <c r="ABY38" s="104"/>
      <c r="ABZ38" s="104"/>
      <c r="ACA38" s="104"/>
      <c r="ACB38" s="104"/>
      <c r="ACC38" s="104"/>
      <c r="ACD38" s="104"/>
      <c r="ACE38" s="104"/>
      <c r="ACF38" s="104"/>
      <c r="ACG38" s="104"/>
      <c r="ACH38" s="104"/>
      <c r="ACI38" s="104"/>
      <c r="ACJ38" s="104"/>
      <c r="ACK38" s="104"/>
      <c r="ACL38" s="104"/>
      <c r="ACM38" s="104"/>
      <c r="ACN38" s="104"/>
      <c r="ACO38" s="104"/>
      <c r="ACP38" s="104"/>
      <c r="ACQ38" s="104"/>
      <c r="ACR38" s="104"/>
      <c r="ACS38" s="104"/>
      <c r="ACT38" s="104"/>
      <c r="ACU38" s="104"/>
      <c r="ACV38" s="104"/>
      <c r="ACW38" s="104"/>
      <c r="ACX38" s="104"/>
      <c r="ACY38" s="104"/>
      <c r="ACZ38" s="104"/>
      <c r="ADA38" s="104"/>
      <c r="ADB38" s="104"/>
      <c r="ADC38" s="104"/>
      <c r="ADD38" s="104"/>
      <c r="ADE38" s="104"/>
      <c r="ADF38" s="104"/>
      <c r="ADG38" s="104"/>
      <c r="ADH38" s="104"/>
      <c r="ADI38" s="104"/>
      <c r="ADJ38" s="104"/>
      <c r="ADK38" s="104"/>
      <c r="ADL38" s="104"/>
      <c r="ADM38" s="104"/>
      <c r="ADN38" s="104"/>
      <c r="ADO38" s="104"/>
      <c r="ADP38" s="104"/>
      <c r="ADQ38" s="104"/>
      <c r="ADR38" s="104"/>
      <c r="ADS38" s="104"/>
      <c r="ADT38" s="104"/>
      <c r="ADU38" s="104"/>
      <c r="ADV38" s="104"/>
      <c r="ADW38" s="104"/>
      <c r="ADX38" s="104"/>
      <c r="ADY38" s="104"/>
      <c r="ADZ38" s="104"/>
      <c r="AEA38" s="104"/>
      <c r="AEB38" s="104"/>
      <c r="AEC38" s="104"/>
      <c r="AED38" s="104"/>
      <c r="AEE38" s="104"/>
      <c r="AEF38" s="104"/>
      <c r="AEG38" s="104"/>
      <c r="AEH38" s="104"/>
      <c r="AEI38" s="104"/>
      <c r="AEJ38" s="104"/>
      <c r="AEK38" s="104"/>
      <c r="AEL38" s="104"/>
      <c r="AEM38" s="104"/>
      <c r="AEN38" s="104"/>
      <c r="AEO38" s="104"/>
      <c r="AEP38" s="104"/>
      <c r="AEQ38" s="104"/>
      <c r="AER38" s="104"/>
      <c r="AES38" s="104"/>
      <c r="AET38" s="104"/>
      <c r="AEU38" s="104"/>
      <c r="AEV38" s="104"/>
      <c r="AEW38" s="104"/>
      <c r="AEX38" s="104"/>
      <c r="AEY38" s="104"/>
      <c r="AEZ38" s="104"/>
      <c r="AFA38" s="104"/>
      <c r="AFB38" s="104"/>
      <c r="AFC38" s="104"/>
      <c r="AFD38" s="104"/>
      <c r="AFE38" s="104"/>
      <c r="AFF38" s="104"/>
      <c r="AFG38" s="104"/>
      <c r="AFH38" s="104"/>
      <c r="AFI38" s="104"/>
      <c r="AFJ38" s="104"/>
      <c r="AFK38" s="104"/>
      <c r="AFL38" s="104"/>
      <c r="AFM38" s="104"/>
      <c r="AFN38" s="104"/>
      <c r="AFO38" s="104"/>
      <c r="AFP38" s="104"/>
      <c r="AFQ38" s="104"/>
      <c r="AFR38" s="104"/>
      <c r="AFS38" s="104"/>
      <c r="AFT38" s="104"/>
      <c r="AFU38" s="104"/>
      <c r="AFV38" s="104"/>
      <c r="AFW38" s="104"/>
      <c r="AFX38" s="104"/>
      <c r="AFY38" s="104"/>
      <c r="AFZ38" s="104"/>
      <c r="AGA38" s="104"/>
      <c r="AGB38" s="104"/>
      <c r="AGC38" s="104"/>
      <c r="AGD38" s="104"/>
      <c r="AGE38" s="104"/>
      <c r="AGF38" s="104"/>
      <c r="AGG38" s="104"/>
      <c r="AGH38" s="104"/>
      <c r="AGI38" s="104"/>
      <c r="AGJ38" s="104"/>
      <c r="AGK38" s="104"/>
      <c r="AGL38" s="104"/>
      <c r="AGM38" s="104"/>
      <c r="AGN38" s="104"/>
      <c r="AGO38" s="104"/>
      <c r="AGP38" s="104"/>
      <c r="AGQ38" s="104"/>
      <c r="AGR38" s="104"/>
      <c r="AGS38" s="104"/>
      <c r="AGT38" s="104"/>
      <c r="AGU38" s="104"/>
      <c r="AGV38" s="104"/>
      <c r="AGW38" s="104"/>
      <c r="AGX38" s="104"/>
      <c r="AGY38" s="104"/>
      <c r="AGZ38" s="104"/>
      <c r="AHA38" s="104"/>
      <c r="AHB38" s="104"/>
      <c r="AHC38" s="104"/>
      <c r="AHD38" s="104"/>
      <c r="AHE38" s="104"/>
      <c r="AHF38" s="104"/>
      <c r="AHG38" s="104"/>
      <c r="AHH38" s="104"/>
      <c r="AHI38" s="104"/>
      <c r="AHJ38" s="104"/>
      <c r="AHK38" s="104"/>
      <c r="AHL38" s="104"/>
      <c r="AHM38" s="104"/>
      <c r="AHN38" s="104"/>
      <c r="AHO38" s="104"/>
      <c r="AHP38" s="104"/>
      <c r="AHQ38" s="104"/>
      <c r="AHR38" s="104"/>
      <c r="AHS38" s="104"/>
      <c r="AHT38" s="104"/>
      <c r="AHU38" s="104"/>
      <c r="AHV38" s="104"/>
      <c r="AHW38" s="104"/>
      <c r="AHX38" s="104"/>
      <c r="AHY38" s="104"/>
      <c r="AHZ38" s="104"/>
      <c r="AIA38" s="104"/>
      <c r="AIB38" s="104"/>
      <c r="AIC38" s="104"/>
      <c r="AID38" s="104"/>
      <c r="AIE38" s="104"/>
      <c r="AIF38" s="104"/>
      <c r="AIG38" s="104"/>
      <c r="AIH38" s="104"/>
      <c r="AII38" s="104"/>
      <c r="AIJ38" s="104"/>
      <c r="AIK38" s="104"/>
      <c r="AIL38" s="104"/>
      <c r="AIM38" s="104"/>
      <c r="AIN38" s="104"/>
      <c r="AIO38" s="104"/>
      <c r="AIP38" s="104"/>
      <c r="AIQ38" s="104"/>
      <c r="AIR38" s="104"/>
      <c r="AIS38" s="104"/>
      <c r="AIT38" s="104"/>
      <c r="AIU38" s="104"/>
      <c r="AIV38" s="104"/>
      <c r="AIW38" s="104"/>
      <c r="AIX38" s="104"/>
      <c r="AIY38" s="104"/>
      <c r="AIZ38" s="104"/>
      <c r="AJA38" s="104"/>
      <c r="AJB38" s="104"/>
      <c r="AJC38" s="104"/>
      <c r="AJD38" s="104"/>
      <c r="AJE38" s="104"/>
      <c r="AJF38" s="104"/>
      <c r="AJG38" s="104"/>
      <c r="AJH38" s="104"/>
      <c r="AJI38" s="104"/>
      <c r="AJJ38" s="104"/>
      <c r="AJK38" s="104"/>
      <c r="AJL38" s="104"/>
      <c r="AJM38" s="104"/>
      <c r="AJN38" s="104"/>
      <c r="AJO38" s="104"/>
      <c r="AJP38" s="104"/>
      <c r="AJQ38" s="104"/>
      <c r="AJR38" s="104"/>
      <c r="AJS38" s="104"/>
      <c r="AJT38" s="104"/>
      <c r="AJU38" s="104"/>
      <c r="AJV38" s="104"/>
      <c r="AJW38" s="104"/>
      <c r="AJX38" s="104"/>
      <c r="AJY38" s="104"/>
      <c r="AJZ38" s="104"/>
      <c r="AKA38" s="104"/>
      <c r="AKB38" s="104"/>
      <c r="AKC38" s="104"/>
      <c r="AKD38" s="104"/>
      <c r="AKE38" s="104"/>
      <c r="AKF38" s="104"/>
      <c r="AKG38" s="104"/>
      <c r="AKH38" s="104"/>
      <c r="AKI38" s="104"/>
      <c r="AKJ38" s="104"/>
      <c r="AKK38" s="104"/>
      <c r="AKL38" s="104"/>
      <c r="AKM38" s="104"/>
      <c r="AKN38" s="104"/>
      <c r="AKO38" s="104"/>
      <c r="AKP38" s="104"/>
      <c r="AKQ38" s="104"/>
      <c r="AKR38" s="104"/>
      <c r="AKS38" s="104"/>
      <c r="AKT38" s="104"/>
      <c r="AKU38" s="104"/>
      <c r="AKV38" s="104"/>
      <c r="AKW38" s="104"/>
      <c r="AKX38" s="104"/>
      <c r="AKY38" s="104"/>
      <c r="AKZ38" s="104"/>
      <c r="ALA38" s="104"/>
      <c r="ALB38" s="104"/>
      <c r="ALC38" s="104"/>
      <c r="ALD38" s="104"/>
      <c r="ALE38" s="104"/>
      <c r="ALF38" s="104"/>
      <c r="ALG38" s="104"/>
      <c r="ALH38" s="104"/>
      <c r="ALI38" s="104"/>
      <c r="ALJ38" s="104"/>
      <c r="ALK38" s="104"/>
      <c r="ALL38" s="104"/>
      <c r="ALM38" s="104"/>
      <c r="ALN38" s="104"/>
      <c r="ALO38" s="104"/>
      <c r="ALP38" s="104"/>
      <c r="ALQ38" s="104"/>
      <c r="ALR38" s="104"/>
      <c r="ALS38" s="104"/>
      <c r="ALT38" s="104"/>
      <c r="ALU38" s="104"/>
      <c r="ALV38" s="104"/>
      <c r="ALW38" s="104"/>
      <c r="ALX38" s="104"/>
      <c r="ALY38" s="104"/>
      <c r="ALZ38" s="104"/>
      <c r="AMA38" s="104"/>
      <c r="AMB38" s="104"/>
      <c r="AMC38" s="104"/>
      <c r="AMD38" s="104"/>
      <c r="AME38" s="104"/>
      <c r="AMF38" s="104"/>
      <c r="AMG38" s="104"/>
      <c r="AMH38" s="104"/>
      <c r="AMI38" s="104"/>
      <c r="AMJ38" s="104"/>
      <c r="AMK38" s="104"/>
      <c r="AML38" s="104"/>
      <c r="AMM38" s="104"/>
      <c r="AMN38" s="104"/>
      <c r="AMO38" s="104"/>
      <c r="AMP38" s="104"/>
      <c r="AMQ38" s="104"/>
      <c r="AMR38" s="104"/>
      <c r="AMS38" s="104"/>
      <c r="AMT38" s="104"/>
      <c r="AMU38" s="104"/>
      <c r="AMV38" s="104"/>
      <c r="AMW38" s="104"/>
      <c r="AMX38" s="104"/>
      <c r="AMY38" s="104"/>
      <c r="AMZ38" s="104"/>
      <c r="ANA38" s="104"/>
      <c r="ANB38" s="104"/>
      <c r="ANC38" s="104"/>
      <c r="AND38" s="104"/>
      <c r="ANE38" s="104"/>
      <c r="ANF38" s="104"/>
      <c r="ANG38" s="104"/>
      <c r="ANH38" s="104"/>
      <c r="ANI38" s="104"/>
      <c r="ANJ38" s="104"/>
      <c r="ANK38" s="104"/>
      <c r="ANL38" s="104"/>
      <c r="ANM38" s="104"/>
      <c r="ANN38" s="104"/>
      <c r="ANO38" s="104"/>
      <c r="ANP38" s="104"/>
      <c r="ANQ38" s="104"/>
      <c r="ANR38" s="104"/>
      <c r="ANS38" s="104"/>
      <c r="ANT38" s="104"/>
      <c r="ANU38" s="104"/>
      <c r="ANV38" s="104"/>
      <c r="ANW38" s="104"/>
      <c r="ANX38" s="104"/>
      <c r="ANY38" s="104"/>
      <c r="ANZ38" s="104"/>
      <c r="AOA38" s="104"/>
      <c r="AOB38" s="104"/>
      <c r="AOC38" s="104"/>
      <c r="AOD38" s="104"/>
      <c r="AOE38" s="104"/>
      <c r="AOF38" s="104"/>
      <c r="AOG38" s="104"/>
      <c r="AOH38" s="104"/>
      <c r="AOI38" s="104"/>
      <c r="AOJ38" s="104"/>
      <c r="AOK38" s="104"/>
      <c r="AOL38" s="104"/>
      <c r="AOM38" s="104"/>
      <c r="AON38" s="104"/>
      <c r="AOO38" s="104"/>
      <c r="AOP38" s="104"/>
      <c r="AOQ38" s="104"/>
      <c r="AOR38" s="104"/>
      <c r="AOS38" s="104"/>
      <c r="AOT38" s="104"/>
      <c r="AOU38" s="104"/>
      <c r="AOV38" s="104"/>
      <c r="AOW38" s="104"/>
      <c r="AOX38" s="104"/>
      <c r="AOY38" s="104"/>
      <c r="AOZ38" s="104"/>
      <c r="APA38" s="104"/>
      <c r="APB38" s="104"/>
      <c r="APC38" s="104"/>
      <c r="APD38" s="104"/>
      <c r="APE38" s="104"/>
      <c r="APF38" s="104"/>
      <c r="APG38" s="104"/>
      <c r="APH38" s="104"/>
      <c r="API38" s="104"/>
      <c r="APJ38" s="104"/>
      <c r="APK38" s="104"/>
      <c r="APL38" s="104"/>
      <c r="APM38" s="104"/>
      <c r="APN38" s="104"/>
      <c r="APO38" s="104"/>
      <c r="APP38" s="104"/>
      <c r="APQ38" s="104"/>
      <c r="APR38" s="104"/>
      <c r="APS38" s="104"/>
      <c r="APT38" s="104"/>
      <c r="APU38" s="104"/>
      <c r="APV38" s="104"/>
      <c r="APW38" s="104"/>
      <c r="APX38" s="104"/>
      <c r="APY38" s="104"/>
      <c r="APZ38" s="104"/>
      <c r="AQA38" s="104"/>
      <c r="AQB38" s="104"/>
      <c r="AQC38" s="104"/>
      <c r="AQD38" s="104"/>
      <c r="AQE38" s="104"/>
      <c r="AQF38" s="104"/>
      <c r="AQG38" s="104"/>
      <c r="AQH38" s="104"/>
      <c r="AQI38" s="104"/>
      <c r="AQJ38" s="104"/>
      <c r="AQK38" s="104"/>
      <c r="AQL38" s="104"/>
      <c r="AQM38" s="104"/>
      <c r="AQN38" s="104"/>
      <c r="AQO38" s="104"/>
      <c r="AQP38" s="104"/>
      <c r="AQQ38" s="104"/>
      <c r="AQR38" s="104"/>
      <c r="AQS38" s="104"/>
      <c r="AQT38" s="104"/>
      <c r="AQU38" s="104"/>
      <c r="AQV38" s="104"/>
      <c r="AQW38" s="104"/>
      <c r="AQX38" s="104"/>
      <c r="AQY38" s="104"/>
      <c r="AQZ38" s="104"/>
      <c r="ARA38" s="104"/>
      <c r="ARB38" s="104"/>
      <c r="ARC38" s="104"/>
      <c r="ARD38" s="104"/>
      <c r="ARE38" s="104"/>
      <c r="ARF38" s="104"/>
      <c r="ARG38" s="104"/>
      <c r="ARH38" s="104"/>
      <c r="ARI38" s="104"/>
      <c r="ARJ38" s="104"/>
      <c r="ARK38" s="104"/>
      <c r="ARL38" s="104"/>
      <c r="ARM38" s="104"/>
      <c r="ARN38" s="104"/>
      <c r="ARO38" s="104"/>
      <c r="ARP38" s="104"/>
      <c r="ARQ38" s="104"/>
      <c r="ARR38" s="104"/>
      <c r="ARS38" s="104"/>
      <c r="ART38" s="104"/>
      <c r="ARU38" s="104"/>
      <c r="ARV38" s="104"/>
      <c r="ARW38" s="104"/>
      <c r="ARX38" s="104"/>
      <c r="ARY38" s="104"/>
      <c r="ARZ38" s="104"/>
      <c r="ASA38" s="104"/>
      <c r="ASB38" s="104"/>
      <c r="ASC38" s="104"/>
      <c r="ASD38" s="104"/>
      <c r="ASE38" s="104"/>
      <c r="ASF38" s="104"/>
      <c r="ASG38" s="104"/>
      <c r="ASH38" s="104"/>
      <c r="ASI38" s="104"/>
      <c r="ASJ38" s="104"/>
      <c r="ASK38" s="104"/>
      <c r="ASL38" s="104"/>
      <c r="ASM38" s="104"/>
      <c r="ASN38" s="104"/>
      <c r="ASO38" s="104"/>
      <c r="ASP38" s="104"/>
      <c r="ASQ38" s="104"/>
      <c r="ASR38" s="104"/>
      <c r="ASS38" s="104"/>
      <c r="AST38" s="104"/>
      <c r="ASU38" s="104"/>
      <c r="ASV38" s="104"/>
      <c r="ASW38" s="104"/>
      <c r="ASX38" s="104"/>
      <c r="ASY38" s="104"/>
      <c r="ASZ38" s="104"/>
      <c r="ATA38" s="104"/>
      <c r="ATB38" s="104"/>
      <c r="ATC38" s="104"/>
      <c r="ATD38" s="104"/>
      <c r="ATE38" s="104"/>
      <c r="ATF38" s="104"/>
      <c r="ATG38" s="104"/>
      <c r="ATH38" s="104"/>
      <c r="ATI38" s="104"/>
      <c r="ATJ38" s="104"/>
      <c r="ATK38" s="104"/>
      <c r="ATL38" s="104"/>
      <c r="ATM38" s="104"/>
      <c r="ATN38" s="104"/>
      <c r="ATO38" s="104"/>
      <c r="ATP38" s="104"/>
      <c r="ATQ38" s="104"/>
      <c r="ATR38" s="104"/>
      <c r="ATS38" s="104"/>
      <c r="ATT38" s="104"/>
      <c r="ATU38" s="104"/>
      <c r="ATV38" s="104"/>
      <c r="ATW38" s="104"/>
      <c r="ATX38" s="104"/>
      <c r="ATY38" s="104"/>
      <c r="ATZ38" s="104"/>
      <c r="AUA38" s="104"/>
      <c r="AUB38" s="104"/>
      <c r="AUC38" s="104"/>
      <c r="AUD38" s="104"/>
      <c r="AUE38" s="104"/>
      <c r="AUF38" s="104"/>
      <c r="AUG38" s="104"/>
      <c r="AUH38" s="104"/>
      <c r="AUI38" s="104"/>
      <c r="AUJ38" s="104"/>
      <c r="AUK38" s="104"/>
      <c r="AUL38" s="104"/>
      <c r="AUM38" s="104"/>
      <c r="AUN38" s="104"/>
      <c r="AUO38" s="104"/>
      <c r="AUP38" s="104"/>
      <c r="AUQ38" s="104"/>
      <c r="AUR38" s="104"/>
      <c r="AUS38" s="104"/>
      <c r="AUT38" s="104"/>
      <c r="AUU38" s="104"/>
      <c r="AUV38" s="104"/>
      <c r="AUW38" s="104"/>
      <c r="AUX38" s="104"/>
      <c r="AUY38" s="104"/>
      <c r="AUZ38" s="104"/>
      <c r="AVA38" s="104"/>
      <c r="AVB38" s="104"/>
      <c r="AVC38" s="104"/>
      <c r="AVD38" s="104"/>
      <c r="AVE38" s="104"/>
      <c r="AVF38" s="104"/>
      <c r="AVG38" s="104"/>
      <c r="AVH38" s="104"/>
      <c r="AVI38" s="104"/>
      <c r="AVJ38" s="104"/>
      <c r="AVK38" s="104"/>
      <c r="AVL38" s="104"/>
      <c r="AVM38" s="104"/>
      <c r="AVN38" s="104"/>
      <c r="AVO38" s="104"/>
      <c r="AVP38" s="104"/>
      <c r="AVQ38" s="104"/>
      <c r="AVR38" s="104"/>
      <c r="AVS38" s="104"/>
      <c r="AVT38" s="104"/>
      <c r="AVU38" s="104"/>
      <c r="AVV38" s="104"/>
      <c r="AVW38" s="104"/>
      <c r="AVX38" s="104"/>
      <c r="AVY38" s="104"/>
      <c r="AVZ38" s="104"/>
      <c r="AWA38" s="104"/>
      <c r="AWB38" s="104"/>
      <c r="AWC38" s="104"/>
      <c r="AWD38" s="104"/>
      <c r="AWE38" s="104"/>
      <c r="AWF38" s="104"/>
      <c r="AWG38" s="104"/>
      <c r="AWH38" s="104"/>
      <c r="AWI38" s="104"/>
      <c r="AWJ38" s="104"/>
      <c r="AWK38" s="104"/>
      <c r="AWL38" s="104"/>
      <c r="AWM38" s="104"/>
      <c r="AWN38" s="104"/>
      <c r="AWO38" s="104"/>
      <c r="AWP38" s="104"/>
      <c r="AWQ38" s="104"/>
      <c r="AWR38" s="104"/>
      <c r="AWS38" s="104"/>
      <c r="AWT38" s="104"/>
      <c r="AWU38" s="104"/>
      <c r="AWV38" s="104"/>
      <c r="AWW38" s="104"/>
      <c r="AWX38" s="104"/>
      <c r="AWY38" s="104"/>
      <c r="AWZ38" s="104"/>
      <c r="AXA38" s="104"/>
      <c r="AXB38" s="104"/>
      <c r="AXC38" s="104"/>
      <c r="AXD38" s="104"/>
      <c r="AXE38" s="104"/>
      <c r="AXF38" s="104"/>
      <c r="AXG38" s="104"/>
      <c r="AXH38" s="104"/>
      <c r="AXI38" s="104"/>
      <c r="AXJ38" s="104"/>
      <c r="AXK38" s="104"/>
      <c r="AXL38" s="104"/>
      <c r="AXM38" s="104"/>
      <c r="AXN38" s="104"/>
      <c r="AXO38" s="104"/>
      <c r="AXP38" s="104"/>
      <c r="AXQ38" s="104"/>
      <c r="AXR38" s="104"/>
      <c r="AXS38" s="104"/>
      <c r="AXT38" s="104"/>
      <c r="AXU38" s="104"/>
      <c r="AXV38" s="104"/>
      <c r="AXW38" s="104"/>
      <c r="AXX38" s="104"/>
      <c r="AXY38" s="104"/>
      <c r="AXZ38" s="104"/>
      <c r="AYA38" s="104"/>
      <c r="AYB38" s="104"/>
      <c r="AYC38" s="104"/>
      <c r="AYD38" s="104"/>
      <c r="AYE38" s="104"/>
      <c r="AYF38" s="104"/>
      <c r="AYG38" s="104"/>
      <c r="AYH38" s="104"/>
      <c r="AYI38" s="104"/>
      <c r="AYJ38" s="104"/>
      <c r="AYK38" s="104"/>
      <c r="AYL38" s="104"/>
      <c r="AYM38" s="104"/>
      <c r="AYN38" s="104"/>
      <c r="AYO38" s="104"/>
      <c r="AYP38" s="104"/>
      <c r="AYQ38" s="104"/>
      <c r="AYR38" s="104"/>
      <c r="AYS38" s="104"/>
      <c r="AYT38" s="104"/>
      <c r="AYU38" s="104"/>
      <c r="AYV38" s="104"/>
      <c r="AYW38" s="104"/>
      <c r="AYX38" s="104"/>
      <c r="AYY38" s="104"/>
      <c r="AYZ38" s="104"/>
      <c r="AZA38" s="104"/>
      <c r="AZB38" s="104"/>
      <c r="AZC38" s="104"/>
      <c r="AZD38" s="104"/>
      <c r="AZE38" s="104"/>
      <c r="AZF38" s="104"/>
      <c r="AZG38" s="104"/>
      <c r="AZH38" s="104"/>
      <c r="AZI38" s="104"/>
      <c r="AZJ38" s="104"/>
      <c r="AZK38" s="104"/>
      <c r="AZL38" s="104"/>
      <c r="AZM38" s="104"/>
      <c r="AZN38" s="104"/>
      <c r="AZO38" s="104"/>
      <c r="AZP38" s="104"/>
      <c r="AZQ38" s="104"/>
      <c r="AZR38" s="104"/>
      <c r="AZS38" s="104"/>
      <c r="AZT38" s="104"/>
      <c r="AZU38" s="104"/>
      <c r="AZV38" s="104"/>
      <c r="AZW38" s="104"/>
      <c r="AZX38" s="104"/>
      <c r="AZY38" s="104"/>
      <c r="AZZ38" s="104"/>
      <c r="BAA38" s="104"/>
      <c r="BAB38" s="104"/>
      <c r="BAC38" s="104"/>
      <c r="BAD38" s="104"/>
      <c r="BAE38" s="104"/>
      <c r="BAF38" s="104"/>
      <c r="BAG38" s="104"/>
      <c r="BAH38" s="104"/>
      <c r="BAI38" s="104"/>
      <c r="BAJ38" s="104"/>
      <c r="BAK38" s="104"/>
      <c r="BAL38" s="104"/>
      <c r="BAM38" s="104"/>
      <c r="BAN38" s="104"/>
      <c r="BAO38" s="104"/>
      <c r="BAP38" s="104"/>
      <c r="BAQ38" s="104"/>
      <c r="BAR38" s="104"/>
      <c r="BAS38" s="104"/>
      <c r="BAT38" s="104"/>
      <c r="BAU38" s="104"/>
      <c r="BAV38" s="104"/>
      <c r="BAW38" s="104"/>
      <c r="BAX38" s="104"/>
      <c r="BAY38" s="104"/>
      <c r="BAZ38" s="104"/>
      <c r="BBA38" s="104"/>
      <c r="BBB38" s="104"/>
      <c r="BBC38" s="104"/>
      <c r="BBD38" s="104"/>
      <c r="BBE38" s="104"/>
      <c r="BBF38" s="104"/>
      <c r="BBG38" s="104"/>
      <c r="BBH38" s="104"/>
      <c r="BBI38" s="104"/>
      <c r="BBJ38" s="104"/>
      <c r="BBK38" s="104"/>
      <c r="BBL38" s="104"/>
      <c r="BBM38" s="104"/>
      <c r="BBN38" s="104"/>
      <c r="BBO38" s="104"/>
      <c r="BBP38" s="104"/>
      <c r="BBQ38" s="104"/>
      <c r="BBR38" s="104"/>
      <c r="BBS38" s="104"/>
      <c r="BBT38" s="104"/>
      <c r="BBU38" s="104"/>
      <c r="BBV38" s="104"/>
      <c r="BBW38" s="104"/>
      <c r="BBX38" s="104"/>
      <c r="BBY38" s="104"/>
      <c r="BBZ38" s="104"/>
      <c r="BCA38" s="104"/>
      <c r="BCB38" s="104"/>
      <c r="BCC38" s="104"/>
      <c r="BCD38" s="104"/>
      <c r="BCE38" s="104"/>
      <c r="BCF38" s="104"/>
      <c r="BCG38" s="104"/>
      <c r="BCH38" s="104"/>
      <c r="BCI38" s="104"/>
      <c r="BCJ38" s="104"/>
      <c r="BCK38" s="104"/>
      <c r="BCL38" s="104"/>
      <c r="BCM38" s="104"/>
      <c r="BCN38" s="104"/>
      <c r="BCO38" s="104"/>
      <c r="BCP38" s="104"/>
      <c r="BCQ38" s="104"/>
      <c r="BCR38" s="104"/>
      <c r="BCS38" s="104"/>
      <c r="BCT38" s="104"/>
      <c r="BCU38" s="104"/>
      <c r="BCV38" s="104"/>
      <c r="BCW38" s="104"/>
      <c r="BCX38" s="104"/>
      <c r="BCY38" s="104"/>
      <c r="BCZ38" s="104"/>
      <c r="BDA38" s="104"/>
      <c r="BDB38" s="104"/>
      <c r="BDC38" s="104"/>
      <c r="BDD38" s="104"/>
      <c r="BDE38" s="104"/>
      <c r="BDF38" s="104"/>
      <c r="BDG38" s="104"/>
      <c r="BDH38" s="104"/>
      <c r="BDI38" s="104"/>
      <c r="BDJ38" s="104"/>
      <c r="BDK38" s="104"/>
      <c r="BDL38" s="104"/>
      <c r="BDM38" s="104"/>
      <c r="BDN38" s="104"/>
      <c r="BDO38" s="104"/>
      <c r="BDP38" s="104"/>
      <c r="BDQ38" s="104"/>
      <c r="BDR38" s="104"/>
      <c r="BDS38" s="104"/>
      <c r="BDT38" s="104"/>
      <c r="BDU38" s="104"/>
      <c r="BDV38" s="104"/>
      <c r="BDW38" s="104"/>
      <c r="BDX38" s="104"/>
      <c r="BDY38" s="104"/>
      <c r="BDZ38" s="104"/>
      <c r="BEA38" s="104"/>
      <c r="BEB38" s="104"/>
      <c r="BEC38" s="104"/>
      <c r="BED38" s="104"/>
      <c r="BEE38" s="104"/>
      <c r="BEF38" s="104"/>
      <c r="BEG38" s="104"/>
      <c r="BEH38" s="104"/>
      <c r="BEI38" s="104"/>
      <c r="BEJ38" s="104"/>
      <c r="BEK38" s="104"/>
      <c r="BEL38" s="104"/>
      <c r="BEM38" s="104"/>
      <c r="BEN38" s="104"/>
      <c r="BEO38" s="104"/>
      <c r="BEP38" s="104"/>
      <c r="BEQ38" s="104"/>
      <c r="BER38" s="104"/>
      <c r="BES38" s="104"/>
      <c r="BET38" s="104"/>
      <c r="BEU38" s="104"/>
      <c r="BEV38" s="104"/>
      <c r="BEW38" s="104"/>
      <c r="BEX38" s="104"/>
      <c r="BEY38" s="104"/>
      <c r="BEZ38" s="104"/>
      <c r="BFA38" s="104"/>
      <c r="BFB38" s="104"/>
      <c r="BFC38" s="104"/>
      <c r="BFD38" s="104"/>
      <c r="BFE38" s="104"/>
      <c r="BFF38" s="104"/>
      <c r="BFG38" s="104"/>
      <c r="BFH38" s="104"/>
      <c r="BFI38" s="104"/>
      <c r="BFJ38" s="104"/>
      <c r="BFK38" s="104"/>
      <c r="BFL38" s="104"/>
      <c r="BFM38" s="104"/>
      <c r="BFN38" s="104"/>
      <c r="BFO38" s="104"/>
      <c r="BFP38" s="104"/>
      <c r="BFQ38" s="104"/>
      <c r="BFR38" s="104"/>
      <c r="BFS38" s="104"/>
      <c r="BFT38" s="104"/>
      <c r="BFU38" s="104"/>
      <c r="BFV38" s="104"/>
      <c r="BFW38" s="104"/>
      <c r="BFX38" s="104"/>
      <c r="BFY38" s="104"/>
      <c r="BFZ38" s="104"/>
      <c r="BGA38" s="104"/>
      <c r="BGB38" s="104"/>
      <c r="BGC38" s="104"/>
      <c r="BGD38" s="104"/>
      <c r="BGE38" s="104"/>
      <c r="BGF38" s="104"/>
      <c r="BGG38" s="104"/>
      <c r="BGH38" s="104"/>
      <c r="BGI38" s="104"/>
      <c r="BGJ38" s="104"/>
      <c r="BGK38" s="104"/>
      <c r="BGL38" s="104"/>
      <c r="BGM38" s="104"/>
      <c r="BGN38" s="104"/>
      <c r="BGO38" s="104"/>
      <c r="BGP38" s="104"/>
      <c r="BGQ38" s="104"/>
      <c r="BGR38" s="104"/>
      <c r="BGS38" s="104"/>
      <c r="BGT38" s="104"/>
      <c r="BGU38" s="104"/>
      <c r="BGV38" s="104"/>
      <c r="BGW38" s="104"/>
      <c r="BGX38" s="104"/>
      <c r="BGY38" s="104"/>
      <c r="BGZ38" s="104"/>
      <c r="BHA38" s="104"/>
      <c r="BHB38" s="104"/>
      <c r="BHC38" s="104"/>
      <c r="BHD38" s="104"/>
      <c r="BHE38" s="104"/>
      <c r="BHF38" s="104"/>
      <c r="BHG38" s="104"/>
      <c r="BHH38" s="104"/>
      <c r="BHI38" s="104"/>
      <c r="BHJ38" s="104"/>
      <c r="BHK38" s="104"/>
      <c r="BHL38" s="104"/>
      <c r="BHM38" s="104"/>
      <c r="BHN38" s="104"/>
      <c r="BHO38" s="104"/>
      <c r="BHP38" s="104"/>
      <c r="BHQ38" s="104"/>
      <c r="BHR38" s="104"/>
      <c r="BHS38" s="104"/>
      <c r="BHT38" s="104"/>
      <c r="BHU38" s="104"/>
      <c r="BHV38" s="104"/>
      <c r="BHW38" s="104"/>
      <c r="BHX38" s="104"/>
      <c r="BHY38" s="104"/>
      <c r="BHZ38" s="104"/>
      <c r="BIA38" s="104"/>
      <c r="BIB38" s="104"/>
      <c r="BIC38" s="104"/>
      <c r="BID38" s="104"/>
      <c r="BIE38" s="104"/>
      <c r="BIF38" s="104"/>
      <c r="BIG38" s="104"/>
      <c r="BIH38" s="104"/>
      <c r="BII38" s="104"/>
      <c r="BIJ38" s="104"/>
      <c r="BIK38" s="104"/>
      <c r="BIL38" s="104"/>
      <c r="BIM38" s="104"/>
      <c r="BIN38" s="104"/>
      <c r="BIO38" s="104"/>
      <c r="BIP38" s="104"/>
      <c r="BIQ38" s="104"/>
      <c r="BIR38" s="104"/>
      <c r="BIS38" s="104"/>
      <c r="BIT38" s="104"/>
      <c r="BIU38" s="104"/>
      <c r="BIV38" s="104"/>
      <c r="BIW38" s="104"/>
      <c r="BIX38" s="104"/>
      <c r="BIY38" s="104"/>
      <c r="BIZ38" s="104"/>
      <c r="BJA38" s="104"/>
      <c r="BJB38" s="104"/>
      <c r="BJC38" s="104"/>
      <c r="BJD38" s="104"/>
      <c r="BJE38" s="104"/>
      <c r="BJF38" s="104"/>
      <c r="BJG38" s="104"/>
      <c r="BJH38" s="104"/>
      <c r="BJI38" s="104"/>
      <c r="BJJ38" s="104"/>
      <c r="BJK38" s="104"/>
      <c r="BJL38" s="104"/>
      <c r="BJM38" s="104"/>
      <c r="BJN38" s="104"/>
      <c r="BJO38" s="104"/>
      <c r="BJP38" s="104"/>
      <c r="BJQ38" s="104"/>
      <c r="BJR38" s="104"/>
      <c r="BJS38" s="104"/>
      <c r="BJT38" s="104"/>
      <c r="BJU38" s="104"/>
      <c r="BJV38" s="104"/>
      <c r="BJW38" s="104"/>
      <c r="BJX38" s="104"/>
      <c r="BJY38" s="104"/>
      <c r="BJZ38" s="104"/>
      <c r="BKA38" s="104"/>
      <c r="BKB38" s="104"/>
      <c r="BKC38" s="104"/>
      <c r="BKD38" s="104"/>
      <c r="BKE38" s="104"/>
      <c r="BKF38" s="104"/>
      <c r="BKG38" s="104"/>
      <c r="BKH38" s="104"/>
      <c r="BKI38" s="104"/>
      <c r="BKJ38" s="104"/>
      <c r="BKK38" s="104"/>
      <c r="BKL38" s="104"/>
      <c r="BKM38" s="104"/>
      <c r="BKN38" s="104"/>
      <c r="BKO38" s="104"/>
      <c r="BKP38" s="104"/>
      <c r="BKQ38" s="104"/>
      <c r="BKR38" s="104"/>
      <c r="BKS38" s="104"/>
      <c r="BKT38" s="104"/>
      <c r="BKU38" s="104"/>
      <c r="BKV38" s="104"/>
      <c r="BKW38" s="104"/>
      <c r="BKX38" s="104"/>
      <c r="BKY38" s="104"/>
      <c r="BKZ38" s="104"/>
      <c r="BLA38" s="104"/>
      <c r="BLB38" s="104"/>
      <c r="BLC38" s="104"/>
      <c r="BLD38" s="104"/>
      <c r="BLE38" s="104"/>
      <c r="BLF38" s="104"/>
      <c r="BLG38" s="104"/>
      <c r="BLH38" s="104"/>
      <c r="BLI38" s="104"/>
      <c r="BLJ38" s="104"/>
      <c r="BLK38" s="104"/>
      <c r="BLL38" s="104"/>
      <c r="BLM38" s="104"/>
      <c r="BLN38" s="104"/>
      <c r="BLO38" s="104"/>
      <c r="BLP38" s="104"/>
      <c r="BLQ38" s="104"/>
      <c r="BLR38" s="104"/>
      <c r="BLS38" s="104"/>
      <c r="BLT38" s="104"/>
      <c r="BLU38" s="104"/>
      <c r="BLV38" s="104"/>
      <c r="BLW38" s="104"/>
      <c r="BLX38" s="104"/>
      <c r="BLY38" s="104"/>
      <c r="BLZ38" s="104"/>
      <c r="BMA38" s="104"/>
      <c r="BMB38" s="104"/>
      <c r="BMC38" s="104"/>
      <c r="BMD38" s="104"/>
      <c r="BME38" s="104"/>
      <c r="BMF38" s="104"/>
      <c r="BMG38" s="104"/>
      <c r="BMH38" s="104"/>
      <c r="BMI38" s="104"/>
      <c r="BMJ38" s="104"/>
      <c r="BMK38" s="104"/>
      <c r="BML38" s="104"/>
      <c r="BMM38" s="104"/>
      <c r="BMN38" s="104"/>
      <c r="BMO38" s="104"/>
      <c r="BMP38" s="104"/>
      <c r="BMQ38" s="104"/>
      <c r="BMR38" s="104"/>
      <c r="BMS38" s="104"/>
      <c r="BMT38" s="104"/>
      <c r="BMU38" s="104"/>
      <c r="BMV38" s="104"/>
      <c r="BMW38" s="104"/>
      <c r="BMX38" s="104"/>
      <c r="BMY38" s="104"/>
      <c r="BMZ38" s="104"/>
      <c r="BNA38" s="104"/>
      <c r="BNB38" s="104"/>
      <c r="BNC38" s="104"/>
      <c r="BND38" s="104"/>
      <c r="BNE38" s="104"/>
      <c r="BNF38" s="104"/>
      <c r="BNG38" s="104"/>
      <c r="BNH38" s="104"/>
      <c r="BNI38" s="104"/>
      <c r="BNJ38" s="104"/>
      <c r="BNK38" s="104"/>
      <c r="BNL38" s="104"/>
      <c r="BNM38" s="104"/>
      <c r="BNN38" s="104"/>
      <c r="BNO38" s="104"/>
      <c r="BNP38" s="104"/>
      <c r="BNQ38" s="104"/>
      <c r="BNR38" s="104"/>
      <c r="BNS38" s="104"/>
      <c r="BNT38" s="104"/>
      <c r="BNU38" s="104"/>
      <c r="BNV38" s="104"/>
      <c r="BNW38" s="104"/>
      <c r="BNX38" s="104"/>
      <c r="BNY38" s="104"/>
      <c r="BNZ38" s="104"/>
      <c r="BOA38" s="104"/>
      <c r="BOB38" s="104"/>
      <c r="BOC38" s="104"/>
      <c r="BOD38" s="104"/>
      <c r="BOE38" s="104"/>
      <c r="BOF38" s="104"/>
      <c r="BOG38" s="104"/>
      <c r="BOH38" s="104"/>
      <c r="BOI38" s="104"/>
      <c r="BOJ38" s="104"/>
      <c r="BOK38" s="104"/>
      <c r="BOL38" s="104"/>
      <c r="BOM38" s="104"/>
      <c r="BON38" s="104"/>
      <c r="BOO38" s="104"/>
      <c r="BOP38" s="104"/>
      <c r="BOQ38" s="104"/>
      <c r="BOR38" s="104"/>
      <c r="BOS38" s="104"/>
      <c r="BOT38" s="104"/>
      <c r="BOU38" s="104"/>
      <c r="BOV38" s="104"/>
      <c r="BOW38" s="104"/>
      <c r="BOX38" s="104"/>
      <c r="BOY38" s="104"/>
      <c r="BOZ38" s="104"/>
      <c r="BPA38" s="104"/>
      <c r="BPB38" s="104"/>
      <c r="BPC38" s="104"/>
      <c r="BPD38" s="104"/>
      <c r="BPE38" s="104"/>
      <c r="BPF38" s="104"/>
      <c r="BPG38" s="104"/>
      <c r="BPH38" s="104"/>
      <c r="BPI38" s="104"/>
      <c r="BPJ38" s="104"/>
      <c r="BPK38" s="104"/>
      <c r="BPL38" s="104"/>
      <c r="BPM38" s="104"/>
      <c r="BPN38" s="104"/>
      <c r="BPO38" s="104"/>
      <c r="BPP38" s="104"/>
      <c r="BPQ38" s="104"/>
      <c r="BPR38" s="104"/>
      <c r="BPS38" s="104"/>
      <c r="BPT38" s="104"/>
      <c r="BPU38" s="104"/>
      <c r="BPV38" s="104"/>
      <c r="BPW38" s="104"/>
      <c r="BPX38" s="104"/>
      <c r="BPY38" s="104"/>
      <c r="BPZ38" s="104"/>
      <c r="BQA38" s="104"/>
      <c r="BQB38" s="104"/>
      <c r="BQC38" s="104"/>
      <c r="BQD38" s="104"/>
      <c r="BQE38" s="104"/>
      <c r="BQF38" s="104"/>
      <c r="BQG38" s="104"/>
      <c r="BQH38" s="104"/>
      <c r="BQI38" s="104"/>
      <c r="BQJ38" s="104"/>
      <c r="BQK38" s="104"/>
      <c r="BQL38" s="104"/>
      <c r="BQM38" s="104"/>
      <c r="BQN38" s="104"/>
      <c r="BQO38" s="104"/>
      <c r="BQP38" s="104"/>
      <c r="BQQ38" s="104"/>
      <c r="BQR38" s="104"/>
      <c r="BQS38" s="104"/>
      <c r="BQT38" s="104"/>
      <c r="BQU38" s="104"/>
      <c r="BQV38" s="104"/>
      <c r="BQW38" s="104"/>
      <c r="BQX38" s="104"/>
      <c r="BQY38" s="104"/>
      <c r="BQZ38" s="104"/>
      <c r="BRA38" s="104"/>
      <c r="BRB38" s="104"/>
      <c r="BRC38" s="104"/>
      <c r="BRD38" s="104"/>
      <c r="BRE38" s="104"/>
      <c r="BRF38" s="104"/>
      <c r="BRG38" s="104"/>
      <c r="BRH38" s="104"/>
      <c r="BRI38" s="104"/>
      <c r="BRJ38" s="104"/>
      <c r="BRK38" s="104"/>
      <c r="BRL38" s="104"/>
      <c r="BRM38" s="104"/>
      <c r="BRN38" s="104"/>
      <c r="BRO38" s="104"/>
      <c r="BRP38" s="104"/>
      <c r="BRQ38" s="104"/>
      <c r="BRR38" s="104"/>
      <c r="BRS38" s="104"/>
      <c r="BRT38" s="104"/>
      <c r="BRU38" s="104"/>
      <c r="BRV38" s="104"/>
      <c r="BRW38" s="104"/>
      <c r="BRX38" s="104"/>
      <c r="BRY38" s="104"/>
      <c r="BRZ38" s="104"/>
      <c r="BSA38" s="104"/>
      <c r="BSB38" s="104"/>
      <c r="BSC38" s="104"/>
      <c r="BSD38" s="104"/>
      <c r="BSE38" s="104"/>
      <c r="BSF38" s="104"/>
      <c r="BSG38" s="104"/>
      <c r="BSH38" s="104"/>
      <c r="BSI38" s="104"/>
      <c r="BSJ38" s="104"/>
      <c r="BSK38" s="104"/>
      <c r="BSL38" s="104"/>
      <c r="BSM38" s="104"/>
      <c r="BSN38" s="104"/>
      <c r="BSO38" s="104"/>
      <c r="BSP38" s="104"/>
      <c r="BSQ38" s="104"/>
      <c r="BSR38" s="104"/>
      <c r="BSS38" s="104"/>
      <c r="BST38" s="104"/>
      <c r="BSU38" s="104"/>
      <c r="BSV38" s="104"/>
      <c r="BSW38" s="104"/>
      <c r="BSX38" s="104"/>
      <c r="BSY38" s="104"/>
      <c r="BSZ38" s="104"/>
      <c r="BTA38" s="104"/>
      <c r="BTB38" s="104"/>
      <c r="BTC38" s="104"/>
      <c r="BTD38" s="104"/>
      <c r="BTE38" s="104"/>
      <c r="BTF38" s="104"/>
      <c r="BTG38" s="104"/>
      <c r="BTH38" s="104"/>
      <c r="BTI38" s="104"/>
      <c r="BTJ38" s="104"/>
      <c r="BTK38" s="104"/>
      <c r="BTL38" s="104"/>
      <c r="BTM38" s="104"/>
      <c r="BTN38" s="104"/>
      <c r="BTO38" s="104"/>
      <c r="BTP38" s="104"/>
      <c r="BTQ38" s="104"/>
      <c r="BTR38" s="104"/>
      <c r="BTS38" s="104"/>
      <c r="BTT38" s="104"/>
      <c r="BTU38" s="104"/>
      <c r="BTV38" s="104"/>
      <c r="BTW38" s="104"/>
      <c r="BTX38" s="104"/>
      <c r="BTY38" s="104"/>
      <c r="BTZ38" s="104"/>
      <c r="BUA38" s="104"/>
      <c r="BUB38" s="104"/>
      <c r="BUC38" s="104"/>
      <c r="BUD38" s="104"/>
      <c r="BUE38" s="104"/>
      <c r="BUF38" s="104"/>
      <c r="BUG38" s="104"/>
      <c r="BUH38" s="104"/>
      <c r="BUI38" s="104"/>
      <c r="BUJ38" s="104"/>
      <c r="BUK38" s="104"/>
      <c r="BUL38" s="104"/>
      <c r="BUM38" s="104"/>
      <c r="BUN38" s="104"/>
      <c r="BUO38" s="104"/>
      <c r="BUP38" s="104"/>
      <c r="BUQ38" s="104"/>
      <c r="BUR38" s="104"/>
      <c r="BUS38" s="104"/>
      <c r="BUT38" s="104"/>
      <c r="BUU38" s="104"/>
      <c r="BUV38" s="104"/>
      <c r="BUW38" s="104"/>
      <c r="BUX38" s="104"/>
      <c r="BUY38" s="104"/>
      <c r="BUZ38" s="104"/>
      <c r="BVA38" s="104"/>
      <c r="BVB38" s="104"/>
      <c r="BVC38" s="104"/>
      <c r="BVD38" s="104"/>
      <c r="BVE38" s="104"/>
      <c r="BVF38" s="104"/>
      <c r="BVG38" s="104"/>
      <c r="BVH38" s="104"/>
      <c r="BVI38" s="104"/>
      <c r="BVJ38" s="104"/>
      <c r="BVK38" s="104"/>
      <c r="BVL38" s="104"/>
      <c r="BVM38" s="104"/>
      <c r="BVN38" s="104"/>
      <c r="BVO38" s="104"/>
      <c r="BVP38" s="104"/>
      <c r="BVQ38" s="104"/>
      <c r="BVR38" s="104"/>
      <c r="BVS38" s="104"/>
      <c r="BVT38" s="104"/>
      <c r="BVU38" s="104"/>
      <c r="BVV38" s="104"/>
      <c r="BVW38" s="104"/>
      <c r="BVX38" s="104"/>
      <c r="BVY38" s="104"/>
      <c r="BVZ38" s="104"/>
      <c r="BWA38" s="104"/>
      <c r="BWB38" s="104"/>
      <c r="BWC38" s="104"/>
      <c r="BWD38" s="104"/>
      <c r="BWE38" s="104"/>
      <c r="BWF38" s="104"/>
      <c r="BWG38" s="104"/>
      <c r="BWH38" s="104"/>
      <c r="BWI38" s="104"/>
      <c r="BWJ38" s="104"/>
      <c r="BWK38" s="104"/>
    </row>
    <row r="39" spans="1:1961" s="126" customFormat="1" ht="31.5" x14ac:dyDescent="0.25">
      <c r="A39" s="46" t="s">
        <v>164</v>
      </c>
      <c r="B39" s="47" t="s">
        <v>165</v>
      </c>
      <c r="C39" s="85" t="s">
        <v>127</v>
      </c>
      <c r="D39" s="85" t="s">
        <v>127</v>
      </c>
      <c r="E39" s="85" t="s">
        <v>127</v>
      </c>
      <c r="F39" s="85" t="s">
        <v>127</v>
      </c>
      <c r="G39" s="85" t="s">
        <v>127</v>
      </c>
      <c r="H39" s="85" t="s">
        <v>127</v>
      </c>
      <c r="I39" s="85" t="s">
        <v>127</v>
      </c>
      <c r="J39" s="85" t="s">
        <v>127</v>
      </c>
      <c r="K39" s="85" t="s">
        <v>127</v>
      </c>
      <c r="L39" s="85" t="s">
        <v>127</v>
      </c>
      <c r="M39" s="85" t="s">
        <v>127</v>
      </c>
      <c r="N39" s="85" t="s">
        <v>127</v>
      </c>
      <c r="O39" s="85" t="s">
        <v>127</v>
      </c>
      <c r="P39" s="85" t="s">
        <v>127</v>
      </c>
      <c r="Q39" s="85" t="s">
        <v>127</v>
      </c>
      <c r="R39" s="85" t="s">
        <v>127</v>
      </c>
      <c r="S39" s="85" t="s">
        <v>127</v>
      </c>
      <c r="T39" s="85" t="s">
        <v>127</v>
      </c>
      <c r="U39" s="85" t="s">
        <v>127</v>
      </c>
      <c r="V39" s="85" t="s">
        <v>127</v>
      </c>
      <c r="W39" s="85" t="s">
        <v>127</v>
      </c>
      <c r="X39" s="85" t="s">
        <v>127</v>
      </c>
      <c r="Y39" s="85" t="s">
        <v>127</v>
      </c>
      <c r="Z39" s="85" t="s">
        <v>127</v>
      </c>
      <c r="AA39" s="85" t="s">
        <v>127</v>
      </c>
      <c r="AB39" s="85" t="s">
        <v>127</v>
      </c>
      <c r="AC39" s="85" t="s">
        <v>127</v>
      </c>
      <c r="AD39" s="85" t="s">
        <v>127</v>
      </c>
      <c r="AE39" s="85" t="s">
        <v>127</v>
      </c>
      <c r="AF39" s="85" t="s">
        <v>127</v>
      </c>
      <c r="AG39" s="85" t="s">
        <v>127</v>
      </c>
      <c r="AH39" s="85" t="s">
        <v>127</v>
      </c>
      <c r="AI39" s="85" t="s">
        <v>127</v>
      </c>
      <c r="AJ39" s="85" t="s">
        <v>127</v>
      </c>
      <c r="AK39" s="85" t="s">
        <v>127</v>
      </c>
      <c r="AL39" s="85" t="s">
        <v>127</v>
      </c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04"/>
      <c r="IW39" s="104"/>
      <c r="IX39" s="104"/>
      <c r="IY39" s="104"/>
      <c r="IZ39" s="104"/>
      <c r="JA39" s="104"/>
      <c r="JB39" s="104"/>
      <c r="JC39" s="104"/>
      <c r="JD39" s="104"/>
      <c r="JE39" s="104"/>
      <c r="JF39" s="104"/>
      <c r="JG39" s="104"/>
      <c r="JH39" s="104"/>
      <c r="JI39" s="104"/>
      <c r="JJ39" s="104"/>
      <c r="JK39" s="104"/>
      <c r="JL39" s="104"/>
      <c r="JM39" s="104"/>
      <c r="JN39" s="104"/>
      <c r="JO39" s="104"/>
      <c r="JP39" s="104"/>
      <c r="JQ39" s="104"/>
      <c r="JR39" s="104"/>
      <c r="JS39" s="104"/>
      <c r="JT39" s="104"/>
      <c r="JU39" s="104"/>
      <c r="JV39" s="104"/>
      <c r="JW39" s="104"/>
      <c r="JX39" s="104"/>
      <c r="JY39" s="104"/>
      <c r="JZ39" s="104"/>
      <c r="KA39" s="104"/>
      <c r="KB39" s="104"/>
      <c r="KC39" s="104"/>
      <c r="KD39" s="104"/>
      <c r="KE39" s="104"/>
      <c r="KF39" s="104"/>
      <c r="KG39" s="104"/>
      <c r="KH39" s="104"/>
      <c r="KI39" s="104"/>
      <c r="KJ39" s="104"/>
      <c r="KK39" s="104"/>
      <c r="KL39" s="104"/>
      <c r="KM39" s="104"/>
      <c r="KN39" s="104"/>
      <c r="KO39" s="104"/>
      <c r="KP39" s="104"/>
      <c r="KQ39" s="104"/>
      <c r="KR39" s="104"/>
      <c r="KS39" s="104"/>
      <c r="KT39" s="104"/>
      <c r="KU39" s="104"/>
      <c r="KV39" s="104"/>
      <c r="KW39" s="104"/>
      <c r="KX39" s="104"/>
      <c r="KY39" s="104"/>
      <c r="KZ39" s="104"/>
      <c r="LA39" s="104"/>
      <c r="LB39" s="104"/>
      <c r="LC39" s="104"/>
      <c r="LD39" s="104"/>
      <c r="LE39" s="104"/>
      <c r="LF39" s="104"/>
      <c r="LG39" s="104"/>
      <c r="LH39" s="104"/>
      <c r="LI39" s="104"/>
      <c r="LJ39" s="104"/>
      <c r="LK39" s="104"/>
      <c r="LL39" s="104"/>
      <c r="LM39" s="104"/>
      <c r="LN39" s="104"/>
      <c r="LO39" s="104"/>
      <c r="LP39" s="104"/>
      <c r="LQ39" s="104"/>
      <c r="LR39" s="104"/>
      <c r="LS39" s="104"/>
      <c r="LT39" s="104"/>
      <c r="LU39" s="104"/>
      <c r="LV39" s="104"/>
      <c r="LW39" s="104"/>
      <c r="LX39" s="104"/>
      <c r="LY39" s="104"/>
      <c r="LZ39" s="104"/>
      <c r="MA39" s="104"/>
      <c r="MB39" s="104"/>
      <c r="MC39" s="104"/>
      <c r="MD39" s="104"/>
      <c r="ME39" s="104"/>
      <c r="MF39" s="104"/>
      <c r="MG39" s="104"/>
      <c r="MH39" s="104"/>
      <c r="MI39" s="104"/>
      <c r="MJ39" s="104"/>
      <c r="MK39" s="104"/>
      <c r="ML39" s="104"/>
      <c r="MM39" s="104"/>
      <c r="MN39" s="104"/>
      <c r="MO39" s="104"/>
      <c r="MP39" s="104"/>
      <c r="MQ39" s="104"/>
      <c r="MR39" s="104"/>
      <c r="MS39" s="104"/>
      <c r="MT39" s="104"/>
      <c r="MU39" s="104"/>
      <c r="MV39" s="104"/>
      <c r="MW39" s="104"/>
      <c r="MX39" s="104"/>
      <c r="MY39" s="104"/>
      <c r="MZ39" s="104"/>
      <c r="NA39" s="104"/>
      <c r="NB39" s="104"/>
      <c r="NC39" s="104"/>
      <c r="ND39" s="104"/>
      <c r="NE39" s="104"/>
      <c r="NF39" s="104"/>
      <c r="NG39" s="104"/>
      <c r="NH39" s="104"/>
      <c r="NI39" s="104"/>
      <c r="NJ39" s="104"/>
      <c r="NK39" s="104"/>
      <c r="NL39" s="104"/>
      <c r="NM39" s="104"/>
      <c r="NN39" s="104"/>
      <c r="NO39" s="104"/>
      <c r="NP39" s="104"/>
      <c r="NQ39" s="104"/>
      <c r="NR39" s="104"/>
      <c r="NS39" s="104"/>
      <c r="NT39" s="104"/>
      <c r="NU39" s="104"/>
      <c r="NV39" s="104"/>
      <c r="NW39" s="104"/>
      <c r="NX39" s="104"/>
      <c r="NY39" s="104"/>
      <c r="NZ39" s="104"/>
      <c r="OA39" s="104"/>
      <c r="OB39" s="104"/>
      <c r="OC39" s="104"/>
      <c r="OD39" s="104"/>
      <c r="OE39" s="104"/>
      <c r="OF39" s="104"/>
      <c r="OG39" s="104"/>
      <c r="OH39" s="104"/>
      <c r="OI39" s="104"/>
      <c r="OJ39" s="104"/>
      <c r="OK39" s="104"/>
      <c r="OL39" s="104"/>
      <c r="OM39" s="104"/>
      <c r="ON39" s="104"/>
      <c r="OO39" s="104"/>
      <c r="OP39" s="104"/>
      <c r="OQ39" s="104"/>
      <c r="OR39" s="104"/>
      <c r="OS39" s="104"/>
      <c r="OT39" s="104"/>
      <c r="OU39" s="104"/>
      <c r="OV39" s="104"/>
      <c r="OW39" s="104"/>
      <c r="OX39" s="104"/>
      <c r="OY39" s="104"/>
      <c r="OZ39" s="104"/>
      <c r="PA39" s="104"/>
      <c r="PB39" s="104"/>
      <c r="PC39" s="104"/>
      <c r="PD39" s="104"/>
      <c r="PE39" s="104"/>
      <c r="PF39" s="104"/>
      <c r="PG39" s="104"/>
      <c r="PH39" s="104"/>
      <c r="PI39" s="104"/>
      <c r="PJ39" s="104"/>
      <c r="PK39" s="104"/>
      <c r="PL39" s="104"/>
      <c r="PM39" s="104"/>
      <c r="PN39" s="104"/>
      <c r="PO39" s="104"/>
      <c r="PP39" s="104"/>
      <c r="PQ39" s="104"/>
      <c r="PR39" s="104"/>
      <c r="PS39" s="104"/>
      <c r="PT39" s="104"/>
      <c r="PU39" s="104"/>
      <c r="PV39" s="104"/>
      <c r="PW39" s="104"/>
      <c r="PX39" s="104"/>
      <c r="PY39" s="104"/>
      <c r="PZ39" s="104"/>
      <c r="QA39" s="104"/>
      <c r="QB39" s="104"/>
      <c r="QC39" s="104"/>
      <c r="QD39" s="104"/>
      <c r="QE39" s="104"/>
      <c r="QF39" s="104"/>
      <c r="QG39" s="104"/>
      <c r="QH39" s="104"/>
      <c r="QI39" s="104"/>
      <c r="QJ39" s="104"/>
      <c r="QK39" s="104"/>
      <c r="QL39" s="104"/>
      <c r="QM39" s="104"/>
      <c r="QN39" s="104"/>
      <c r="QO39" s="104"/>
      <c r="QP39" s="104"/>
      <c r="QQ39" s="104"/>
      <c r="QR39" s="104"/>
      <c r="QS39" s="104"/>
      <c r="QT39" s="104"/>
      <c r="QU39" s="104"/>
      <c r="QV39" s="104"/>
      <c r="QW39" s="104"/>
      <c r="QX39" s="104"/>
      <c r="QY39" s="104"/>
      <c r="QZ39" s="104"/>
      <c r="RA39" s="104"/>
      <c r="RB39" s="104"/>
      <c r="RC39" s="104"/>
      <c r="RD39" s="104"/>
      <c r="RE39" s="104"/>
      <c r="RF39" s="104"/>
      <c r="RG39" s="104"/>
      <c r="RH39" s="104"/>
      <c r="RI39" s="104"/>
      <c r="RJ39" s="104"/>
      <c r="RK39" s="104"/>
      <c r="RL39" s="104"/>
      <c r="RM39" s="104"/>
      <c r="RN39" s="104"/>
      <c r="RO39" s="104"/>
      <c r="RP39" s="104"/>
      <c r="RQ39" s="104"/>
      <c r="RR39" s="104"/>
      <c r="RS39" s="104"/>
      <c r="RT39" s="104"/>
      <c r="RU39" s="104"/>
      <c r="RV39" s="104"/>
      <c r="RW39" s="104"/>
      <c r="RX39" s="104"/>
      <c r="RY39" s="104"/>
      <c r="RZ39" s="104"/>
      <c r="SA39" s="104"/>
      <c r="SB39" s="104"/>
      <c r="SC39" s="104"/>
      <c r="SD39" s="104"/>
      <c r="SE39" s="104"/>
      <c r="SF39" s="104"/>
      <c r="SG39" s="104"/>
      <c r="SH39" s="104"/>
      <c r="SI39" s="104"/>
      <c r="SJ39" s="104"/>
      <c r="SK39" s="104"/>
      <c r="SL39" s="104"/>
      <c r="SM39" s="104"/>
      <c r="SN39" s="104"/>
      <c r="SO39" s="104"/>
      <c r="SP39" s="104"/>
      <c r="SQ39" s="104"/>
      <c r="SR39" s="104"/>
      <c r="SS39" s="104"/>
      <c r="ST39" s="104"/>
      <c r="SU39" s="104"/>
      <c r="SV39" s="104"/>
      <c r="SW39" s="104"/>
      <c r="SX39" s="104"/>
      <c r="SY39" s="104"/>
      <c r="SZ39" s="104"/>
      <c r="TA39" s="104"/>
      <c r="TB39" s="104"/>
      <c r="TC39" s="104"/>
      <c r="TD39" s="104"/>
      <c r="TE39" s="104"/>
      <c r="TF39" s="104"/>
      <c r="TG39" s="104"/>
      <c r="TH39" s="104"/>
      <c r="TI39" s="104"/>
      <c r="TJ39" s="104"/>
      <c r="TK39" s="104"/>
      <c r="TL39" s="104"/>
      <c r="TM39" s="104"/>
      <c r="TN39" s="104"/>
      <c r="TO39" s="104"/>
      <c r="TP39" s="104"/>
      <c r="TQ39" s="104"/>
      <c r="TR39" s="104"/>
      <c r="TS39" s="104"/>
      <c r="TT39" s="104"/>
      <c r="TU39" s="104"/>
      <c r="TV39" s="104"/>
      <c r="TW39" s="104"/>
      <c r="TX39" s="104"/>
      <c r="TY39" s="104"/>
      <c r="TZ39" s="104"/>
      <c r="UA39" s="104"/>
      <c r="UB39" s="104"/>
      <c r="UC39" s="104"/>
      <c r="UD39" s="104"/>
      <c r="UE39" s="104"/>
      <c r="UF39" s="104"/>
      <c r="UG39" s="104"/>
      <c r="UH39" s="104"/>
      <c r="UI39" s="104"/>
      <c r="UJ39" s="104"/>
      <c r="UK39" s="104"/>
      <c r="UL39" s="104"/>
      <c r="UM39" s="104"/>
      <c r="UN39" s="104"/>
      <c r="UO39" s="104"/>
      <c r="UP39" s="104"/>
      <c r="UQ39" s="104"/>
      <c r="UR39" s="104"/>
      <c r="US39" s="104"/>
      <c r="UT39" s="104"/>
      <c r="UU39" s="104"/>
      <c r="UV39" s="104"/>
      <c r="UW39" s="104"/>
      <c r="UX39" s="104"/>
      <c r="UY39" s="104"/>
      <c r="UZ39" s="104"/>
      <c r="VA39" s="104"/>
      <c r="VB39" s="104"/>
      <c r="VC39" s="104"/>
      <c r="VD39" s="104"/>
      <c r="VE39" s="104"/>
      <c r="VF39" s="104"/>
      <c r="VG39" s="104"/>
      <c r="VH39" s="104"/>
      <c r="VI39" s="104"/>
      <c r="VJ39" s="104"/>
      <c r="VK39" s="104"/>
      <c r="VL39" s="104"/>
      <c r="VM39" s="104"/>
      <c r="VN39" s="104"/>
      <c r="VO39" s="104"/>
      <c r="VP39" s="104"/>
      <c r="VQ39" s="104"/>
      <c r="VR39" s="104"/>
      <c r="VS39" s="104"/>
      <c r="VT39" s="104"/>
      <c r="VU39" s="104"/>
      <c r="VV39" s="104"/>
      <c r="VW39" s="104"/>
      <c r="VX39" s="104"/>
      <c r="VY39" s="104"/>
      <c r="VZ39" s="104"/>
      <c r="WA39" s="104"/>
      <c r="WB39" s="104"/>
      <c r="WC39" s="104"/>
      <c r="WD39" s="104"/>
      <c r="WE39" s="104"/>
      <c r="WF39" s="104"/>
      <c r="WG39" s="104"/>
      <c r="WH39" s="104"/>
      <c r="WI39" s="104"/>
      <c r="WJ39" s="104"/>
      <c r="WK39" s="104"/>
      <c r="WL39" s="104"/>
      <c r="WM39" s="104"/>
      <c r="WN39" s="104"/>
      <c r="WO39" s="104"/>
      <c r="WP39" s="104"/>
      <c r="WQ39" s="104"/>
      <c r="WR39" s="104"/>
      <c r="WS39" s="104"/>
      <c r="WT39" s="104"/>
      <c r="WU39" s="104"/>
      <c r="WV39" s="104"/>
      <c r="WW39" s="104"/>
      <c r="WX39" s="104"/>
      <c r="WY39" s="104"/>
      <c r="WZ39" s="104"/>
      <c r="XA39" s="104"/>
      <c r="XB39" s="104"/>
      <c r="XC39" s="104"/>
      <c r="XD39" s="104"/>
      <c r="XE39" s="104"/>
      <c r="XF39" s="104"/>
      <c r="XG39" s="104"/>
      <c r="XH39" s="104"/>
      <c r="XI39" s="104"/>
      <c r="XJ39" s="104"/>
      <c r="XK39" s="104"/>
      <c r="XL39" s="104"/>
      <c r="XM39" s="104"/>
      <c r="XN39" s="104"/>
      <c r="XO39" s="104"/>
      <c r="XP39" s="104"/>
      <c r="XQ39" s="104"/>
      <c r="XR39" s="104"/>
      <c r="XS39" s="104"/>
      <c r="XT39" s="104"/>
      <c r="XU39" s="104"/>
      <c r="XV39" s="104"/>
      <c r="XW39" s="104"/>
      <c r="XX39" s="104"/>
      <c r="XY39" s="104"/>
      <c r="XZ39" s="104"/>
      <c r="YA39" s="104"/>
      <c r="YB39" s="104"/>
      <c r="YC39" s="104"/>
      <c r="YD39" s="104"/>
      <c r="YE39" s="104"/>
      <c r="YF39" s="104"/>
      <c r="YG39" s="104"/>
      <c r="YH39" s="104"/>
      <c r="YI39" s="104"/>
      <c r="YJ39" s="104"/>
      <c r="YK39" s="104"/>
      <c r="YL39" s="104"/>
      <c r="YM39" s="104"/>
      <c r="YN39" s="104"/>
      <c r="YO39" s="104"/>
      <c r="YP39" s="104"/>
      <c r="YQ39" s="104"/>
      <c r="YR39" s="104"/>
      <c r="YS39" s="104"/>
      <c r="YT39" s="104"/>
      <c r="YU39" s="104"/>
      <c r="YV39" s="104"/>
      <c r="YW39" s="104"/>
      <c r="YX39" s="104"/>
      <c r="YY39" s="104"/>
      <c r="YZ39" s="104"/>
      <c r="ZA39" s="104"/>
      <c r="ZB39" s="104"/>
      <c r="ZC39" s="104"/>
      <c r="ZD39" s="104"/>
      <c r="ZE39" s="104"/>
      <c r="ZF39" s="104"/>
      <c r="ZG39" s="104"/>
      <c r="ZH39" s="104"/>
      <c r="ZI39" s="104"/>
      <c r="ZJ39" s="104"/>
      <c r="ZK39" s="104"/>
      <c r="ZL39" s="104"/>
      <c r="ZM39" s="104"/>
      <c r="ZN39" s="104"/>
      <c r="ZO39" s="104"/>
      <c r="ZP39" s="104"/>
      <c r="ZQ39" s="104"/>
      <c r="ZR39" s="104"/>
      <c r="ZS39" s="104"/>
      <c r="ZT39" s="104"/>
      <c r="ZU39" s="104"/>
      <c r="ZV39" s="104"/>
      <c r="ZW39" s="104"/>
      <c r="ZX39" s="104"/>
      <c r="ZY39" s="104"/>
      <c r="ZZ39" s="104"/>
      <c r="AAA39" s="104"/>
      <c r="AAB39" s="104"/>
      <c r="AAC39" s="104"/>
      <c r="AAD39" s="104"/>
      <c r="AAE39" s="104"/>
      <c r="AAF39" s="104"/>
      <c r="AAG39" s="104"/>
      <c r="AAH39" s="104"/>
      <c r="AAI39" s="104"/>
      <c r="AAJ39" s="104"/>
      <c r="AAK39" s="104"/>
      <c r="AAL39" s="104"/>
      <c r="AAM39" s="104"/>
      <c r="AAN39" s="104"/>
      <c r="AAO39" s="104"/>
      <c r="AAP39" s="104"/>
      <c r="AAQ39" s="104"/>
      <c r="AAR39" s="104"/>
      <c r="AAS39" s="104"/>
      <c r="AAT39" s="104"/>
      <c r="AAU39" s="104"/>
      <c r="AAV39" s="104"/>
      <c r="AAW39" s="104"/>
      <c r="AAX39" s="104"/>
      <c r="AAY39" s="104"/>
      <c r="AAZ39" s="104"/>
      <c r="ABA39" s="104"/>
      <c r="ABB39" s="104"/>
      <c r="ABC39" s="104"/>
      <c r="ABD39" s="104"/>
      <c r="ABE39" s="104"/>
      <c r="ABF39" s="104"/>
      <c r="ABG39" s="104"/>
      <c r="ABH39" s="104"/>
      <c r="ABI39" s="104"/>
      <c r="ABJ39" s="104"/>
      <c r="ABK39" s="104"/>
      <c r="ABL39" s="104"/>
      <c r="ABM39" s="104"/>
      <c r="ABN39" s="104"/>
      <c r="ABO39" s="104"/>
      <c r="ABP39" s="104"/>
      <c r="ABQ39" s="104"/>
      <c r="ABR39" s="104"/>
      <c r="ABS39" s="104"/>
      <c r="ABT39" s="104"/>
      <c r="ABU39" s="104"/>
      <c r="ABV39" s="104"/>
      <c r="ABW39" s="104"/>
      <c r="ABX39" s="104"/>
      <c r="ABY39" s="104"/>
      <c r="ABZ39" s="104"/>
      <c r="ACA39" s="104"/>
      <c r="ACB39" s="104"/>
      <c r="ACC39" s="104"/>
      <c r="ACD39" s="104"/>
      <c r="ACE39" s="104"/>
      <c r="ACF39" s="104"/>
      <c r="ACG39" s="104"/>
      <c r="ACH39" s="104"/>
      <c r="ACI39" s="104"/>
      <c r="ACJ39" s="104"/>
      <c r="ACK39" s="104"/>
      <c r="ACL39" s="104"/>
      <c r="ACM39" s="104"/>
      <c r="ACN39" s="104"/>
      <c r="ACO39" s="104"/>
      <c r="ACP39" s="104"/>
      <c r="ACQ39" s="104"/>
      <c r="ACR39" s="104"/>
      <c r="ACS39" s="104"/>
      <c r="ACT39" s="104"/>
      <c r="ACU39" s="104"/>
      <c r="ACV39" s="104"/>
      <c r="ACW39" s="104"/>
      <c r="ACX39" s="104"/>
      <c r="ACY39" s="104"/>
      <c r="ACZ39" s="104"/>
      <c r="ADA39" s="104"/>
      <c r="ADB39" s="104"/>
      <c r="ADC39" s="104"/>
      <c r="ADD39" s="104"/>
      <c r="ADE39" s="104"/>
      <c r="ADF39" s="104"/>
      <c r="ADG39" s="104"/>
      <c r="ADH39" s="104"/>
      <c r="ADI39" s="104"/>
      <c r="ADJ39" s="104"/>
      <c r="ADK39" s="104"/>
      <c r="ADL39" s="104"/>
      <c r="ADM39" s="104"/>
      <c r="ADN39" s="104"/>
      <c r="ADO39" s="104"/>
      <c r="ADP39" s="104"/>
      <c r="ADQ39" s="104"/>
      <c r="ADR39" s="104"/>
      <c r="ADS39" s="104"/>
      <c r="ADT39" s="104"/>
      <c r="ADU39" s="104"/>
      <c r="ADV39" s="104"/>
      <c r="ADW39" s="104"/>
      <c r="ADX39" s="104"/>
      <c r="ADY39" s="104"/>
      <c r="ADZ39" s="104"/>
      <c r="AEA39" s="104"/>
      <c r="AEB39" s="104"/>
      <c r="AEC39" s="104"/>
      <c r="AED39" s="104"/>
      <c r="AEE39" s="104"/>
      <c r="AEF39" s="104"/>
      <c r="AEG39" s="104"/>
      <c r="AEH39" s="104"/>
      <c r="AEI39" s="104"/>
      <c r="AEJ39" s="104"/>
      <c r="AEK39" s="104"/>
      <c r="AEL39" s="104"/>
      <c r="AEM39" s="104"/>
      <c r="AEN39" s="104"/>
      <c r="AEO39" s="104"/>
      <c r="AEP39" s="104"/>
      <c r="AEQ39" s="104"/>
      <c r="AER39" s="104"/>
      <c r="AES39" s="104"/>
      <c r="AET39" s="104"/>
      <c r="AEU39" s="104"/>
      <c r="AEV39" s="104"/>
      <c r="AEW39" s="104"/>
      <c r="AEX39" s="104"/>
      <c r="AEY39" s="104"/>
      <c r="AEZ39" s="104"/>
      <c r="AFA39" s="104"/>
      <c r="AFB39" s="104"/>
      <c r="AFC39" s="104"/>
      <c r="AFD39" s="104"/>
      <c r="AFE39" s="104"/>
      <c r="AFF39" s="104"/>
      <c r="AFG39" s="104"/>
      <c r="AFH39" s="104"/>
      <c r="AFI39" s="104"/>
      <c r="AFJ39" s="104"/>
      <c r="AFK39" s="104"/>
      <c r="AFL39" s="104"/>
      <c r="AFM39" s="104"/>
      <c r="AFN39" s="104"/>
      <c r="AFO39" s="104"/>
      <c r="AFP39" s="104"/>
      <c r="AFQ39" s="104"/>
      <c r="AFR39" s="104"/>
      <c r="AFS39" s="104"/>
      <c r="AFT39" s="104"/>
      <c r="AFU39" s="104"/>
      <c r="AFV39" s="104"/>
      <c r="AFW39" s="104"/>
      <c r="AFX39" s="104"/>
      <c r="AFY39" s="104"/>
      <c r="AFZ39" s="104"/>
      <c r="AGA39" s="104"/>
      <c r="AGB39" s="104"/>
      <c r="AGC39" s="104"/>
      <c r="AGD39" s="104"/>
      <c r="AGE39" s="104"/>
      <c r="AGF39" s="104"/>
      <c r="AGG39" s="104"/>
      <c r="AGH39" s="104"/>
      <c r="AGI39" s="104"/>
      <c r="AGJ39" s="104"/>
      <c r="AGK39" s="104"/>
      <c r="AGL39" s="104"/>
      <c r="AGM39" s="104"/>
      <c r="AGN39" s="104"/>
      <c r="AGO39" s="104"/>
      <c r="AGP39" s="104"/>
      <c r="AGQ39" s="104"/>
      <c r="AGR39" s="104"/>
      <c r="AGS39" s="104"/>
      <c r="AGT39" s="104"/>
      <c r="AGU39" s="104"/>
      <c r="AGV39" s="104"/>
      <c r="AGW39" s="104"/>
      <c r="AGX39" s="104"/>
      <c r="AGY39" s="104"/>
      <c r="AGZ39" s="104"/>
      <c r="AHA39" s="104"/>
      <c r="AHB39" s="104"/>
      <c r="AHC39" s="104"/>
      <c r="AHD39" s="104"/>
      <c r="AHE39" s="104"/>
      <c r="AHF39" s="104"/>
      <c r="AHG39" s="104"/>
      <c r="AHH39" s="104"/>
      <c r="AHI39" s="104"/>
      <c r="AHJ39" s="104"/>
      <c r="AHK39" s="104"/>
      <c r="AHL39" s="104"/>
      <c r="AHM39" s="104"/>
      <c r="AHN39" s="104"/>
      <c r="AHO39" s="104"/>
      <c r="AHP39" s="104"/>
      <c r="AHQ39" s="104"/>
      <c r="AHR39" s="104"/>
      <c r="AHS39" s="104"/>
      <c r="AHT39" s="104"/>
      <c r="AHU39" s="104"/>
      <c r="AHV39" s="104"/>
      <c r="AHW39" s="104"/>
      <c r="AHX39" s="104"/>
      <c r="AHY39" s="104"/>
      <c r="AHZ39" s="104"/>
      <c r="AIA39" s="104"/>
      <c r="AIB39" s="104"/>
      <c r="AIC39" s="104"/>
      <c r="AID39" s="104"/>
      <c r="AIE39" s="104"/>
      <c r="AIF39" s="104"/>
      <c r="AIG39" s="104"/>
      <c r="AIH39" s="104"/>
      <c r="AII39" s="104"/>
      <c r="AIJ39" s="104"/>
      <c r="AIK39" s="104"/>
      <c r="AIL39" s="104"/>
      <c r="AIM39" s="104"/>
      <c r="AIN39" s="104"/>
      <c r="AIO39" s="104"/>
      <c r="AIP39" s="104"/>
      <c r="AIQ39" s="104"/>
      <c r="AIR39" s="104"/>
      <c r="AIS39" s="104"/>
      <c r="AIT39" s="104"/>
      <c r="AIU39" s="104"/>
      <c r="AIV39" s="104"/>
      <c r="AIW39" s="104"/>
      <c r="AIX39" s="104"/>
      <c r="AIY39" s="104"/>
      <c r="AIZ39" s="104"/>
      <c r="AJA39" s="104"/>
      <c r="AJB39" s="104"/>
      <c r="AJC39" s="104"/>
      <c r="AJD39" s="104"/>
      <c r="AJE39" s="104"/>
      <c r="AJF39" s="104"/>
      <c r="AJG39" s="104"/>
      <c r="AJH39" s="104"/>
      <c r="AJI39" s="104"/>
      <c r="AJJ39" s="104"/>
      <c r="AJK39" s="104"/>
      <c r="AJL39" s="104"/>
      <c r="AJM39" s="104"/>
      <c r="AJN39" s="104"/>
      <c r="AJO39" s="104"/>
      <c r="AJP39" s="104"/>
      <c r="AJQ39" s="104"/>
      <c r="AJR39" s="104"/>
      <c r="AJS39" s="104"/>
      <c r="AJT39" s="104"/>
      <c r="AJU39" s="104"/>
      <c r="AJV39" s="104"/>
      <c r="AJW39" s="104"/>
      <c r="AJX39" s="104"/>
      <c r="AJY39" s="104"/>
      <c r="AJZ39" s="104"/>
      <c r="AKA39" s="104"/>
      <c r="AKB39" s="104"/>
      <c r="AKC39" s="104"/>
      <c r="AKD39" s="104"/>
      <c r="AKE39" s="104"/>
      <c r="AKF39" s="104"/>
      <c r="AKG39" s="104"/>
      <c r="AKH39" s="104"/>
      <c r="AKI39" s="104"/>
      <c r="AKJ39" s="104"/>
      <c r="AKK39" s="104"/>
      <c r="AKL39" s="104"/>
      <c r="AKM39" s="104"/>
      <c r="AKN39" s="104"/>
      <c r="AKO39" s="104"/>
      <c r="AKP39" s="104"/>
      <c r="AKQ39" s="104"/>
      <c r="AKR39" s="104"/>
      <c r="AKS39" s="104"/>
      <c r="AKT39" s="104"/>
      <c r="AKU39" s="104"/>
      <c r="AKV39" s="104"/>
      <c r="AKW39" s="104"/>
      <c r="AKX39" s="104"/>
      <c r="AKY39" s="104"/>
      <c r="AKZ39" s="104"/>
      <c r="ALA39" s="104"/>
      <c r="ALB39" s="104"/>
      <c r="ALC39" s="104"/>
      <c r="ALD39" s="104"/>
      <c r="ALE39" s="104"/>
      <c r="ALF39" s="104"/>
      <c r="ALG39" s="104"/>
      <c r="ALH39" s="104"/>
      <c r="ALI39" s="104"/>
      <c r="ALJ39" s="104"/>
      <c r="ALK39" s="104"/>
      <c r="ALL39" s="104"/>
      <c r="ALM39" s="104"/>
      <c r="ALN39" s="104"/>
      <c r="ALO39" s="104"/>
      <c r="ALP39" s="104"/>
      <c r="ALQ39" s="104"/>
      <c r="ALR39" s="104"/>
      <c r="ALS39" s="104"/>
      <c r="ALT39" s="104"/>
      <c r="ALU39" s="104"/>
      <c r="ALV39" s="104"/>
      <c r="ALW39" s="104"/>
      <c r="ALX39" s="104"/>
      <c r="ALY39" s="104"/>
      <c r="ALZ39" s="104"/>
      <c r="AMA39" s="104"/>
      <c r="AMB39" s="104"/>
      <c r="AMC39" s="104"/>
      <c r="AMD39" s="104"/>
      <c r="AME39" s="104"/>
      <c r="AMF39" s="104"/>
      <c r="AMG39" s="104"/>
      <c r="AMH39" s="104"/>
      <c r="AMI39" s="104"/>
      <c r="AMJ39" s="104"/>
      <c r="AMK39" s="104"/>
      <c r="AML39" s="104"/>
      <c r="AMM39" s="104"/>
      <c r="AMN39" s="104"/>
      <c r="AMO39" s="104"/>
      <c r="AMP39" s="104"/>
      <c r="AMQ39" s="104"/>
      <c r="AMR39" s="104"/>
      <c r="AMS39" s="104"/>
      <c r="AMT39" s="104"/>
      <c r="AMU39" s="104"/>
      <c r="AMV39" s="104"/>
      <c r="AMW39" s="104"/>
      <c r="AMX39" s="104"/>
      <c r="AMY39" s="104"/>
      <c r="AMZ39" s="104"/>
      <c r="ANA39" s="104"/>
      <c r="ANB39" s="104"/>
      <c r="ANC39" s="104"/>
      <c r="AND39" s="104"/>
      <c r="ANE39" s="104"/>
      <c r="ANF39" s="104"/>
      <c r="ANG39" s="104"/>
      <c r="ANH39" s="104"/>
      <c r="ANI39" s="104"/>
      <c r="ANJ39" s="104"/>
      <c r="ANK39" s="104"/>
      <c r="ANL39" s="104"/>
      <c r="ANM39" s="104"/>
      <c r="ANN39" s="104"/>
      <c r="ANO39" s="104"/>
      <c r="ANP39" s="104"/>
      <c r="ANQ39" s="104"/>
      <c r="ANR39" s="104"/>
      <c r="ANS39" s="104"/>
      <c r="ANT39" s="104"/>
      <c r="ANU39" s="104"/>
      <c r="ANV39" s="104"/>
      <c r="ANW39" s="104"/>
      <c r="ANX39" s="104"/>
      <c r="ANY39" s="104"/>
      <c r="ANZ39" s="104"/>
      <c r="AOA39" s="104"/>
      <c r="AOB39" s="104"/>
      <c r="AOC39" s="104"/>
      <c r="AOD39" s="104"/>
      <c r="AOE39" s="104"/>
      <c r="AOF39" s="104"/>
      <c r="AOG39" s="104"/>
      <c r="AOH39" s="104"/>
      <c r="AOI39" s="104"/>
      <c r="AOJ39" s="104"/>
      <c r="AOK39" s="104"/>
      <c r="AOL39" s="104"/>
      <c r="AOM39" s="104"/>
      <c r="AON39" s="104"/>
      <c r="AOO39" s="104"/>
      <c r="AOP39" s="104"/>
      <c r="AOQ39" s="104"/>
      <c r="AOR39" s="104"/>
      <c r="AOS39" s="104"/>
      <c r="AOT39" s="104"/>
      <c r="AOU39" s="104"/>
      <c r="AOV39" s="104"/>
      <c r="AOW39" s="104"/>
      <c r="AOX39" s="104"/>
      <c r="AOY39" s="104"/>
      <c r="AOZ39" s="104"/>
      <c r="APA39" s="104"/>
      <c r="APB39" s="104"/>
      <c r="APC39" s="104"/>
      <c r="APD39" s="104"/>
      <c r="APE39" s="104"/>
      <c r="APF39" s="104"/>
      <c r="APG39" s="104"/>
      <c r="APH39" s="104"/>
      <c r="API39" s="104"/>
      <c r="APJ39" s="104"/>
      <c r="APK39" s="104"/>
      <c r="APL39" s="104"/>
      <c r="APM39" s="104"/>
      <c r="APN39" s="104"/>
      <c r="APO39" s="104"/>
      <c r="APP39" s="104"/>
      <c r="APQ39" s="104"/>
      <c r="APR39" s="104"/>
      <c r="APS39" s="104"/>
      <c r="APT39" s="104"/>
      <c r="APU39" s="104"/>
      <c r="APV39" s="104"/>
      <c r="APW39" s="104"/>
      <c r="APX39" s="104"/>
      <c r="APY39" s="104"/>
      <c r="APZ39" s="104"/>
      <c r="AQA39" s="104"/>
      <c r="AQB39" s="104"/>
      <c r="AQC39" s="104"/>
      <c r="AQD39" s="104"/>
      <c r="AQE39" s="104"/>
      <c r="AQF39" s="104"/>
      <c r="AQG39" s="104"/>
      <c r="AQH39" s="104"/>
      <c r="AQI39" s="104"/>
      <c r="AQJ39" s="104"/>
      <c r="AQK39" s="104"/>
      <c r="AQL39" s="104"/>
      <c r="AQM39" s="104"/>
      <c r="AQN39" s="104"/>
      <c r="AQO39" s="104"/>
      <c r="AQP39" s="104"/>
      <c r="AQQ39" s="104"/>
      <c r="AQR39" s="104"/>
      <c r="AQS39" s="104"/>
      <c r="AQT39" s="104"/>
      <c r="AQU39" s="104"/>
      <c r="AQV39" s="104"/>
      <c r="AQW39" s="104"/>
      <c r="AQX39" s="104"/>
      <c r="AQY39" s="104"/>
      <c r="AQZ39" s="104"/>
      <c r="ARA39" s="104"/>
      <c r="ARB39" s="104"/>
      <c r="ARC39" s="104"/>
      <c r="ARD39" s="104"/>
      <c r="ARE39" s="104"/>
      <c r="ARF39" s="104"/>
      <c r="ARG39" s="104"/>
      <c r="ARH39" s="104"/>
      <c r="ARI39" s="104"/>
      <c r="ARJ39" s="104"/>
      <c r="ARK39" s="104"/>
      <c r="ARL39" s="104"/>
      <c r="ARM39" s="104"/>
      <c r="ARN39" s="104"/>
      <c r="ARO39" s="104"/>
      <c r="ARP39" s="104"/>
      <c r="ARQ39" s="104"/>
      <c r="ARR39" s="104"/>
      <c r="ARS39" s="104"/>
      <c r="ART39" s="104"/>
      <c r="ARU39" s="104"/>
      <c r="ARV39" s="104"/>
      <c r="ARW39" s="104"/>
      <c r="ARX39" s="104"/>
      <c r="ARY39" s="104"/>
      <c r="ARZ39" s="104"/>
      <c r="ASA39" s="104"/>
      <c r="ASB39" s="104"/>
      <c r="ASC39" s="104"/>
      <c r="ASD39" s="104"/>
      <c r="ASE39" s="104"/>
      <c r="ASF39" s="104"/>
      <c r="ASG39" s="104"/>
      <c r="ASH39" s="104"/>
      <c r="ASI39" s="104"/>
      <c r="ASJ39" s="104"/>
      <c r="ASK39" s="104"/>
      <c r="ASL39" s="104"/>
      <c r="ASM39" s="104"/>
      <c r="ASN39" s="104"/>
      <c r="ASO39" s="104"/>
      <c r="ASP39" s="104"/>
      <c r="ASQ39" s="104"/>
      <c r="ASR39" s="104"/>
      <c r="ASS39" s="104"/>
      <c r="AST39" s="104"/>
      <c r="ASU39" s="104"/>
      <c r="ASV39" s="104"/>
      <c r="ASW39" s="104"/>
      <c r="ASX39" s="104"/>
      <c r="ASY39" s="104"/>
      <c r="ASZ39" s="104"/>
      <c r="ATA39" s="104"/>
      <c r="ATB39" s="104"/>
      <c r="ATC39" s="104"/>
      <c r="ATD39" s="104"/>
      <c r="ATE39" s="104"/>
      <c r="ATF39" s="104"/>
      <c r="ATG39" s="104"/>
      <c r="ATH39" s="104"/>
      <c r="ATI39" s="104"/>
      <c r="ATJ39" s="104"/>
      <c r="ATK39" s="104"/>
      <c r="ATL39" s="104"/>
      <c r="ATM39" s="104"/>
      <c r="ATN39" s="104"/>
      <c r="ATO39" s="104"/>
      <c r="ATP39" s="104"/>
      <c r="ATQ39" s="104"/>
      <c r="ATR39" s="104"/>
      <c r="ATS39" s="104"/>
      <c r="ATT39" s="104"/>
      <c r="ATU39" s="104"/>
      <c r="ATV39" s="104"/>
      <c r="ATW39" s="104"/>
      <c r="ATX39" s="104"/>
      <c r="ATY39" s="104"/>
      <c r="ATZ39" s="104"/>
      <c r="AUA39" s="104"/>
      <c r="AUB39" s="104"/>
      <c r="AUC39" s="104"/>
      <c r="AUD39" s="104"/>
      <c r="AUE39" s="104"/>
      <c r="AUF39" s="104"/>
      <c r="AUG39" s="104"/>
      <c r="AUH39" s="104"/>
      <c r="AUI39" s="104"/>
      <c r="AUJ39" s="104"/>
      <c r="AUK39" s="104"/>
      <c r="AUL39" s="104"/>
      <c r="AUM39" s="104"/>
      <c r="AUN39" s="104"/>
      <c r="AUO39" s="104"/>
      <c r="AUP39" s="104"/>
      <c r="AUQ39" s="104"/>
      <c r="AUR39" s="104"/>
      <c r="AUS39" s="104"/>
      <c r="AUT39" s="104"/>
      <c r="AUU39" s="104"/>
      <c r="AUV39" s="104"/>
      <c r="AUW39" s="104"/>
      <c r="AUX39" s="104"/>
      <c r="AUY39" s="104"/>
      <c r="AUZ39" s="104"/>
      <c r="AVA39" s="104"/>
      <c r="AVB39" s="104"/>
      <c r="AVC39" s="104"/>
      <c r="AVD39" s="104"/>
      <c r="AVE39" s="104"/>
      <c r="AVF39" s="104"/>
      <c r="AVG39" s="104"/>
      <c r="AVH39" s="104"/>
      <c r="AVI39" s="104"/>
      <c r="AVJ39" s="104"/>
      <c r="AVK39" s="104"/>
      <c r="AVL39" s="104"/>
      <c r="AVM39" s="104"/>
      <c r="AVN39" s="104"/>
      <c r="AVO39" s="104"/>
      <c r="AVP39" s="104"/>
      <c r="AVQ39" s="104"/>
      <c r="AVR39" s="104"/>
      <c r="AVS39" s="104"/>
      <c r="AVT39" s="104"/>
      <c r="AVU39" s="104"/>
      <c r="AVV39" s="104"/>
      <c r="AVW39" s="104"/>
      <c r="AVX39" s="104"/>
      <c r="AVY39" s="104"/>
      <c r="AVZ39" s="104"/>
      <c r="AWA39" s="104"/>
      <c r="AWB39" s="104"/>
      <c r="AWC39" s="104"/>
      <c r="AWD39" s="104"/>
      <c r="AWE39" s="104"/>
      <c r="AWF39" s="104"/>
      <c r="AWG39" s="104"/>
      <c r="AWH39" s="104"/>
      <c r="AWI39" s="104"/>
      <c r="AWJ39" s="104"/>
      <c r="AWK39" s="104"/>
      <c r="AWL39" s="104"/>
      <c r="AWM39" s="104"/>
      <c r="AWN39" s="104"/>
      <c r="AWO39" s="104"/>
      <c r="AWP39" s="104"/>
      <c r="AWQ39" s="104"/>
      <c r="AWR39" s="104"/>
      <c r="AWS39" s="104"/>
      <c r="AWT39" s="104"/>
      <c r="AWU39" s="104"/>
      <c r="AWV39" s="104"/>
      <c r="AWW39" s="104"/>
      <c r="AWX39" s="104"/>
      <c r="AWY39" s="104"/>
      <c r="AWZ39" s="104"/>
      <c r="AXA39" s="104"/>
      <c r="AXB39" s="104"/>
      <c r="AXC39" s="104"/>
      <c r="AXD39" s="104"/>
      <c r="AXE39" s="104"/>
      <c r="AXF39" s="104"/>
      <c r="AXG39" s="104"/>
      <c r="AXH39" s="104"/>
      <c r="AXI39" s="104"/>
      <c r="AXJ39" s="104"/>
      <c r="AXK39" s="104"/>
      <c r="AXL39" s="104"/>
      <c r="AXM39" s="104"/>
      <c r="AXN39" s="104"/>
      <c r="AXO39" s="104"/>
      <c r="AXP39" s="104"/>
      <c r="AXQ39" s="104"/>
      <c r="AXR39" s="104"/>
      <c r="AXS39" s="104"/>
      <c r="AXT39" s="104"/>
      <c r="AXU39" s="104"/>
      <c r="AXV39" s="104"/>
      <c r="AXW39" s="104"/>
      <c r="AXX39" s="104"/>
      <c r="AXY39" s="104"/>
      <c r="AXZ39" s="104"/>
      <c r="AYA39" s="104"/>
      <c r="AYB39" s="104"/>
      <c r="AYC39" s="104"/>
      <c r="AYD39" s="104"/>
      <c r="AYE39" s="104"/>
      <c r="AYF39" s="104"/>
      <c r="AYG39" s="104"/>
      <c r="AYH39" s="104"/>
      <c r="AYI39" s="104"/>
      <c r="AYJ39" s="104"/>
      <c r="AYK39" s="104"/>
      <c r="AYL39" s="104"/>
      <c r="AYM39" s="104"/>
      <c r="AYN39" s="104"/>
      <c r="AYO39" s="104"/>
      <c r="AYP39" s="104"/>
      <c r="AYQ39" s="104"/>
      <c r="AYR39" s="104"/>
      <c r="AYS39" s="104"/>
      <c r="AYT39" s="104"/>
      <c r="AYU39" s="104"/>
      <c r="AYV39" s="104"/>
      <c r="AYW39" s="104"/>
      <c r="AYX39" s="104"/>
      <c r="AYY39" s="104"/>
      <c r="AYZ39" s="104"/>
      <c r="AZA39" s="104"/>
      <c r="AZB39" s="104"/>
      <c r="AZC39" s="104"/>
      <c r="AZD39" s="104"/>
      <c r="AZE39" s="104"/>
      <c r="AZF39" s="104"/>
      <c r="AZG39" s="104"/>
      <c r="AZH39" s="104"/>
      <c r="AZI39" s="104"/>
      <c r="AZJ39" s="104"/>
      <c r="AZK39" s="104"/>
      <c r="AZL39" s="104"/>
      <c r="AZM39" s="104"/>
      <c r="AZN39" s="104"/>
      <c r="AZO39" s="104"/>
      <c r="AZP39" s="104"/>
      <c r="AZQ39" s="104"/>
      <c r="AZR39" s="104"/>
      <c r="AZS39" s="104"/>
      <c r="AZT39" s="104"/>
      <c r="AZU39" s="104"/>
      <c r="AZV39" s="104"/>
      <c r="AZW39" s="104"/>
      <c r="AZX39" s="104"/>
      <c r="AZY39" s="104"/>
      <c r="AZZ39" s="104"/>
      <c r="BAA39" s="104"/>
      <c r="BAB39" s="104"/>
      <c r="BAC39" s="104"/>
      <c r="BAD39" s="104"/>
      <c r="BAE39" s="104"/>
      <c r="BAF39" s="104"/>
      <c r="BAG39" s="104"/>
      <c r="BAH39" s="104"/>
      <c r="BAI39" s="104"/>
      <c r="BAJ39" s="104"/>
      <c r="BAK39" s="104"/>
      <c r="BAL39" s="104"/>
      <c r="BAM39" s="104"/>
      <c r="BAN39" s="104"/>
      <c r="BAO39" s="104"/>
      <c r="BAP39" s="104"/>
      <c r="BAQ39" s="104"/>
      <c r="BAR39" s="104"/>
      <c r="BAS39" s="104"/>
      <c r="BAT39" s="104"/>
      <c r="BAU39" s="104"/>
      <c r="BAV39" s="104"/>
      <c r="BAW39" s="104"/>
      <c r="BAX39" s="104"/>
      <c r="BAY39" s="104"/>
      <c r="BAZ39" s="104"/>
      <c r="BBA39" s="104"/>
      <c r="BBB39" s="104"/>
      <c r="BBC39" s="104"/>
      <c r="BBD39" s="104"/>
      <c r="BBE39" s="104"/>
      <c r="BBF39" s="104"/>
      <c r="BBG39" s="104"/>
      <c r="BBH39" s="104"/>
      <c r="BBI39" s="104"/>
      <c r="BBJ39" s="104"/>
      <c r="BBK39" s="104"/>
      <c r="BBL39" s="104"/>
      <c r="BBM39" s="104"/>
      <c r="BBN39" s="104"/>
      <c r="BBO39" s="104"/>
      <c r="BBP39" s="104"/>
      <c r="BBQ39" s="104"/>
      <c r="BBR39" s="104"/>
      <c r="BBS39" s="104"/>
      <c r="BBT39" s="104"/>
      <c r="BBU39" s="104"/>
      <c r="BBV39" s="104"/>
      <c r="BBW39" s="104"/>
      <c r="BBX39" s="104"/>
      <c r="BBY39" s="104"/>
      <c r="BBZ39" s="104"/>
      <c r="BCA39" s="104"/>
      <c r="BCB39" s="104"/>
      <c r="BCC39" s="104"/>
      <c r="BCD39" s="104"/>
      <c r="BCE39" s="104"/>
      <c r="BCF39" s="104"/>
      <c r="BCG39" s="104"/>
      <c r="BCH39" s="104"/>
      <c r="BCI39" s="104"/>
      <c r="BCJ39" s="104"/>
      <c r="BCK39" s="104"/>
      <c r="BCL39" s="104"/>
      <c r="BCM39" s="104"/>
      <c r="BCN39" s="104"/>
      <c r="BCO39" s="104"/>
      <c r="BCP39" s="104"/>
      <c r="BCQ39" s="104"/>
      <c r="BCR39" s="104"/>
      <c r="BCS39" s="104"/>
      <c r="BCT39" s="104"/>
      <c r="BCU39" s="104"/>
      <c r="BCV39" s="104"/>
      <c r="BCW39" s="104"/>
      <c r="BCX39" s="104"/>
      <c r="BCY39" s="104"/>
      <c r="BCZ39" s="104"/>
      <c r="BDA39" s="104"/>
      <c r="BDB39" s="104"/>
      <c r="BDC39" s="104"/>
      <c r="BDD39" s="104"/>
      <c r="BDE39" s="104"/>
      <c r="BDF39" s="104"/>
      <c r="BDG39" s="104"/>
      <c r="BDH39" s="104"/>
      <c r="BDI39" s="104"/>
      <c r="BDJ39" s="104"/>
      <c r="BDK39" s="104"/>
      <c r="BDL39" s="104"/>
      <c r="BDM39" s="104"/>
      <c r="BDN39" s="104"/>
      <c r="BDO39" s="104"/>
      <c r="BDP39" s="104"/>
      <c r="BDQ39" s="104"/>
      <c r="BDR39" s="104"/>
      <c r="BDS39" s="104"/>
      <c r="BDT39" s="104"/>
      <c r="BDU39" s="104"/>
      <c r="BDV39" s="104"/>
      <c r="BDW39" s="104"/>
      <c r="BDX39" s="104"/>
      <c r="BDY39" s="104"/>
      <c r="BDZ39" s="104"/>
      <c r="BEA39" s="104"/>
      <c r="BEB39" s="104"/>
      <c r="BEC39" s="104"/>
      <c r="BED39" s="104"/>
      <c r="BEE39" s="104"/>
      <c r="BEF39" s="104"/>
      <c r="BEG39" s="104"/>
      <c r="BEH39" s="104"/>
      <c r="BEI39" s="104"/>
      <c r="BEJ39" s="104"/>
      <c r="BEK39" s="104"/>
      <c r="BEL39" s="104"/>
      <c r="BEM39" s="104"/>
      <c r="BEN39" s="104"/>
      <c r="BEO39" s="104"/>
      <c r="BEP39" s="104"/>
      <c r="BEQ39" s="104"/>
      <c r="BER39" s="104"/>
      <c r="BES39" s="104"/>
      <c r="BET39" s="104"/>
      <c r="BEU39" s="104"/>
      <c r="BEV39" s="104"/>
      <c r="BEW39" s="104"/>
      <c r="BEX39" s="104"/>
      <c r="BEY39" s="104"/>
      <c r="BEZ39" s="104"/>
      <c r="BFA39" s="104"/>
      <c r="BFB39" s="104"/>
      <c r="BFC39" s="104"/>
      <c r="BFD39" s="104"/>
      <c r="BFE39" s="104"/>
      <c r="BFF39" s="104"/>
      <c r="BFG39" s="104"/>
      <c r="BFH39" s="104"/>
      <c r="BFI39" s="104"/>
      <c r="BFJ39" s="104"/>
      <c r="BFK39" s="104"/>
      <c r="BFL39" s="104"/>
      <c r="BFM39" s="104"/>
      <c r="BFN39" s="104"/>
      <c r="BFO39" s="104"/>
      <c r="BFP39" s="104"/>
      <c r="BFQ39" s="104"/>
      <c r="BFR39" s="104"/>
      <c r="BFS39" s="104"/>
      <c r="BFT39" s="104"/>
      <c r="BFU39" s="104"/>
      <c r="BFV39" s="104"/>
      <c r="BFW39" s="104"/>
      <c r="BFX39" s="104"/>
      <c r="BFY39" s="104"/>
      <c r="BFZ39" s="104"/>
      <c r="BGA39" s="104"/>
      <c r="BGB39" s="104"/>
      <c r="BGC39" s="104"/>
      <c r="BGD39" s="104"/>
      <c r="BGE39" s="104"/>
      <c r="BGF39" s="104"/>
      <c r="BGG39" s="104"/>
      <c r="BGH39" s="104"/>
      <c r="BGI39" s="104"/>
      <c r="BGJ39" s="104"/>
      <c r="BGK39" s="104"/>
      <c r="BGL39" s="104"/>
      <c r="BGM39" s="104"/>
      <c r="BGN39" s="104"/>
      <c r="BGO39" s="104"/>
      <c r="BGP39" s="104"/>
      <c r="BGQ39" s="104"/>
      <c r="BGR39" s="104"/>
      <c r="BGS39" s="104"/>
      <c r="BGT39" s="104"/>
      <c r="BGU39" s="104"/>
      <c r="BGV39" s="104"/>
      <c r="BGW39" s="104"/>
      <c r="BGX39" s="104"/>
      <c r="BGY39" s="104"/>
      <c r="BGZ39" s="104"/>
      <c r="BHA39" s="104"/>
      <c r="BHB39" s="104"/>
      <c r="BHC39" s="104"/>
      <c r="BHD39" s="104"/>
      <c r="BHE39" s="104"/>
      <c r="BHF39" s="104"/>
      <c r="BHG39" s="104"/>
      <c r="BHH39" s="104"/>
      <c r="BHI39" s="104"/>
      <c r="BHJ39" s="104"/>
      <c r="BHK39" s="104"/>
      <c r="BHL39" s="104"/>
      <c r="BHM39" s="104"/>
      <c r="BHN39" s="104"/>
      <c r="BHO39" s="104"/>
      <c r="BHP39" s="104"/>
      <c r="BHQ39" s="104"/>
      <c r="BHR39" s="104"/>
      <c r="BHS39" s="104"/>
      <c r="BHT39" s="104"/>
      <c r="BHU39" s="104"/>
      <c r="BHV39" s="104"/>
      <c r="BHW39" s="104"/>
      <c r="BHX39" s="104"/>
      <c r="BHY39" s="104"/>
      <c r="BHZ39" s="104"/>
      <c r="BIA39" s="104"/>
      <c r="BIB39" s="104"/>
      <c r="BIC39" s="104"/>
      <c r="BID39" s="104"/>
      <c r="BIE39" s="104"/>
      <c r="BIF39" s="104"/>
      <c r="BIG39" s="104"/>
      <c r="BIH39" s="104"/>
      <c r="BII39" s="104"/>
      <c r="BIJ39" s="104"/>
      <c r="BIK39" s="104"/>
      <c r="BIL39" s="104"/>
      <c r="BIM39" s="104"/>
      <c r="BIN39" s="104"/>
      <c r="BIO39" s="104"/>
      <c r="BIP39" s="104"/>
      <c r="BIQ39" s="104"/>
      <c r="BIR39" s="104"/>
      <c r="BIS39" s="104"/>
      <c r="BIT39" s="104"/>
      <c r="BIU39" s="104"/>
      <c r="BIV39" s="104"/>
      <c r="BIW39" s="104"/>
      <c r="BIX39" s="104"/>
      <c r="BIY39" s="104"/>
      <c r="BIZ39" s="104"/>
      <c r="BJA39" s="104"/>
      <c r="BJB39" s="104"/>
      <c r="BJC39" s="104"/>
      <c r="BJD39" s="104"/>
      <c r="BJE39" s="104"/>
      <c r="BJF39" s="104"/>
      <c r="BJG39" s="104"/>
      <c r="BJH39" s="104"/>
      <c r="BJI39" s="104"/>
      <c r="BJJ39" s="104"/>
      <c r="BJK39" s="104"/>
      <c r="BJL39" s="104"/>
      <c r="BJM39" s="104"/>
      <c r="BJN39" s="104"/>
      <c r="BJO39" s="104"/>
      <c r="BJP39" s="104"/>
      <c r="BJQ39" s="104"/>
      <c r="BJR39" s="104"/>
      <c r="BJS39" s="104"/>
      <c r="BJT39" s="104"/>
      <c r="BJU39" s="104"/>
      <c r="BJV39" s="104"/>
      <c r="BJW39" s="104"/>
      <c r="BJX39" s="104"/>
      <c r="BJY39" s="104"/>
      <c r="BJZ39" s="104"/>
      <c r="BKA39" s="104"/>
      <c r="BKB39" s="104"/>
      <c r="BKC39" s="104"/>
      <c r="BKD39" s="104"/>
      <c r="BKE39" s="104"/>
      <c r="BKF39" s="104"/>
      <c r="BKG39" s="104"/>
      <c r="BKH39" s="104"/>
      <c r="BKI39" s="104"/>
      <c r="BKJ39" s="104"/>
      <c r="BKK39" s="104"/>
      <c r="BKL39" s="104"/>
      <c r="BKM39" s="104"/>
      <c r="BKN39" s="104"/>
      <c r="BKO39" s="104"/>
      <c r="BKP39" s="104"/>
      <c r="BKQ39" s="104"/>
      <c r="BKR39" s="104"/>
      <c r="BKS39" s="104"/>
      <c r="BKT39" s="104"/>
      <c r="BKU39" s="104"/>
      <c r="BKV39" s="104"/>
      <c r="BKW39" s="104"/>
      <c r="BKX39" s="104"/>
      <c r="BKY39" s="104"/>
      <c r="BKZ39" s="104"/>
      <c r="BLA39" s="104"/>
      <c r="BLB39" s="104"/>
      <c r="BLC39" s="104"/>
      <c r="BLD39" s="104"/>
      <c r="BLE39" s="104"/>
      <c r="BLF39" s="104"/>
      <c r="BLG39" s="104"/>
      <c r="BLH39" s="104"/>
      <c r="BLI39" s="104"/>
      <c r="BLJ39" s="104"/>
      <c r="BLK39" s="104"/>
      <c r="BLL39" s="104"/>
      <c r="BLM39" s="104"/>
      <c r="BLN39" s="104"/>
      <c r="BLO39" s="104"/>
      <c r="BLP39" s="104"/>
      <c r="BLQ39" s="104"/>
      <c r="BLR39" s="104"/>
      <c r="BLS39" s="104"/>
      <c r="BLT39" s="104"/>
      <c r="BLU39" s="104"/>
      <c r="BLV39" s="104"/>
      <c r="BLW39" s="104"/>
      <c r="BLX39" s="104"/>
      <c r="BLY39" s="104"/>
      <c r="BLZ39" s="104"/>
      <c r="BMA39" s="104"/>
      <c r="BMB39" s="104"/>
      <c r="BMC39" s="104"/>
      <c r="BMD39" s="104"/>
      <c r="BME39" s="104"/>
      <c r="BMF39" s="104"/>
      <c r="BMG39" s="104"/>
      <c r="BMH39" s="104"/>
      <c r="BMI39" s="104"/>
      <c r="BMJ39" s="104"/>
      <c r="BMK39" s="104"/>
      <c r="BML39" s="104"/>
      <c r="BMM39" s="104"/>
      <c r="BMN39" s="104"/>
      <c r="BMO39" s="104"/>
      <c r="BMP39" s="104"/>
      <c r="BMQ39" s="104"/>
      <c r="BMR39" s="104"/>
      <c r="BMS39" s="104"/>
      <c r="BMT39" s="104"/>
      <c r="BMU39" s="104"/>
      <c r="BMV39" s="104"/>
      <c r="BMW39" s="104"/>
      <c r="BMX39" s="104"/>
      <c r="BMY39" s="104"/>
      <c r="BMZ39" s="104"/>
      <c r="BNA39" s="104"/>
      <c r="BNB39" s="104"/>
      <c r="BNC39" s="104"/>
      <c r="BND39" s="104"/>
      <c r="BNE39" s="104"/>
      <c r="BNF39" s="104"/>
      <c r="BNG39" s="104"/>
      <c r="BNH39" s="104"/>
      <c r="BNI39" s="104"/>
      <c r="BNJ39" s="104"/>
      <c r="BNK39" s="104"/>
      <c r="BNL39" s="104"/>
      <c r="BNM39" s="104"/>
      <c r="BNN39" s="104"/>
      <c r="BNO39" s="104"/>
      <c r="BNP39" s="104"/>
      <c r="BNQ39" s="104"/>
      <c r="BNR39" s="104"/>
      <c r="BNS39" s="104"/>
      <c r="BNT39" s="104"/>
      <c r="BNU39" s="104"/>
      <c r="BNV39" s="104"/>
      <c r="BNW39" s="104"/>
      <c r="BNX39" s="104"/>
      <c r="BNY39" s="104"/>
      <c r="BNZ39" s="104"/>
      <c r="BOA39" s="104"/>
      <c r="BOB39" s="104"/>
      <c r="BOC39" s="104"/>
      <c r="BOD39" s="104"/>
      <c r="BOE39" s="104"/>
      <c r="BOF39" s="104"/>
      <c r="BOG39" s="104"/>
      <c r="BOH39" s="104"/>
      <c r="BOI39" s="104"/>
      <c r="BOJ39" s="104"/>
      <c r="BOK39" s="104"/>
      <c r="BOL39" s="104"/>
      <c r="BOM39" s="104"/>
      <c r="BON39" s="104"/>
      <c r="BOO39" s="104"/>
      <c r="BOP39" s="104"/>
      <c r="BOQ39" s="104"/>
      <c r="BOR39" s="104"/>
      <c r="BOS39" s="104"/>
      <c r="BOT39" s="104"/>
      <c r="BOU39" s="104"/>
      <c r="BOV39" s="104"/>
      <c r="BOW39" s="104"/>
      <c r="BOX39" s="104"/>
      <c r="BOY39" s="104"/>
      <c r="BOZ39" s="104"/>
      <c r="BPA39" s="104"/>
      <c r="BPB39" s="104"/>
      <c r="BPC39" s="104"/>
      <c r="BPD39" s="104"/>
      <c r="BPE39" s="104"/>
      <c r="BPF39" s="104"/>
      <c r="BPG39" s="104"/>
      <c r="BPH39" s="104"/>
      <c r="BPI39" s="104"/>
      <c r="BPJ39" s="104"/>
      <c r="BPK39" s="104"/>
      <c r="BPL39" s="104"/>
      <c r="BPM39" s="104"/>
      <c r="BPN39" s="104"/>
      <c r="BPO39" s="104"/>
      <c r="BPP39" s="104"/>
      <c r="BPQ39" s="104"/>
      <c r="BPR39" s="104"/>
      <c r="BPS39" s="104"/>
      <c r="BPT39" s="104"/>
      <c r="BPU39" s="104"/>
      <c r="BPV39" s="104"/>
      <c r="BPW39" s="104"/>
      <c r="BPX39" s="104"/>
      <c r="BPY39" s="104"/>
      <c r="BPZ39" s="104"/>
      <c r="BQA39" s="104"/>
      <c r="BQB39" s="104"/>
      <c r="BQC39" s="104"/>
      <c r="BQD39" s="104"/>
      <c r="BQE39" s="104"/>
      <c r="BQF39" s="104"/>
      <c r="BQG39" s="104"/>
      <c r="BQH39" s="104"/>
      <c r="BQI39" s="104"/>
      <c r="BQJ39" s="104"/>
      <c r="BQK39" s="104"/>
      <c r="BQL39" s="104"/>
      <c r="BQM39" s="104"/>
      <c r="BQN39" s="104"/>
      <c r="BQO39" s="104"/>
      <c r="BQP39" s="104"/>
      <c r="BQQ39" s="104"/>
      <c r="BQR39" s="104"/>
      <c r="BQS39" s="104"/>
      <c r="BQT39" s="104"/>
      <c r="BQU39" s="104"/>
      <c r="BQV39" s="104"/>
      <c r="BQW39" s="104"/>
      <c r="BQX39" s="104"/>
      <c r="BQY39" s="104"/>
      <c r="BQZ39" s="104"/>
      <c r="BRA39" s="104"/>
      <c r="BRB39" s="104"/>
      <c r="BRC39" s="104"/>
      <c r="BRD39" s="104"/>
      <c r="BRE39" s="104"/>
      <c r="BRF39" s="104"/>
      <c r="BRG39" s="104"/>
      <c r="BRH39" s="104"/>
      <c r="BRI39" s="104"/>
      <c r="BRJ39" s="104"/>
      <c r="BRK39" s="104"/>
      <c r="BRL39" s="104"/>
      <c r="BRM39" s="104"/>
      <c r="BRN39" s="104"/>
      <c r="BRO39" s="104"/>
      <c r="BRP39" s="104"/>
      <c r="BRQ39" s="104"/>
      <c r="BRR39" s="104"/>
      <c r="BRS39" s="104"/>
      <c r="BRT39" s="104"/>
      <c r="BRU39" s="104"/>
      <c r="BRV39" s="104"/>
      <c r="BRW39" s="104"/>
      <c r="BRX39" s="104"/>
      <c r="BRY39" s="104"/>
      <c r="BRZ39" s="104"/>
      <c r="BSA39" s="104"/>
      <c r="BSB39" s="104"/>
      <c r="BSC39" s="104"/>
      <c r="BSD39" s="104"/>
      <c r="BSE39" s="104"/>
      <c r="BSF39" s="104"/>
      <c r="BSG39" s="104"/>
      <c r="BSH39" s="104"/>
      <c r="BSI39" s="104"/>
      <c r="BSJ39" s="104"/>
      <c r="BSK39" s="104"/>
      <c r="BSL39" s="104"/>
      <c r="BSM39" s="104"/>
      <c r="BSN39" s="104"/>
      <c r="BSO39" s="104"/>
      <c r="BSP39" s="104"/>
      <c r="BSQ39" s="104"/>
      <c r="BSR39" s="104"/>
      <c r="BSS39" s="104"/>
      <c r="BST39" s="104"/>
      <c r="BSU39" s="104"/>
      <c r="BSV39" s="104"/>
      <c r="BSW39" s="104"/>
      <c r="BSX39" s="104"/>
      <c r="BSY39" s="104"/>
      <c r="BSZ39" s="104"/>
      <c r="BTA39" s="104"/>
      <c r="BTB39" s="104"/>
      <c r="BTC39" s="104"/>
      <c r="BTD39" s="104"/>
      <c r="BTE39" s="104"/>
      <c r="BTF39" s="104"/>
      <c r="BTG39" s="104"/>
      <c r="BTH39" s="104"/>
      <c r="BTI39" s="104"/>
      <c r="BTJ39" s="104"/>
      <c r="BTK39" s="104"/>
      <c r="BTL39" s="104"/>
      <c r="BTM39" s="104"/>
      <c r="BTN39" s="104"/>
      <c r="BTO39" s="104"/>
      <c r="BTP39" s="104"/>
      <c r="BTQ39" s="104"/>
      <c r="BTR39" s="104"/>
      <c r="BTS39" s="104"/>
      <c r="BTT39" s="104"/>
      <c r="BTU39" s="104"/>
      <c r="BTV39" s="104"/>
      <c r="BTW39" s="104"/>
      <c r="BTX39" s="104"/>
      <c r="BTY39" s="104"/>
      <c r="BTZ39" s="104"/>
      <c r="BUA39" s="104"/>
      <c r="BUB39" s="104"/>
      <c r="BUC39" s="104"/>
      <c r="BUD39" s="104"/>
      <c r="BUE39" s="104"/>
      <c r="BUF39" s="104"/>
      <c r="BUG39" s="104"/>
      <c r="BUH39" s="104"/>
      <c r="BUI39" s="104"/>
      <c r="BUJ39" s="104"/>
      <c r="BUK39" s="104"/>
      <c r="BUL39" s="104"/>
      <c r="BUM39" s="104"/>
      <c r="BUN39" s="104"/>
      <c r="BUO39" s="104"/>
      <c r="BUP39" s="104"/>
      <c r="BUQ39" s="104"/>
      <c r="BUR39" s="104"/>
      <c r="BUS39" s="104"/>
      <c r="BUT39" s="104"/>
      <c r="BUU39" s="104"/>
      <c r="BUV39" s="104"/>
      <c r="BUW39" s="104"/>
      <c r="BUX39" s="104"/>
      <c r="BUY39" s="104"/>
      <c r="BUZ39" s="104"/>
      <c r="BVA39" s="104"/>
      <c r="BVB39" s="104"/>
      <c r="BVC39" s="104"/>
      <c r="BVD39" s="104"/>
      <c r="BVE39" s="104"/>
      <c r="BVF39" s="104"/>
      <c r="BVG39" s="104"/>
      <c r="BVH39" s="104"/>
      <c r="BVI39" s="104"/>
      <c r="BVJ39" s="104"/>
      <c r="BVK39" s="104"/>
      <c r="BVL39" s="104"/>
      <c r="BVM39" s="104"/>
      <c r="BVN39" s="104"/>
      <c r="BVO39" s="104"/>
      <c r="BVP39" s="104"/>
      <c r="BVQ39" s="104"/>
      <c r="BVR39" s="104"/>
      <c r="BVS39" s="104"/>
      <c r="BVT39" s="104"/>
      <c r="BVU39" s="104"/>
      <c r="BVV39" s="104"/>
      <c r="BVW39" s="104"/>
      <c r="BVX39" s="104"/>
      <c r="BVY39" s="104"/>
      <c r="BVZ39" s="104"/>
      <c r="BWA39" s="104"/>
      <c r="BWB39" s="104"/>
      <c r="BWC39" s="104"/>
      <c r="BWD39" s="104"/>
      <c r="BWE39" s="104"/>
      <c r="BWF39" s="104"/>
      <c r="BWG39" s="104"/>
      <c r="BWH39" s="104"/>
      <c r="BWI39" s="104"/>
      <c r="BWJ39" s="104"/>
      <c r="BWK39" s="104"/>
    </row>
    <row r="40" spans="1:1961" s="51" customFormat="1" ht="47.25" x14ac:dyDescent="0.25">
      <c r="A40" s="46" t="s">
        <v>166</v>
      </c>
      <c r="B40" s="47" t="s">
        <v>167</v>
      </c>
      <c r="C40" s="85" t="s">
        <v>127</v>
      </c>
      <c r="D40" s="85" t="s">
        <v>127</v>
      </c>
      <c r="E40" s="85" t="s">
        <v>127</v>
      </c>
      <c r="F40" s="85" t="s">
        <v>127</v>
      </c>
      <c r="G40" s="85" t="s">
        <v>127</v>
      </c>
      <c r="H40" s="85" t="s">
        <v>127</v>
      </c>
      <c r="I40" s="85" t="s">
        <v>127</v>
      </c>
      <c r="J40" s="85" t="s">
        <v>127</v>
      </c>
      <c r="K40" s="85" t="s">
        <v>127</v>
      </c>
      <c r="L40" s="85" t="s">
        <v>127</v>
      </c>
      <c r="M40" s="85" t="s">
        <v>127</v>
      </c>
      <c r="N40" s="85" t="s">
        <v>127</v>
      </c>
      <c r="O40" s="85" t="s">
        <v>127</v>
      </c>
      <c r="P40" s="85" t="s">
        <v>127</v>
      </c>
      <c r="Q40" s="85" t="s">
        <v>127</v>
      </c>
      <c r="R40" s="85" t="s">
        <v>127</v>
      </c>
      <c r="S40" s="85" t="s">
        <v>127</v>
      </c>
      <c r="T40" s="85" t="s">
        <v>127</v>
      </c>
      <c r="U40" s="85" t="s">
        <v>127</v>
      </c>
      <c r="V40" s="85" t="s">
        <v>127</v>
      </c>
      <c r="W40" s="85" t="s">
        <v>127</v>
      </c>
      <c r="X40" s="85" t="s">
        <v>127</v>
      </c>
      <c r="Y40" s="85" t="s">
        <v>127</v>
      </c>
      <c r="Z40" s="85" t="s">
        <v>127</v>
      </c>
      <c r="AA40" s="85" t="s">
        <v>127</v>
      </c>
      <c r="AB40" s="85" t="s">
        <v>127</v>
      </c>
      <c r="AC40" s="85" t="s">
        <v>127</v>
      </c>
      <c r="AD40" s="85" t="s">
        <v>127</v>
      </c>
      <c r="AE40" s="85" t="s">
        <v>127</v>
      </c>
      <c r="AF40" s="85" t="s">
        <v>127</v>
      </c>
      <c r="AG40" s="85" t="s">
        <v>127</v>
      </c>
      <c r="AH40" s="85" t="s">
        <v>127</v>
      </c>
      <c r="AI40" s="85" t="s">
        <v>127</v>
      </c>
      <c r="AJ40" s="85" t="s">
        <v>127</v>
      </c>
      <c r="AK40" s="85" t="s">
        <v>127</v>
      </c>
      <c r="AL40" s="85" t="s">
        <v>127</v>
      </c>
      <c r="AM40" s="595"/>
      <c r="AN40" s="595"/>
      <c r="AO40" s="595"/>
      <c r="AP40" s="595"/>
      <c r="AQ40" s="595"/>
      <c r="AR40" s="595"/>
      <c r="AS40" s="595"/>
      <c r="AT40" s="595"/>
      <c r="AU40" s="595"/>
      <c r="AV40" s="595"/>
      <c r="AW40" s="595"/>
      <c r="AX40" s="595"/>
      <c r="AY40" s="595"/>
      <c r="AZ40" s="595"/>
      <c r="BA40" s="595"/>
      <c r="BB40" s="595"/>
      <c r="BC40" s="595"/>
      <c r="BD40" s="595"/>
      <c r="BE40" s="595"/>
      <c r="BF40" s="595"/>
      <c r="BG40" s="595"/>
      <c r="BH40" s="595"/>
      <c r="BI40" s="595"/>
      <c r="BJ40" s="595"/>
      <c r="BK40" s="595"/>
      <c r="BL40" s="595"/>
      <c r="BM40" s="595"/>
      <c r="BN40" s="595"/>
      <c r="BO40" s="595"/>
      <c r="BP40" s="595"/>
      <c r="BQ40" s="595"/>
      <c r="BR40" s="595"/>
      <c r="BS40" s="595"/>
      <c r="BT40" s="595"/>
      <c r="BU40" s="595"/>
      <c r="BV40" s="595"/>
      <c r="BW40" s="595"/>
      <c r="BX40" s="595"/>
      <c r="BY40" s="595"/>
      <c r="BZ40" s="595"/>
      <c r="CA40" s="595"/>
      <c r="CB40" s="595"/>
      <c r="CC40" s="595"/>
      <c r="CD40" s="595"/>
      <c r="CE40" s="595"/>
      <c r="CF40" s="595"/>
      <c r="CG40" s="595"/>
      <c r="CH40" s="595"/>
      <c r="CI40" s="595"/>
      <c r="CJ40" s="595"/>
      <c r="CK40" s="595"/>
      <c r="CL40" s="595"/>
      <c r="CM40" s="595"/>
      <c r="CN40" s="595"/>
      <c r="CO40" s="595"/>
      <c r="CP40" s="595"/>
      <c r="CQ40" s="595"/>
      <c r="CR40" s="595"/>
      <c r="CS40" s="595"/>
      <c r="CT40" s="595"/>
      <c r="CU40" s="595"/>
      <c r="CV40" s="595"/>
      <c r="CW40" s="595"/>
      <c r="CX40" s="595"/>
      <c r="CY40" s="595"/>
      <c r="CZ40" s="595"/>
      <c r="DA40" s="595"/>
      <c r="DB40" s="595"/>
      <c r="DC40" s="595"/>
      <c r="DD40" s="595"/>
      <c r="DE40" s="595"/>
      <c r="DF40" s="595"/>
      <c r="DG40" s="595"/>
      <c r="DH40" s="595"/>
      <c r="DI40" s="595"/>
      <c r="DJ40" s="595"/>
      <c r="DK40" s="595"/>
      <c r="DL40" s="595"/>
      <c r="DM40" s="595"/>
      <c r="DN40" s="595"/>
      <c r="DO40" s="595"/>
      <c r="DP40" s="595"/>
      <c r="DQ40" s="595"/>
      <c r="DR40" s="595"/>
      <c r="DS40" s="595"/>
      <c r="DT40" s="595"/>
      <c r="DU40" s="595"/>
      <c r="DV40" s="595"/>
      <c r="DW40" s="595"/>
      <c r="DX40" s="595"/>
      <c r="DY40" s="595"/>
      <c r="DZ40" s="595"/>
      <c r="EA40" s="595"/>
      <c r="EB40" s="595"/>
      <c r="EC40" s="595"/>
      <c r="ED40" s="595"/>
      <c r="EE40" s="595"/>
      <c r="EF40" s="595"/>
      <c r="EG40" s="595"/>
      <c r="EH40" s="595"/>
      <c r="EI40" s="595"/>
      <c r="EJ40" s="595"/>
      <c r="EK40" s="595"/>
      <c r="EL40" s="595"/>
      <c r="EM40" s="595"/>
      <c r="EN40" s="595"/>
      <c r="EO40" s="595"/>
      <c r="EP40" s="595"/>
      <c r="EQ40" s="595"/>
      <c r="ER40" s="595"/>
      <c r="ES40" s="595"/>
      <c r="ET40" s="595"/>
      <c r="EU40" s="595"/>
      <c r="EV40" s="595"/>
      <c r="EW40" s="595"/>
      <c r="EX40" s="595"/>
      <c r="EY40" s="595"/>
      <c r="EZ40" s="595"/>
      <c r="FA40" s="595"/>
      <c r="FB40" s="595"/>
      <c r="FC40" s="595"/>
      <c r="FD40" s="595"/>
      <c r="FE40" s="595"/>
      <c r="FF40" s="595"/>
      <c r="FG40" s="595"/>
      <c r="FH40" s="595"/>
      <c r="FI40" s="595"/>
      <c r="FJ40" s="595"/>
      <c r="FK40" s="595"/>
      <c r="FL40" s="595"/>
      <c r="FM40" s="595"/>
      <c r="FN40" s="595"/>
      <c r="FO40" s="595"/>
      <c r="FP40" s="595"/>
      <c r="FQ40" s="595"/>
      <c r="FR40" s="595"/>
      <c r="FS40" s="595"/>
      <c r="FT40" s="595"/>
      <c r="FU40" s="595"/>
      <c r="FV40" s="595"/>
      <c r="FW40" s="595"/>
      <c r="FX40" s="595"/>
      <c r="FY40" s="595"/>
      <c r="FZ40" s="595"/>
      <c r="GA40" s="595"/>
      <c r="GB40" s="595"/>
      <c r="GC40" s="595"/>
      <c r="GD40" s="595"/>
      <c r="GE40" s="595"/>
      <c r="GF40" s="595"/>
      <c r="GG40" s="595"/>
      <c r="GH40" s="595"/>
      <c r="GI40" s="595"/>
      <c r="GJ40" s="595"/>
      <c r="GK40" s="595"/>
      <c r="GL40" s="595"/>
      <c r="GM40" s="595"/>
      <c r="GN40" s="595"/>
      <c r="GO40" s="595"/>
      <c r="GP40" s="595"/>
      <c r="GQ40" s="595"/>
      <c r="GR40" s="595"/>
      <c r="GS40" s="595"/>
      <c r="GT40" s="595"/>
      <c r="GU40" s="595"/>
      <c r="GV40" s="595"/>
      <c r="GW40" s="595"/>
      <c r="GX40" s="595"/>
      <c r="GY40" s="595"/>
      <c r="GZ40" s="595"/>
      <c r="HA40" s="595"/>
      <c r="HB40" s="595"/>
      <c r="HC40" s="595"/>
      <c r="HD40" s="595"/>
      <c r="HE40" s="595"/>
      <c r="HF40" s="595"/>
      <c r="HG40" s="595"/>
      <c r="HH40" s="595"/>
      <c r="HI40" s="595"/>
      <c r="HJ40" s="595"/>
      <c r="HK40" s="595"/>
      <c r="HL40" s="595"/>
      <c r="HM40" s="595"/>
      <c r="HN40" s="595"/>
      <c r="HO40" s="595"/>
      <c r="HP40" s="595"/>
      <c r="HQ40" s="595"/>
      <c r="HR40" s="595"/>
      <c r="HS40" s="595"/>
      <c r="HT40" s="595"/>
      <c r="HU40" s="595"/>
      <c r="HV40" s="595"/>
      <c r="HW40" s="595"/>
      <c r="HX40" s="595"/>
      <c r="HY40" s="595"/>
      <c r="HZ40" s="595"/>
      <c r="IA40" s="595"/>
      <c r="IB40" s="595"/>
      <c r="IC40" s="595"/>
      <c r="ID40" s="595"/>
      <c r="IE40" s="595"/>
      <c r="IF40" s="595"/>
      <c r="IG40" s="595"/>
      <c r="IH40" s="595"/>
      <c r="II40" s="595"/>
      <c r="IJ40" s="595"/>
      <c r="IK40" s="595"/>
      <c r="IL40" s="595"/>
      <c r="IM40" s="595"/>
      <c r="IN40" s="595"/>
      <c r="IO40" s="595"/>
      <c r="IP40" s="595"/>
      <c r="IQ40" s="595"/>
      <c r="IR40" s="595"/>
      <c r="IS40" s="595"/>
      <c r="IT40" s="595"/>
      <c r="IU40" s="595"/>
      <c r="IV40" s="595"/>
      <c r="IW40" s="595"/>
      <c r="IX40" s="595"/>
      <c r="IY40" s="595"/>
      <c r="IZ40" s="595"/>
      <c r="JA40" s="595"/>
      <c r="JB40" s="595"/>
      <c r="JC40" s="595"/>
      <c r="JD40" s="595"/>
      <c r="JE40" s="595"/>
      <c r="JF40" s="595"/>
      <c r="JG40" s="595"/>
      <c r="JH40" s="595"/>
      <c r="JI40" s="595"/>
      <c r="JJ40" s="595"/>
      <c r="JK40" s="595"/>
      <c r="JL40" s="595"/>
      <c r="JM40" s="595"/>
      <c r="JN40" s="595"/>
      <c r="JO40" s="595"/>
      <c r="JP40" s="595"/>
      <c r="JQ40" s="595"/>
      <c r="JR40" s="595"/>
      <c r="JS40" s="595"/>
      <c r="JT40" s="595"/>
      <c r="JU40" s="595"/>
      <c r="JV40" s="595"/>
      <c r="JW40" s="595"/>
      <c r="JX40" s="595"/>
      <c r="JY40" s="595"/>
      <c r="JZ40" s="595"/>
      <c r="KA40" s="595"/>
      <c r="KB40" s="595"/>
      <c r="KC40" s="595"/>
      <c r="KD40" s="595"/>
      <c r="KE40" s="595"/>
      <c r="KF40" s="595"/>
      <c r="KG40" s="595"/>
      <c r="KH40" s="595"/>
      <c r="KI40" s="595"/>
      <c r="KJ40" s="595"/>
      <c r="KK40" s="595"/>
      <c r="KL40" s="595"/>
      <c r="KM40" s="595"/>
      <c r="KN40" s="595"/>
      <c r="KO40" s="595"/>
      <c r="KP40" s="595"/>
      <c r="KQ40" s="595"/>
      <c r="KR40" s="595"/>
      <c r="KS40" s="595"/>
      <c r="KT40" s="595"/>
      <c r="KU40" s="595"/>
      <c r="KV40" s="595"/>
      <c r="KW40" s="595"/>
      <c r="KX40" s="595"/>
      <c r="KY40" s="595"/>
      <c r="KZ40" s="595"/>
      <c r="LA40" s="595"/>
      <c r="LB40" s="595"/>
      <c r="LC40" s="595"/>
      <c r="LD40" s="595"/>
      <c r="LE40" s="595"/>
      <c r="LF40" s="595"/>
      <c r="LG40" s="595"/>
      <c r="LH40" s="595"/>
      <c r="LI40" s="595"/>
      <c r="LJ40" s="595"/>
      <c r="LK40" s="595"/>
      <c r="LL40" s="595"/>
      <c r="LM40" s="595"/>
      <c r="LN40" s="595"/>
      <c r="LO40" s="595"/>
      <c r="LP40" s="595"/>
      <c r="LQ40" s="595"/>
      <c r="LR40" s="595"/>
      <c r="LS40" s="595"/>
      <c r="LT40" s="595"/>
      <c r="LU40" s="595"/>
      <c r="LV40" s="595"/>
      <c r="LW40" s="595"/>
      <c r="LX40" s="595"/>
      <c r="LY40" s="595"/>
      <c r="LZ40" s="595"/>
      <c r="MA40" s="595"/>
      <c r="MB40" s="595"/>
      <c r="MC40" s="595"/>
      <c r="MD40" s="595"/>
      <c r="ME40" s="595"/>
      <c r="MF40" s="595"/>
      <c r="MG40" s="595"/>
      <c r="MH40" s="595"/>
      <c r="MI40" s="595"/>
      <c r="MJ40" s="595"/>
      <c r="MK40" s="595"/>
      <c r="ML40" s="595"/>
      <c r="MM40" s="595"/>
      <c r="MN40" s="595"/>
      <c r="MO40" s="595"/>
      <c r="MP40" s="595"/>
      <c r="MQ40" s="595"/>
      <c r="MR40" s="595"/>
      <c r="MS40" s="595"/>
      <c r="MT40" s="595"/>
      <c r="MU40" s="595"/>
      <c r="MV40" s="595"/>
      <c r="MW40" s="595"/>
      <c r="MX40" s="595"/>
      <c r="MY40" s="595"/>
      <c r="MZ40" s="595"/>
      <c r="NA40" s="595"/>
      <c r="NB40" s="595"/>
      <c r="NC40" s="595"/>
      <c r="ND40" s="595"/>
      <c r="NE40" s="595"/>
      <c r="NF40" s="595"/>
      <c r="NG40" s="595"/>
      <c r="NH40" s="595"/>
      <c r="NI40" s="595"/>
      <c r="NJ40" s="595"/>
      <c r="NK40" s="595"/>
      <c r="NL40" s="595"/>
      <c r="NM40" s="595"/>
      <c r="NN40" s="595"/>
      <c r="NO40" s="595"/>
      <c r="NP40" s="595"/>
      <c r="NQ40" s="595"/>
      <c r="NR40" s="595"/>
      <c r="NS40" s="595"/>
      <c r="NT40" s="595"/>
      <c r="NU40" s="595"/>
      <c r="NV40" s="595"/>
      <c r="NW40" s="595"/>
      <c r="NX40" s="595"/>
      <c r="NY40" s="595"/>
      <c r="NZ40" s="595"/>
      <c r="OA40" s="595"/>
      <c r="OB40" s="595"/>
      <c r="OC40" s="595"/>
      <c r="OD40" s="595"/>
      <c r="OE40" s="595"/>
      <c r="OF40" s="595"/>
      <c r="OG40" s="595"/>
      <c r="OH40" s="595"/>
      <c r="OI40" s="595"/>
      <c r="OJ40" s="595"/>
      <c r="OK40" s="595"/>
      <c r="OL40" s="595"/>
      <c r="OM40" s="595"/>
      <c r="ON40" s="595"/>
      <c r="OO40" s="595"/>
      <c r="OP40" s="595"/>
      <c r="OQ40" s="595"/>
      <c r="OR40" s="595"/>
      <c r="OS40" s="595"/>
      <c r="OT40" s="595"/>
      <c r="OU40" s="595"/>
      <c r="OV40" s="595"/>
      <c r="OW40" s="595"/>
      <c r="OX40" s="595"/>
      <c r="OY40" s="595"/>
      <c r="OZ40" s="595"/>
      <c r="PA40" s="595"/>
      <c r="PB40" s="595"/>
      <c r="PC40" s="595"/>
      <c r="PD40" s="595"/>
      <c r="PE40" s="595"/>
      <c r="PF40" s="595"/>
      <c r="PG40" s="595"/>
      <c r="PH40" s="595"/>
      <c r="PI40" s="595"/>
      <c r="PJ40" s="595"/>
      <c r="PK40" s="595"/>
      <c r="PL40" s="595"/>
      <c r="PM40" s="595"/>
      <c r="PN40" s="595"/>
      <c r="PO40" s="595"/>
      <c r="PP40" s="595"/>
      <c r="PQ40" s="595"/>
      <c r="PR40" s="595"/>
      <c r="PS40" s="595"/>
      <c r="PT40" s="595"/>
      <c r="PU40" s="595"/>
      <c r="PV40" s="595"/>
      <c r="PW40" s="595"/>
      <c r="PX40" s="595"/>
      <c r="PY40" s="595"/>
      <c r="PZ40" s="595"/>
      <c r="QA40" s="595"/>
      <c r="QB40" s="595"/>
      <c r="QC40" s="595"/>
      <c r="QD40" s="595"/>
      <c r="QE40" s="595"/>
      <c r="QF40" s="595"/>
      <c r="QG40" s="595"/>
      <c r="QH40" s="595"/>
      <c r="QI40" s="595"/>
      <c r="QJ40" s="595"/>
      <c r="QK40" s="595"/>
      <c r="QL40" s="595"/>
      <c r="QM40" s="595"/>
      <c r="QN40" s="595"/>
      <c r="QO40" s="595"/>
      <c r="QP40" s="595"/>
      <c r="QQ40" s="595"/>
      <c r="QR40" s="595"/>
      <c r="QS40" s="595"/>
      <c r="QT40" s="595"/>
      <c r="QU40" s="595"/>
      <c r="QV40" s="595"/>
      <c r="QW40" s="595"/>
      <c r="QX40" s="595"/>
      <c r="QY40" s="595"/>
      <c r="QZ40" s="595"/>
      <c r="RA40" s="595"/>
      <c r="RB40" s="595"/>
      <c r="RC40" s="595"/>
      <c r="RD40" s="595"/>
      <c r="RE40" s="595"/>
      <c r="RF40" s="595"/>
      <c r="RG40" s="595"/>
      <c r="RH40" s="595"/>
      <c r="RI40" s="595"/>
      <c r="RJ40" s="595"/>
      <c r="RK40" s="595"/>
      <c r="RL40" s="595"/>
      <c r="RM40" s="595"/>
      <c r="RN40" s="595"/>
      <c r="RO40" s="595"/>
      <c r="RP40" s="595"/>
      <c r="RQ40" s="595"/>
      <c r="RR40" s="595"/>
      <c r="RS40" s="595"/>
      <c r="RT40" s="595"/>
      <c r="RU40" s="595"/>
      <c r="RV40" s="595"/>
      <c r="RW40" s="595"/>
      <c r="RX40" s="595"/>
      <c r="RY40" s="595"/>
      <c r="RZ40" s="595"/>
      <c r="SA40" s="595"/>
      <c r="SB40" s="595"/>
      <c r="SC40" s="595"/>
      <c r="SD40" s="595"/>
      <c r="SE40" s="595"/>
      <c r="SF40" s="595"/>
      <c r="SG40" s="595"/>
      <c r="SH40" s="595"/>
      <c r="SI40" s="595"/>
      <c r="SJ40" s="595"/>
      <c r="SK40" s="595"/>
      <c r="SL40" s="595"/>
      <c r="SM40" s="595"/>
      <c r="SN40" s="595"/>
      <c r="SO40" s="595"/>
      <c r="SP40" s="595"/>
      <c r="SQ40" s="595"/>
      <c r="SR40" s="595"/>
      <c r="SS40" s="595"/>
      <c r="ST40" s="595"/>
      <c r="SU40" s="595"/>
      <c r="SV40" s="595"/>
      <c r="SW40" s="595"/>
      <c r="SX40" s="595"/>
      <c r="SY40" s="595"/>
      <c r="SZ40" s="595"/>
      <c r="TA40" s="595"/>
      <c r="TB40" s="595"/>
      <c r="TC40" s="595"/>
      <c r="TD40" s="595"/>
      <c r="TE40" s="595"/>
      <c r="TF40" s="595"/>
      <c r="TG40" s="595"/>
      <c r="TH40" s="595"/>
      <c r="TI40" s="595"/>
      <c r="TJ40" s="595"/>
      <c r="TK40" s="595"/>
      <c r="TL40" s="595"/>
      <c r="TM40" s="595"/>
      <c r="TN40" s="595"/>
      <c r="TO40" s="595"/>
      <c r="TP40" s="595"/>
      <c r="TQ40" s="595"/>
      <c r="TR40" s="595"/>
      <c r="TS40" s="595"/>
      <c r="TT40" s="595"/>
      <c r="TU40" s="595"/>
      <c r="TV40" s="595"/>
      <c r="TW40" s="595"/>
      <c r="TX40" s="595"/>
      <c r="TY40" s="595"/>
      <c r="TZ40" s="595"/>
      <c r="UA40" s="595"/>
      <c r="UB40" s="595"/>
      <c r="UC40" s="595"/>
      <c r="UD40" s="595"/>
      <c r="UE40" s="595"/>
      <c r="UF40" s="595"/>
      <c r="UG40" s="595"/>
      <c r="UH40" s="595"/>
      <c r="UI40" s="595"/>
      <c r="UJ40" s="595"/>
      <c r="UK40" s="595"/>
      <c r="UL40" s="595"/>
      <c r="UM40" s="595"/>
      <c r="UN40" s="595"/>
      <c r="UO40" s="595"/>
      <c r="UP40" s="595"/>
      <c r="UQ40" s="595"/>
      <c r="UR40" s="595"/>
      <c r="US40" s="595"/>
      <c r="UT40" s="595"/>
      <c r="UU40" s="595"/>
      <c r="UV40" s="595"/>
      <c r="UW40" s="595"/>
      <c r="UX40" s="595"/>
      <c r="UY40" s="595"/>
      <c r="UZ40" s="595"/>
      <c r="VA40" s="595"/>
      <c r="VB40" s="595"/>
      <c r="VC40" s="595"/>
      <c r="VD40" s="595"/>
      <c r="VE40" s="595"/>
      <c r="VF40" s="595"/>
      <c r="VG40" s="595"/>
      <c r="VH40" s="595"/>
      <c r="VI40" s="595"/>
      <c r="VJ40" s="595"/>
      <c r="VK40" s="595"/>
      <c r="VL40" s="595"/>
      <c r="VM40" s="595"/>
      <c r="VN40" s="595"/>
      <c r="VO40" s="595"/>
      <c r="VP40" s="595"/>
      <c r="VQ40" s="595"/>
      <c r="VR40" s="595"/>
      <c r="VS40" s="595"/>
      <c r="VT40" s="595"/>
      <c r="VU40" s="595"/>
      <c r="VV40" s="595"/>
      <c r="VW40" s="595"/>
      <c r="VX40" s="595"/>
      <c r="VY40" s="595"/>
      <c r="VZ40" s="595"/>
      <c r="WA40" s="595"/>
      <c r="WB40" s="595"/>
      <c r="WC40" s="595"/>
      <c r="WD40" s="595"/>
      <c r="WE40" s="595"/>
      <c r="WF40" s="595"/>
      <c r="WG40" s="595"/>
      <c r="WH40" s="595"/>
      <c r="WI40" s="595"/>
      <c r="WJ40" s="595"/>
      <c r="WK40" s="595"/>
      <c r="WL40" s="595"/>
      <c r="WM40" s="595"/>
      <c r="WN40" s="595"/>
      <c r="WO40" s="595"/>
      <c r="WP40" s="595"/>
      <c r="WQ40" s="595"/>
      <c r="WR40" s="595"/>
      <c r="WS40" s="595"/>
      <c r="WT40" s="595"/>
      <c r="WU40" s="595"/>
      <c r="WV40" s="595"/>
      <c r="WW40" s="595"/>
      <c r="WX40" s="595"/>
      <c r="WY40" s="595"/>
      <c r="WZ40" s="595"/>
      <c r="XA40" s="595"/>
      <c r="XB40" s="595"/>
      <c r="XC40" s="595"/>
      <c r="XD40" s="595"/>
      <c r="XE40" s="595"/>
      <c r="XF40" s="595"/>
      <c r="XG40" s="595"/>
      <c r="XH40" s="595"/>
      <c r="XI40" s="595"/>
      <c r="XJ40" s="595"/>
      <c r="XK40" s="595"/>
      <c r="XL40" s="595"/>
      <c r="XM40" s="595"/>
      <c r="XN40" s="595"/>
      <c r="XO40" s="595"/>
      <c r="XP40" s="595"/>
      <c r="XQ40" s="595"/>
      <c r="XR40" s="595"/>
      <c r="XS40" s="595"/>
      <c r="XT40" s="595"/>
      <c r="XU40" s="595"/>
      <c r="XV40" s="595"/>
      <c r="XW40" s="595"/>
      <c r="XX40" s="595"/>
      <c r="XY40" s="595"/>
      <c r="XZ40" s="595"/>
      <c r="YA40" s="595"/>
      <c r="YB40" s="595"/>
      <c r="YC40" s="595"/>
      <c r="YD40" s="595"/>
      <c r="YE40" s="595"/>
      <c r="YF40" s="595"/>
      <c r="YG40" s="595"/>
      <c r="YH40" s="595"/>
      <c r="YI40" s="595"/>
      <c r="YJ40" s="595"/>
      <c r="YK40" s="595"/>
      <c r="YL40" s="595"/>
      <c r="YM40" s="595"/>
      <c r="YN40" s="595"/>
      <c r="YO40" s="595"/>
      <c r="YP40" s="595"/>
      <c r="YQ40" s="595"/>
      <c r="YR40" s="595"/>
      <c r="YS40" s="595"/>
      <c r="YT40" s="595"/>
      <c r="YU40" s="595"/>
      <c r="YV40" s="595"/>
      <c r="YW40" s="595"/>
      <c r="YX40" s="595"/>
      <c r="YY40" s="595"/>
      <c r="YZ40" s="595"/>
      <c r="ZA40" s="595"/>
      <c r="ZB40" s="595"/>
      <c r="ZC40" s="595"/>
      <c r="ZD40" s="595"/>
      <c r="ZE40" s="595"/>
      <c r="ZF40" s="595"/>
      <c r="ZG40" s="595"/>
      <c r="ZH40" s="595"/>
      <c r="ZI40" s="595"/>
      <c r="ZJ40" s="595"/>
      <c r="ZK40" s="595"/>
      <c r="ZL40" s="595"/>
      <c r="ZM40" s="595"/>
      <c r="ZN40" s="595"/>
      <c r="ZO40" s="595"/>
      <c r="ZP40" s="595"/>
      <c r="ZQ40" s="595"/>
      <c r="ZR40" s="595"/>
      <c r="ZS40" s="595"/>
      <c r="ZT40" s="595"/>
      <c r="ZU40" s="595"/>
      <c r="ZV40" s="595"/>
      <c r="ZW40" s="595"/>
      <c r="ZX40" s="595"/>
      <c r="ZY40" s="595"/>
      <c r="ZZ40" s="595"/>
      <c r="AAA40" s="595"/>
      <c r="AAB40" s="595"/>
      <c r="AAC40" s="595"/>
      <c r="AAD40" s="595"/>
      <c r="AAE40" s="595"/>
      <c r="AAF40" s="595"/>
      <c r="AAG40" s="595"/>
      <c r="AAH40" s="595"/>
      <c r="AAI40" s="595"/>
      <c r="AAJ40" s="595"/>
      <c r="AAK40" s="595"/>
      <c r="AAL40" s="595"/>
      <c r="AAM40" s="595"/>
      <c r="AAN40" s="595"/>
      <c r="AAO40" s="595"/>
      <c r="AAP40" s="595"/>
      <c r="AAQ40" s="595"/>
      <c r="AAR40" s="595"/>
      <c r="AAS40" s="595"/>
      <c r="AAT40" s="595"/>
      <c r="AAU40" s="595"/>
      <c r="AAV40" s="595"/>
      <c r="AAW40" s="595"/>
      <c r="AAX40" s="595"/>
      <c r="AAY40" s="595"/>
      <c r="AAZ40" s="595"/>
      <c r="ABA40" s="595"/>
      <c r="ABB40" s="595"/>
      <c r="ABC40" s="595"/>
      <c r="ABD40" s="595"/>
      <c r="ABE40" s="595"/>
      <c r="ABF40" s="595"/>
      <c r="ABG40" s="595"/>
      <c r="ABH40" s="595"/>
      <c r="ABI40" s="595"/>
      <c r="ABJ40" s="595"/>
      <c r="ABK40" s="595"/>
      <c r="ABL40" s="595"/>
      <c r="ABM40" s="595"/>
      <c r="ABN40" s="595"/>
      <c r="ABO40" s="595"/>
      <c r="ABP40" s="595"/>
      <c r="ABQ40" s="595"/>
      <c r="ABR40" s="595"/>
      <c r="ABS40" s="595"/>
      <c r="ABT40" s="595"/>
      <c r="ABU40" s="595"/>
      <c r="ABV40" s="595"/>
      <c r="ABW40" s="595"/>
      <c r="ABX40" s="595"/>
      <c r="ABY40" s="595"/>
      <c r="ABZ40" s="595"/>
      <c r="ACA40" s="595"/>
      <c r="ACB40" s="595"/>
      <c r="ACC40" s="595"/>
      <c r="ACD40" s="595"/>
      <c r="ACE40" s="595"/>
      <c r="ACF40" s="595"/>
      <c r="ACG40" s="595"/>
      <c r="ACH40" s="595"/>
      <c r="ACI40" s="595"/>
      <c r="ACJ40" s="595"/>
      <c r="ACK40" s="595"/>
      <c r="ACL40" s="595"/>
      <c r="ACM40" s="595"/>
      <c r="ACN40" s="595"/>
      <c r="ACO40" s="595"/>
      <c r="ACP40" s="595"/>
      <c r="ACQ40" s="595"/>
      <c r="ACR40" s="595"/>
      <c r="ACS40" s="595"/>
      <c r="ACT40" s="595"/>
      <c r="ACU40" s="595"/>
      <c r="ACV40" s="595"/>
      <c r="ACW40" s="595"/>
      <c r="ACX40" s="595"/>
      <c r="ACY40" s="595"/>
      <c r="ACZ40" s="595"/>
      <c r="ADA40" s="595"/>
      <c r="ADB40" s="595"/>
      <c r="ADC40" s="595"/>
      <c r="ADD40" s="595"/>
      <c r="ADE40" s="595"/>
      <c r="ADF40" s="595"/>
      <c r="ADG40" s="595"/>
      <c r="ADH40" s="595"/>
      <c r="ADI40" s="595"/>
      <c r="ADJ40" s="595"/>
      <c r="ADK40" s="595"/>
      <c r="ADL40" s="595"/>
      <c r="ADM40" s="595"/>
      <c r="ADN40" s="595"/>
      <c r="ADO40" s="595"/>
      <c r="ADP40" s="595"/>
      <c r="ADQ40" s="595"/>
      <c r="ADR40" s="595"/>
      <c r="ADS40" s="595"/>
      <c r="ADT40" s="595"/>
      <c r="ADU40" s="595"/>
      <c r="ADV40" s="595"/>
      <c r="ADW40" s="595"/>
      <c r="ADX40" s="595"/>
      <c r="ADY40" s="595"/>
      <c r="ADZ40" s="595"/>
      <c r="AEA40" s="595"/>
      <c r="AEB40" s="595"/>
      <c r="AEC40" s="595"/>
      <c r="AED40" s="595"/>
      <c r="AEE40" s="595"/>
      <c r="AEF40" s="595"/>
      <c r="AEG40" s="595"/>
      <c r="AEH40" s="595"/>
      <c r="AEI40" s="595"/>
      <c r="AEJ40" s="595"/>
      <c r="AEK40" s="595"/>
      <c r="AEL40" s="595"/>
      <c r="AEM40" s="595"/>
      <c r="AEN40" s="595"/>
      <c r="AEO40" s="595"/>
      <c r="AEP40" s="595"/>
      <c r="AEQ40" s="595"/>
      <c r="AER40" s="595"/>
      <c r="AES40" s="595"/>
      <c r="AET40" s="595"/>
      <c r="AEU40" s="595"/>
      <c r="AEV40" s="595"/>
      <c r="AEW40" s="595"/>
      <c r="AEX40" s="595"/>
      <c r="AEY40" s="595"/>
      <c r="AEZ40" s="595"/>
      <c r="AFA40" s="595"/>
      <c r="AFB40" s="595"/>
      <c r="AFC40" s="595"/>
      <c r="AFD40" s="595"/>
      <c r="AFE40" s="595"/>
      <c r="AFF40" s="595"/>
      <c r="AFG40" s="595"/>
      <c r="AFH40" s="595"/>
      <c r="AFI40" s="595"/>
      <c r="AFJ40" s="595"/>
      <c r="AFK40" s="595"/>
      <c r="AFL40" s="595"/>
      <c r="AFM40" s="595"/>
      <c r="AFN40" s="595"/>
      <c r="AFO40" s="595"/>
      <c r="AFP40" s="595"/>
      <c r="AFQ40" s="595"/>
      <c r="AFR40" s="595"/>
      <c r="AFS40" s="595"/>
      <c r="AFT40" s="595"/>
      <c r="AFU40" s="595"/>
      <c r="AFV40" s="595"/>
      <c r="AFW40" s="595"/>
      <c r="AFX40" s="595"/>
      <c r="AFY40" s="595"/>
      <c r="AFZ40" s="595"/>
      <c r="AGA40" s="595"/>
      <c r="AGB40" s="595"/>
      <c r="AGC40" s="595"/>
      <c r="AGD40" s="595"/>
      <c r="AGE40" s="595"/>
      <c r="AGF40" s="595"/>
      <c r="AGG40" s="595"/>
      <c r="AGH40" s="595"/>
      <c r="AGI40" s="595"/>
      <c r="AGJ40" s="595"/>
      <c r="AGK40" s="595"/>
      <c r="AGL40" s="595"/>
      <c r="AGM40" s="595"/>
      <c r="AGN40" s="595"/>
      <c r="AGO40" s="595"/>
      <c r="AGP40" s="595"/>
      <c r="AGQ40" s="595"/>
      <c r="AGR40" s="595"/>
      <c r="AGS40" s="595"/>
      <c r="AGT40" s="595"/>
      <c r="AGU40" s="595"/>
      <c r="AGV40" s="595"/>
      <c r="AGW40" s="595"/>
      <c r="AGX40" s="595"/>
      <c r="AGY40" s="595"/>
      <c r="AGZ40" s="595"/>
      <c r="AHA40" s="595"/>
      <c r="AHB40" s="595"/>
      <c r="AHC40" s="595"/>
      <c r="AHD40" s="595"/>
      <c r="AHE40" s="595"/>
      <c r="AHF40" s="595"/>
      <c r="AHG40" s="595"/>
      <c r="AHH40" s="595"/>
      <c r="AHI40" s="595"/>
      <c r="AHJ40" s="595"/>
      <c r="AHK40" s="595"/>
      <c r="AHL40" s="595"/>
      <c r="AHM40" s="595"/>
      <c r="AHN40" s="595"/>
      <c r="AHO40" s="595"/>
      <c r="AHP40" s="595"/>
      <c r="AHQ40" s="595"/>
      <c r="AHR40" s="595"/>
      <c r="AHS40" s="595"/>
      <c r="AHT40" s="595"/>
      <c r="AHU40" s="595"/>
      <c r="AHV40" s="595"/>
      <c r="AHW40" s="595"/>
      <c r="AHX40" s="595"/>
      <c r="AHY40" s="595"/>
      <c r="AHZ40" s="595"/>
      <c r="AIA40" s="595"/>
      <c r="AIB40" s="595"/>
      <c r="AIC40" s="595"/>
      <c r="AID40" s="595"/>
      <c r="AIE40" s="595"/>
      <c r="AIF40" s="595"/>
      <c r="AIG40" s="595"/>
      <c r="AIH40" s="595"/>
      <c r="AII40" s="595"/>
      <c r="AIJ40" s="595"/>
      <c r="AIK40" s="595"/>
      <c r="AIL40" s="595"/>
      <c r="AIM40" s="595"/>
      <c r="AIN40" s="595"/>
      <c r="AIO40" s="595"/>
      <c r="AIP40" s="595"/>
      <c r="AIQ40" s="595"/>
      <c r="AIR40" s="595"/>
      <c r="AIS40" s="595"/>
      <c r="AIT40" s="595"/>
      <c r="AIU40" s="595"/>
      <c r="AIV40" s="595"/>
      <c r="AIW40" s="595"/>
      <c r="AIX40" s="595"/>
      <c r="AIY40" s="595"/>
      <c r="AIZ40" s="595"/>
      <c r="AJA40" s="595"/>
      <c r="AJB40" s="595"/>
      <c r="AJC40" s="595"/>
      <c r="AJD40" s="595"/>
      <c r="AJE40" s="595"/>
      <c r="AJF40" s="595"/>
      <c r="AJG40" s="595"/>
      <c r="AJH40" s="595"/>
      <c r="AJI40" s="595"/>
      <c r="AJJ40" s="595"/>
      <c r="AJK40" s="595"/>
      <c r="AJL40" s="595"/>
      <c r="AJM40" s="595"/>
      <c r="AJN40" s="595"/>
      <c r="AJO40" s="595"/>
      <c r="AJP40" s="595"/>
      <c r="AJQ40" s="595"/>
      <c r="AJR40" s="595"/>
      <c r="AJS40" s="595"/>
      <c r="AJT40" s="595"/>
      <c r="AJU40" s="595"/>
      <c r="AJV40" s="595"/>
      <c r="AJW40" s="595"/>
      <c r="AJX40" s="595"/>
      <c r="AJY40" s="595"/>
      <c r="AJZ40" s="595"/>
      <c r="AKA40" s="595"/>
      <c r="AKB40" s="595"/>
      <c r="AKC40" s="595"/>
      <c r="AKD40" s="595"/>
      <c r="AKE40" s="595"/>
      <c r="AKF40" s="595"/>
      <c r="AKG40" s="595"/>
      <c r="AKH40" s="595"/>
      <c r="AKI40" s="595"/>
      <c r="AKJ40" s="595"/>
      <c r="AKK40" s="595"/>
      <c r="AKL40" s="595"/>
      <c r="AKM40" s="595"/>
      <c r="AKN40" s="595"/>
      <c r="AKO40" s="595"/>
      <c r="AKP40" s="595"/>
      <c r="AKQ40" s="595"/>
      <c r="AKR40" s="595"/>
      <c r="AKS40" s="595"/>
      <c r="AKT40" s="595"/>
      <c r="AKU40" s="595"/>
      <c r="AKV40" s="595"/>
      <c r="AKW40" s="595"/>
      <c r="AKX40" s="595"/>
      <c r="AKY40" s="595"/>
      <c r="AKZ40" s="595"/>
      <c r="ALA40" s="595"/>
      <c r="ALB40" s="595"/>
      <c r="ALC40" s="595"/>
      <c r="ALD40" s="595"/>
      <c r="ALE40" s="595"/>
      <c r="ALF40" s="595"/>
      <c r="ALG40" s="595"/>
      <c r="ALH40" s="595"/>
      <c r="ALI40" s="595"/>
      <c r="ALJ40" s="595"/>
      <c r="ALK40" s="595"/>
      <c r="ALL40" s="595"/>
      <c r="ALM40" s="595"/>
      <c r="ALN40" s="595"/>
      <c r="ALO40" s="595"/>
      <c r="ALP40" s="595"/>
      <c r="ALQ40" s="595"/>
      <c r="ALR40" s="595"/>
      <c r="ALS40" s="595"/>
      <c r="ALT40" s="595"/>
      <c r="ALU40" s="595"/>
      <c r="ALV40" s="595"/>
      <c r="ALW40" s="595"/>
      <c r="ALX40" s="595"/>
      <c r="ALY40" s="595"/>
      <c r="ALZ40" s="595"/>
      <c r="AMA40" s="595"/>
      <c r="AMB40" s="595"/>
      <c r="AMC40" s="595"/>
      <c r="AMD40" s="595"/>
      <c r="AME40" s="595"/>
      <c r="AMF40" s="595"/>
      <c r="AMG40" s="595"/>
      <c r="AMH40" s="595"/>
      <c r="AMI40" s="595"/>
      <c r="AMJ40" s="595"/>
      <c r="AMK40" s="595"/>
      <c r="AML40" s="595"/>
      <c r="AMM40" s="595"/>
      <c r="AMN40" s="595"/>
      <c r="AMO40" s="595"/>
      <c r="AMP40" s="595"/>
      <c r="AMQ40" s="595"/>
      <c r="AMR40" s="595"/>
      <c r="AMS40" s="595"/>
      <c r="AMT40" s="595"/>
      <c r="AMU40" s="595"/>
      <c r="AMV40" s="595"/>
      <c r="AMW40" s="595"/>
      <c r="AMX40" s="595"/>
      <c r="AMY40" s="595"/>
      <c r="AMZ40" s="595"/>
      <c r="ANA40" s="595"/>
      <c r="ANB40" s="595"/>
      <c r="ANC40" s="595"/>
      <c r="AND40" s="595"/>
      <c r="ANE40" s="595"/>
      <c r="ANF40" s="595"/>
      <c r="ANG40" s="595"/>
      <c r="ANH40" s="595"/>
      <c r="ANI40" s="595"/>
      <c r="ANJ40" s="595"/>
      <c r="ANK40" s="595"/>
      <c r="ANL40" s="595"/>
      <c r="ANM40" s="595"/>
      <c r="ANN40" s="595"/>
      <c r="ANO40" s="595"/>
      <c r="ANP40" s="595"/>
      <c r="ANQ40" s="595"/>
      <c r="ANR40" s="595"/>
      <c r="ANS40" s="595"/>
      <c r="ANT40" s="595"/>
      <c r="ANU40" s="595"/>
      <c r="ANV40" s="595"/>
      <c r="ANW40" s="595"/>
      <c r="ANX40" s="595"/>
      <c r="ANY40" s="595"/>
      <c r="ANZ40" s="595"/>
      <c r="AOA40" s="595"/>
      <c r="AOB40" s="595"/>
      <c r="AOC40" s="595"/>
      <c r="AOD40" s="595"/>
      <c r="AOE40" s="595"/>
      <c r="AOF40" s="595"/>
      <c r="AOG40" s="595"/>
      <c r="AOH40" s="595"/>
      <c r="AOI40" s="595"/>
      <c r="AOJ40" s="595"/>
      <c r="AOK40" s="595"/>
      <c r="AOL40" s="595"/>
      <c r="AOM40" s="595"/>
      <c r="AON40" s="595"/>
      <c r="AOO40" s="595"/>
      <c r="AOP40" s="595"/>
      <c r="AOQ40" s="595"/>
      <c r="AOR40" s="595"/>
      <c r="AOS40" s="595"/>
      <c r="AOT40" s="595"/>
      <c r="AOU40" s="595"/>
      <c r="AOV40" s="595"/>
      <c r="AOW40" s="595"/>
      <c r="AOX40" s="595"/>
      <c r="AOY40" s="595"/>
      <c r="AOZ40" s="595"/>
      <c r="APA40" s="595"/>
      <c r="APB40" s="595"/>
      <c r="APC40" s="595"/>
      <c r="APD40" s="595"/>
      <c r="APE40" s="595"/>
      <c r="APF40" s="595"/>
      <c r="APG40" s="595"/>
      <c r="APH40" s="595"/>
      <c r="API40" s="595"/>
      <c r="APJ40" s="595"/>
      <c r="APK40" s="595"/>
      <c r="APL40" s="595"/>
      <c r="APM40" s="595"/>
      <c r="APN40" s="595"/>
      <c r="APO40" s="595"/>
      <c r="APP40" s="595"/>
      <c r="APQ40" s="595"/>
      <c r="APR40" s="595"/>
      <c r="APS40" s="595"/>
      <c r="APT40" s="595"/>
      <c r="APU40" s="595"/>
      <c r="APV40" s="595"/>
      <c r="APW40" s="595"/>
      <c r="APX40" s="595"/>
      <c r="APY40" s="595"/>
      <c r="APZ40" s="595"/>
      <c r="AQA40" s="595"/>
      <c r="AQB40" s="595"/>
      <c r="AQC40" s="595"/>
      <c r="AQD40" s="595"/>
      <c r="AQE40" s="595"/>
      <c r="AQF40" s="595"/>
      <c r="AQG40" s="595"/>
      <c r="AQH40" s="595"/>
      <c r="AQI40" s="595"/>
      <c r="AQJ40" s="595"/>
      <c r="AQK40" s="595"/>
      <c r="AQL40" s="595"/>
      <c r="AQM40" s="595"/>
      <c r="AQN40" s="595"/>
      <c r="AQO40" s="595"/>
      <c r="AQP40" s="595"/>
      <c r="AQQ40" s="595"/>
      <c r="AQR40" s="595"/>
      <c r="AQS40" s="595"/>
      <c r="AQT40" s="595"/>
      <c r="AQU40" s="595"/>
      <c r="AQV40" s="595"/>
      <c r="AQW40" s="595"/>
      <c r="AQX40" s="595"/>
      <c r="AQY40" s="595"/>
      <c r="AQZ40" s="595"/>
      <c r="ARA40" s="595"/>
      <c r="ARB40" s="595"/>
      <c r="ARC40" s="595"/>
      <c r="ARD40" s="595"/>
      <c r="ARE40" s="595"/>
      <c r="ARF40" s="595"/>
      <c r="ARG40" s="595"/>
      <c r="ARH40" s="595"/>
      <c r="ARI40" s="595"/>
      <c r="ARJ40" s="595"/>
      <c r="ARK40" s="595"/>
      <c r="ARL40" s="595"/>
      <c r="ARM40" s="595"/>
      <c r="ARN40" s="595"/>
      <c r="ARO40" s="595"/>
      <c r="ARP40" s="595"/>
      <c r="ARQ40" s="595"/>
      <c r="ARR40" s="595"/>
      <c r="ARS40" s="595"/>
      <c r="ART40" s="595"/>
      <c r="ARU40" s="595"/>
      <c r="ARV40" s="595"/>
      <c r="ARW40" s="595"/>
      <c r="ARX40" s="595"/>
      <c r="ARY40" s="595"/>
      <c r="ARZ40" s="595"/>
      <c r="ASA40" s="595"/>
      <c r="ASB40" s="595"/>
      <c r="ASC40" s="595"/>
      <c r="ASD40" s="595"/>
      <c r="ASE40" s="595"/>
      <c r="ASF40" s="595"/>
      <c r="ASG40" s="595"/>
      <c r="ASH40" s="595"/>
      <c r="ASI40" s="595"/>
      <c r="ASJ40" s="595"/>
      <c r="ASK40" s="595"/>
      <c r="ASL40" s="595"/>
      <c r="ASM40" s="595"/>
      <c r="ASN40" s="595"/>
      <c r="ASO40" s="595"/>
      <c r="ASP40" s="595"/>
      <c r="ASQ40" s="595"/>
      <c r="ASR40" s="595"/>
      <c r="ASS40" s="595"/>
      <c r="AST40" s="595"/>
      <c r="ASU40" s="595"/>
      <c r="ASV40" s="595"/>
      <c r="ASW40" s="595"/>
      <c r="ASX40" s="595"/>
      <c r="ASY40" s="595"/>
      <c r="ASZ40" s="595"/>
      <c r="ATA40" s="595"/>
      <c r="ATB40" s="595"/>
      <c r="ATC40" s="595"/>
      <c r="ATD40" s="595"/>
      <c r="ATE40" s="595"/>
      <c r="ATF40" s="595"/>
      <c r="ATG40" s="595"/>
      <c r="ATH40" s="595"/>
      <c r="ATI40" s="595"/>
      <c r="ATJ40" s="595"/>
      <c r="ATK40" s="595"/>
      <c r="ATL40" s="595"/>
      <c r="ATM40" s="595"/>
      <c r="ATN40" s="595"/>
      <c r="ATO40" s="595"/>
      <c r="ATP40" s="595"/>
      <c r="ATQ40" s="595"/>
      <c r="ATR40" s="595"/>
      <c r="ATS40" s="595"/>
      <c r="ATT40" s="595"/>
      <c r="ATU40" s="595"/>
      <c r="ATV40" s="595"/>
      <c r="ATW40" s="595"/>
      <c r="ATX40" s="595"/>
      <c r="ATY40" s="595"/>
      <c r="ATZ40" s="595"/>
      <c r="AUA40" s="595"/>
      <c r="AUB40" s="595"/>
      <c r="AUC40" s="595"/>
      <c r="AUD40" s="595"/>
      <c r="AUE40" s="595"/>
      <c r="AUF40" s="595"/>
      <c r="AUG40" s="595"/>
      <c r="AUH40" s="595"/>
      <c r="AUI40" s="595"/>
      <c r="AUJ40" s="595"/>
      <c r="AUK40" s="595"/>
      <c r="AUL40" s="595"/>
      <c r="AUM40" s="595"/>
      <c r="AUN40" s="595"/>
      <c r="AUO40" s="595"/>
      <c r="AUP40" s="595"/>
      <c r="AUQ40" s="595"/>
      <c r="AUR40" s="595"/>
      <c r="AUS40" s="595"/>
      <c r="AUT40" s="595"/>
      <c r="AUU40" s="595"/>
      <c r="AUV40" s="595"/>
      <c r="AUW40" s="595"/>
      <c r="AUX40" s="595"/>
      <c r="AUY40" s="595"/>
      <c r="AUZ40" s="595"/>
      <c r="AVA40" s="595"/>
      <c r="AVB40" s="595"/>
      <c r="AVC40" s="595"/>
      <c r="AVD40" s="595"/>
      <c r="AVE40" s="595"/>
      <c r="AVF40" s="595"/>
      <c r="AVG40" s="595"/>
      <c r="AVH40" s="595"/>
      <c r="AVI40" s="595"/>
      <c r="AVJ40" s="595"/>
      <c r="AVK40" s="595"/>
      <c r="AVL40" s="595"/>
      <c r="AVM40" s="595"/>
      <c r="AVN40" s="595"/>
      <c r="AVO40" s="595"/>
      <c r="AVP40" s="595"/>
      <c r="AVQ40" s="595"/>
      <c r="AVR40" s="595"/>
      <c r="AVS40" s="595"/>
      <c r="AVT40" s="595"/>
      <c r="AVU40" s="595"/>
      <c r="AVV40" s="595"/>
      <c r="AVW40" s="595"/>
      <c r="AVX40" s="595"/>
      <c r="AVY40" s="595"/>
      <c r="AVZ40" s="595"/>
      <c r="AWA40" s="595"/>
      <c r="AWB40" s="595"/>
      <c r="AWC40" s="595"/>
      <c r="AWD40" s="595"/>
      <c r="AWE40" s="595"/>
      <c r="AWF40" s="595"/>
      <c r="AWG40" s="595"/>
      <c r="AWH40" s="595"/>
      <c r="AWI40" s="595"/>
      <c r="AWJ40" s="595"/>
      <c r="AWK40" s="595"/>
      <c r="AWL40" s="595"/>
      <c r="AWM40" s="595"/>
      <c r="AWN40" s="595"/>
      <c r="AWO40" s="595"/>
      <c r="AWP40" s="595"/>
      <c r="AWQ40" s="595"/>
      <c r="AWR40" s="595"/>
      <c r="AWS40" s="595"/>
      <c r="AWT40" s="595"/>
      <c r="AWU40" s="595"/>
      <c r="AWV40" s="595"/>
      <c r="AWW40" s="595"/>
      <c r="AWX40" s="595"/>
      <c r="AWY40" s="595"/>
      <c r="AWZ40" s="595"/>
      <c r="AXA40" s="595"/>
      <c r="AXB40" s="595"/>
      <c r="AXC40" s="595"/>
      <c r="AXD40" s="595"/>
      <c r="AXE40" s="595"/>
      <c r="AXF40" s="595"/>
      <c r="AXG40" s="595"/>
      <c r="AXH40" s="595"/>
      <c r="AXI40" s="595"/>
      <c r="AXJ40" s="595"/>
      <c r="AXK40" s="595"/>
      <c r="AXL40" s="595"/>
      <c r="AXM40" s="595"/>
      <c r="AXN40" s="595"/>
      <c r="AXO40" s="595"/>
      <c r="AXP40" s="595"/>
      <c r="AXQ40" s="595"/>
      <c r="AXR40" s="595"/>
      <c r="AXS40" s="595"/>
      <c r="AXT40" s="595"/>
      <c r="AXU40" s="595"/>
      <c r="AXV40" s="595"/>
      <c r="AXW40" s="595"/>
      <c r="AXX40" s="595"/>
      <c r="AXY40" s="595"/>
      <c r="AXZ40" s="595"/>
      <c r="AYA40" s="595"/>
      <c r="AYB40" s="595"/>
      <c r="AYC40" s="595"/>
      <c r="AYD40" s="595"/>
      <c r="AYE40" s="595"/>
      <c r="AYF40" s="595"/>
      <c r="AYG40" s="595"/>
      <c r="AYH40" s="595"/>
      <c r="AYI40" s="595"/>
      <c r="AYJ40" s="595"/>
      <c r="AYK40" s="595"/>
      <c r="AYL40" s="595"/>
      <c r="AYM40" s="595"/>
      <c r="AYN40" s="595"/>
      <c r="AYO40" s="595"/>
      <c r="AYP40" s="595"/>
      <c r="AYQ40" s="595"/>
      <c r="AYR40" s="595"/>
      <c r="AYS40" s="595"/>
      <c r="AYT40" s="595"/>
      <c r="AYU40" s="595"/>
      <c r="AYV40" s="595"/>
      <c r="AYW40" s="595"/>
      <c r="AYX40" s="595"/>
      <c r="AYY40" s="595"/>
      <c r="AYZ40" s="595"/>
      <c r="AZA40" s="595"/>
      <c r="AZB40" s="595"/>
      <c r="AZC40" s="595"/>
      <c r="AZD40" s="595"/>
      <c r="AZE40" s="595"/>
      <c r="AZF40" s="595"/>
      <c r="AZG40" s="595"/>
      <c r="AZH40" s="595"/>
      <c r="AZI40" s="595"/>
      <c r="AZJ40" s="595"/>
      <c r="AZK40" s="595"/>
      <c r="AZL40" s="595"/>
      <c r="AZM40" s="595"/>
      <c r="AZN40" s="595"/>
      <c r="AZO40" s="595"/>
      <c r="AZP40" s="595"/>
      <c r="AZQ40" s="595"/>
      <c r="AZR40" s="595"/>
      <c r="AZS40" s="595"/>
      <c r="AZT40" s="595"/>
      <c r="AZU40" s="595"/>
      <c r="AZV40" s="595"/>
      <c r="AZW40" s="595"/>
      <c r="AZX40" s="595"/>
      <c r="AZY40" s="595"/>
      <c r="AZZ40" s="595"/>
      <c r="BAA40" s="595"/>
      <c r="BAB40" s="595"/>
      <c r="BAC40" s="595"/>
      <c r="BAD40" s="595"/>
      <c r="BAE40" s="595"/>
      <c r="BAF40" s="595"/>
      <c r="BAG40" s="595"/>
      <c r="BAH40" s="595"/>
      <c r="BAI40" s="595"/>
      <c r="BAJ40" s="595"/>
      <c r="BAK40" s="595"/>
      <c r="BAL40" s="595"/>
      <c r="BAM40" s="595"/>
      <c r="BAN40" s="595"/>
      <c r="BAO40" s="595"/>
      <c r="BAP40" s="595"/>
      <c r="BAQ40" s="595"/>
      <c r="BAR40" s="595"/>
      <c r="BAS40" s="595"/>
      <c r="BAT40" s="595"/>
      <c r="BAU40" s="595"/>
      <c r="BAV40" s="595"/>
      <c r="BAW40" s="595"/>
      <c r="BAX40" s="595"/>
      <c r="BAY40" s="595"/>
      <c r="BAZ40" s="595"/>
      <c r="BBA40" s="595"/>
      <c r="BBB40" s="595"/>
      <c r="BBC40" s="595"/>
      <c r="BBD40" s="595"/>
      <c r="BBE40" s="595"/>
      <c r="BBF40" s="595"/>
      <c r="BBG40" s="595"/>
      <c r="BBH40" s="595"/>
      <c r="BBI40" s="595"/>
      <c r="BBJ40" s="595"/>
      <c r="BBK40" s="595"/>
      <c r="BBL40" s="595"/>
      <c r="BBM40" s="595"/>
      <c r="BBN40" s="595"/>
      <c r="BBO40" s="595"/>
      <c r="BBP40" s="595"/>
      <c r="BBQ40" s="595"/>
      <c r="BBR40" s="595"/>
      <c r="BBS40" s="595"/>
      <c r="BBT40" s="595"/>
      <c r="BBU40" s="595"/>
      <c r="BBV40" s="595"/>
      <c r="BBW40" s="595"/>
      <c r="BBX40" s="595"/>
      <c r="BBY40" s="595"/>
      <c r="BBZ40" s="595"/>
      <c r="BCA40" s="595"/>
      <c r="BCB40" s="595"/>
      <c r="BCC40" s="595"/>
      <c r="BCD40" s="595"/>
      <c r="BCE40" s="595"/>
      <c r="BCF40" s="595"/>
      <c r="BCG40" s="595"/>
      <c r="BCH40" s="595"/>
      <c r="BCI40" s="595"/>
      <c r="BCJ40" s="595"/>
      <c r="BCK40" s="595"/>
      <c r="BCL40" s="595"/>
      <c r="BCM40" s="595"/>
      <c r="BCN40" s="595"/>
      <c r="BCO40" s="595"/>
      <c r="BCP40" s="595"/>
      <c r="BCQ40" s="595"/>
      <c r="BCR40" s="595"/>
      <c r="BCS40" s="595"/>
      <c r="BCT40" s="595"/>
      <c r="BCU40" s="595"/>
      <c r="BCV40" s="595"/>
      <c r="BCW40" s="595"/>
      <c r="BCX40" s="595"/>
      <c r="BCY40" s="595"/>
      <c r="BCZ40" s="595"/>
      <c r="BDA40" s="595"/>
      <c r="BDB40" s="595"/>
      <c r="BDC40" s="595"/>
      <c r="BDD40" s="595"/>
      <c r="BDE40" s="595"/>
      <c r="BDF40" s="595"/>
      <c r="BDG40" s="595"/>
      <c r="BDH40" s="595"/>
      <c r="BDI40" s="595"/>
      <c r="BDJ40" s="595"/>
      <c r="BDK40" s="595"/>
      <c r="BDL40" s="595"/>
      <c r="BDM40" s="595"/>
      <c r="BDN40" s="595"/>
      <c r="BDO40" s="595"/>
      <c r="BDP40" s="595"/>
      <c r="BDQ40" s="595"/>
      <c r="BDR40" s="595"/>
      <c r="BDS40" s="595"/>
      <c r="BDT40" s="595"/>
      <c r="BDU40" s="595"/>
      <c r="BDV40" s="595"/>
      <c r="BDW40" s="595"/>
      <c r="BDX40" s="595"/>
      <c r="BDY40" s="595"/>
      <c r="BDZ40" s="595"/>
      <c r="BEA40" s="595"/>
      <c r="BEB40" s="595"/>
      <c r="BEC40" s="595"/>
      <c r="BED40" s="595"/>
      <c r="BEE40" s="595"/>
      <c r="BEF40" s="595"/>
      <c r="BEG40" s="595"/>
      <c r="BEH40" s="595"/>
      <c r="BEI40" s="595"/>
      <c r="BEJ40" s="595"/>
      <c r="BEK40" s="595"/>
      <c r="BEL40" s="595"/>
      <c r="BEM40" s="595"/>
      <c r="BEN40" s="595"/>
      <c r="BEO40" s="595"/>
      <c r="BEP40" s="595"/>
      <c r="BEQ40" s="595"/>
      <c r="BER40" s="595"/>
      <c r="BES40" s="595"/>
      <c r="BET40" s="595"/>
      <c r="BEU40" s="595"/>
      <c r="BEV40" s="595"/>
      <c r="BEW40" s="595"/>
      <c r="BEX40" s="595"/>
      <c r="BEY40" s="595"/>
      <c r="BEZ40" s="595"/>
      <c r="BFA40" s="595"/>
      <c r="BFB40" s="595"/>
      <c r="BFC40" s="595"/>
      <c r="BFD40" s="595"/>
      <c r="BFE40" s="595"/>
      <c r="BFF40" s="595"/>
      <c r="BFG40" s="595"/>
      <c r="BFH40" s="595"/>
      <c r="BFI40" s="595"/>
      <c r="BFJ40" s="595"/>
      <c r="BFK40" s="595"/>
      <c r="BFL40" s="595"/>
      <c r="BFM40" s="595"/>
      <c r="BFN40" s="595"/>
      <c r="BFO40" s="595"/>
      <c r="BFP40" s="595"/>
      <c r="BFQ40" s="595"/>
      <c r="BFR40" s="595"/>
      <c r="BFS40" s="595"/>
      <c r="BFT40" s="595"/>
      <c r="BFU40" s="595"/>
      <c r="BFV40" s="595"/>
      <c r="BFW40" s="595"/>
      <c r="BFX40" s="595"/>
      <c r="BFY40" s="595"/>
      <c r="BFZ40" s="595"/>
      <c r="BGA40" s="595"/>
      <c r="BGB40" s="595"/>
      <c r="BGC40" s="595"/>
      <c r="BGD40" s="595"/>
      <c r="BGE40" s="595"/>
      <c r="BGF40" s="595"/>
      <c r="BGG40" s="595"/>
      <c r="BGH40" s="595"/>
      <c r="BGI40" s="595"/>
      <c r="BGJ40" s="595"/>
      <c r="BGK40" s="595"/>
      <c r="BGL40" s="595"/>
      <c r="BGM40" s="595"/>
      <c r="BGN40" s="595"/>
      <c r="BGO40" s="595"/>
      <c r="BGP40" s="595"/>
      <c r="BGQ40" s="595"/>
      <c r="BGR40" s="595"/>
      <c r="BGS40" s="595"/>
      <c r="BGT40" s="595"/>
      <c r="BGU40" s="595"/>
      <c r="BGV40" s="595"/>
      <c r="BGW40" s="595"/>
      <c r="BGX40" s="595"/>
      <c r="BGY40" s="595"/>
      <c r="BGZ40" s="595"/>
      <c r="BHA40" s="595"/>
      <c r="BHB40" s="595"/>
      <c r="BHC40" s="595"/>
      <c r="BHD40" s="595"/>
      <c r="BHE40" s="595"/>
      <c r="BHF40" s="595"/>
      <c r="BHG40" s="595"/>
      <c r="BHH40" s="595"/>
      <c r="BHI40" s="595"/>
      <c r="BHJ40" s="595"/>
      <c r="BHK40" s="595"/>
      <c r="BHL40" s="595"/>
      <c r="BHM40" s="595"/>
      <c r="BHN40" s="595"/>
      <c r="BHO40" s="595"/>
      <c r="BHP40" s="595"/>
      <c r="BHQ40" s="595"/>
      <c r="BHR40" s="595"/>
      <c r="BHS40" s="595"/>
      <c r="BHT40" s="595"/>
      <c r="BHU40" s="595"/>
      <c r="BHV40" s="595"/>
      <c r="BHW40" s="595"/>
      <c r="BHX40" s="595"/>
      <c r="BHY40" s="595"/>
      <c r="BHZ40" s="595"/>
      <c r="BIA40" s="595"/>
      <c r="BIB40" s="595"/>
      <c r="BIC40" s="595"/>
      <c r="BID40" s="595"/>
      <c r="BIE40" s="595"/>
      <c r="BIF40" s="595"/>
      <c r="BIG40" s="595"/>
      <c r="BIH40" s="595"/>
      <c r="BII40" s="595"/>
      <c r="BIJ40" s="595"/>
      <c r="BIK40" s="595"/>
      <c r="BIL40" s="595"/>
      <c r="BIM40" s="595"/>
      <c r="BIN40" s="595"/>
      <c r="BIO40" s="595"/>
      <c r="BIP40" s="595"/>
      <c r="BIQ40" s="595"/>
      <c r="BIR40" s="595"/>
      <c r="BIS40" s="595"/>
      <c r="BIT40" s="595"/>
      <c r="BIU40" s="595"/>
      <c r="BIV40" s="595"/>
      <c r="BIW40" s="595"/>
      <c r="BIX40" s="595"/>
      <c r="BIY40" s="595"/>
      <c r="BIZ40" s="595"/>
      <c r="BJA40" s="595"/>
      <c r="BJB40" s="595"/>
      <c r="BJC40" s="595"/>
      <c r="BJD40" s="595"/>
      <c r="BJE40" s="595"/>
      <c r="BJF40" s="595"/>
      <c r="BJG40" s="595"/>
      <c r="BJH40" s="595"/>
      <c r="BJI40" s="595"/>
      <c r="BJJ40" s="595"/>
      <c r="BJK40" s="595"/>
      <c r="BJL40" s="595"/>
      <c r="BJM40" s="595"/>
      <c r="BJN40" s="595"/>
      <c r="BJO40" s="595"/>
      <c r="BJP40" s="595"/>
      <c r="BJQ40" s="595"/>
      <c r="BJR40" s="595"/>
      <c r="BJS40" s="595"/>
      <c r="BJT40" s="595"/>
      <c r="BJU40" s="595"/>
      <c r="BJV40" s="595"/>
      <c r="BJW40" s="595"/>
      <c r="BJX40" s="595"/>
      <c r="BJY40" s="595"/>
      <c r="BJZ40" s="595"/>
      <c r="BKA40" s="595"/>
      <c r="BKB40" s="595"/>
      <c r="BKC40" s="595"/>
      <c r="BKD40" s="595"/>
      <c r="BKE40" s="595"/>
      <c r="BKF40" s="595"/>
      <c r="BKG40" s="595"/>
      <c r="BKH40" s="595"/>
      <c r="BKI40" s="595"/>
      <c r="BKJ40" s="595"/>
      <c r="BKK40" s="595"/>
      <c r="BKL40" s="595"/>
      <c r="BKM40" s="595"/>
      <c r="BKN40" s="595"/>
      <c r="BKO40" s="595"/>
      <c r="BKP40" s="595"/>
      <c r="BKQ40" s="595"/>
      <c r="BKR40" s="595"/>
      <c r="BKS40" s="595"/>
      <c r="BKT40" s="595"/>
      <c r="BKU40" s="595"/>
      <c r="BKV40" s="595"/>
      <c r="BKW40" s="595"/>
      <c r="BKX40" s="595"/>
      <c r="BKY40" s="595"/>
      <c r="BKZ40" s="595"/>
      <c r="BLA40" s="595"/>
      <c r="BLB40" s="595"/>
      <c r="BLC40" s="595"/>
      <c r="BLD40" s="595"/>
      <c r="BLE40" s="595"/>
      <c r="BLF40" s="595"/>
      <c r="BLG40" s="595"/>
      <c r="BLH40" s="595"/>
      <c r="BLI40" s="595"/>
      <c r="BLJ40" s="595"/>
      <c r="BLK40" s="595"/>
      <c r="BLL40" s="595"/>
      <c r="BLM40" s="595"/>
      <c r="BLN40" s="595"/>
      <c r="BLO40" s="595"/>
      <c r="BLP40" s="595"/>
      <c r="BLQ40" s="595"/>
      <c r="BLR40" s="595"/>
      <c r="BLS40" s="595"/>
      <c r="BLT40" s="595"/>
      <c r="BLU40" s="595"/>
      <c r="BLV40" s="595"/>
      <c r="BLW40" s="595"/>
      <c r="BLX40" s="595"/>
      <c r="BLY40" s="595"/>
      <c r="BLZ40" s="595"/>
      <c r="BMA40" s="595"/>
      <c r="BMB40" s="595"/>
      <c r="BMC40" s="595"/>
      <c r="BMD40" s="595"/>
      <c r="BME40" s="595"/>
      <c r="BMF40" s="595"/>
      <c r="BMG40" s="595"/>
      <c r="BMH40" s="595"/>
      <c r="BMI40" s="595"/>
      <c r="BMJ40" s="595"/>
      <c r="BMK40" s="595"/>
      <c r="BML40" s="595"/>
      <c r="BMM40" s="595"/>
      <c r="BMN40" s="595"/>
      <c r="BMO40" s="595"/>
      <c r="BMP40" s="595"/>
      <c r="BMQ40" s="595"/>
      <c r="BMR40" s="595"/>
      <c r="BMS40" s="595"/>
      <c r="BMT40" s="595"/>
      <c r="BMU40" s="595"/>
      <c r="BMV40" s="595"/>
      <c r="BMW40" s="595"/>
      <c r="BMX40" s="595"/>
      <c r="BMY40" s="595"/>
      <c r="BMZ40" s="595"/>
      <c r="BNA40" s="595"/>
      <c r="BNB40" s="595"/>
      <c r="BNC40" s="595"/>
      <c r="BND40" s="595"/>
      <c r="BNE40" s="595"/>
      <c r="BNF40" s="595"/>
      <c r="BNG40" s="595"/>
      <c r="BNH40" s="595"/>
      <c r="BNI40" s="595"/>
      <c r="BNJ40" s="595"/>
      <c r="BNK40" s="595"/>
      <c r="BNL40" s="595"/>
      <c r="BNM40" s="595"/>
      <c r="BNN40" s="595"/>
      <c r="BNO40" s="595"/>
      <c r="BNP40" s="595"/>
      <c r="BNQ40" s="595"/>
      <c r="BNR40" s="595"/>
      <c r="BNS40" s="595"/>
      <c r="BNT40" s="595"/>
      <c r="BNU40" s="595"/>
      <c r="BNV40" s="595"/>
      <c r="BNW40" s="595"/>
      <c r="BNX40" s="595"/>
      <c r="BNY40" s="595"/>
      <c r="BNZ40" s="595"/>
      <c r="BOA40" s="595"/>
      <c r="BOB40" s="595"/>
      <c r="BOC40" s="595"/>
      <c r="BOD40" s="595"/>
      <c r="BOE40" s="595"/>
      <c r="BOF40" s="595"/>
      <c r="BOG40" s="595"/>
      <c r="BOH40" s="595"/>
      <c r="BOI40" s="595"/>
      <c r="BOJ40" s="595"/>
      <c r="BOK40" s="595"/>
      <c r="BOL40" s="595"/>
      <c r="BOM40" s="595"/>
      <c r="BON40" s="595"/>
      <c r="BOO40" s="595"/>
      <c r="BOP40" s="595"/>
      <c r="BOQ40" s="595"/>
      <c r="BOR40" s="595"/>
      <c r="BOS40" s="595"/>
      <c r="BOT40" s="595"/>
      <c r="BOU40" s="595"/>
      <c r="BOV40" s="595"/>
      <c r="BOW40" s="595"/>
      <c r="BOX40" s="595"/>
      <c r="BOY40" s="595"/>
      <c r="BOZ40" s="595"/>
      <c r="BPA40" s="595"/>
      <c r="BPB40" s="595"/>
      <c r="BPC40" s="595"/>
      <c r="BPD40" s="595"/>
      <c r="BPE40" s="595"/>
      <c r="BPF40" s="595"/>
      <c r="BPG40" s="595"/>
      <c r="BPH40" s="595"/>
      <c r="BPI40" s="595"/>
      <c r="BPJ40" s="595"/>
      <c r="BPK40" s="595"/>
      <c r="BPL40" s="595"/>
      <c r="BPM40" s="595"/>
      <c r="BPN40" s="595"/>
      <c r="BPO40" s="595"/>
      <c r="BPP40" s="595"/>
      <c r="BPQ40" s="595"/>
      <c r="BPR40" s="595"/>
      <c r="BPS40" s="595"/>
      <c r="BPT40" s="595"/>
      <c r="BPU40" s="595"/>
      <c r="BPV40" s="595"/>
      <c r="BPW40" s="595"/>
      <c r="BPX40" s="595"/>
      <c r="BPY40" s="595"/>
      <c r="BPZ40" s="595"/>
      <c r="BQA40" s="595"/>
      <c r="BQB40" s="595"/>
      <c r="BQC40" s="595"/>
      <c r="BQD40" s="595"/>
      <c r="BQE40" s="595"/>
      <c r="BQF40" s="595"/>
      <c r="BQG40" s="595"/>
      <c r="BQH40" s="595"/>
      <c r="BQI40" s="595"/>
      <c r="BQJ40" s="595"/>
      <c r="BQK40" s="595"/>
      <c r="BQL40" s="595"/>
      <c r="BQM40" s="595"/>
      <c r="BQN40" s="595"/>
      <c r="BQO40" s="595"/>
      <c r="BQP40" s="595"/>
      <c r="BQQ40" s="595"/>
      <c r="BQR40" s="595"/>
      <c r="BQS40" s="595"/>
      <c r="BQT40" s="595"/>
      <c r="BQU40" s="595"/>
      <c r="BQV40" s="595"/>
      <c r="BQW40" s="595"/>
      <c r="BQX40" s="595"/>
      <c r="BQY40" s="595"/>
      <c r="BQZ40" s="595"/>
      <c r="BRA40" s="595"/>
      <c r="BRB40" s="595"/>
      <c r="BRC40" s="595"/>
      <c r="BRD40" s="595"/>
      <c r="BRE40" s="595"/>
      <c r="BRF40" s="595"/>
      <c r="BRG40" s="595"/>
      <c r="BRH40" s="595"/>
      <c r="BRI40" s="595"/>
      <c r="BRJ40" s="595"/>
      <c r="BRK40" s="595"/>
      <c r="BRL40" s="595"/>
      <c r="BRM40" s="595"/>
      <c r="BRN40" s="595"/>
      <c r="BRO40" s="595"/>
      <c r="BRP40" s="595"/>
      <c r="BRQ40" s="595"/>
      <c r="BRR40" s="595"/>
      <c r="BRS40" s="595"/>
      <c r="BRT40" s="595"/>
      <c r="BRU40" s="595"/>
      <c r="BRV40" s="595"/>
      <c r="BRW40" s="595"/>
      <c r="BRX40" s="595"/>
      <c r="BRY40" s="595"/>
      <c r="BRZ40" s="595"/>
      <c r="BSA40" s="595"/>
      <c r="BSB40" s="595"/>
      <c r="BSC40" s="595"/>
      <c r="BSD40" s="595"/>
      <c r="BSE40" s="595"/>
      <c r="BSF40" s="595"/>
      <c r="BSG40" s="595"/>
      <c r="BSH40" s="595"/>
      <c r="BSI40" s="595"/>
      <c r="BSJ40" s="595"/>
      <c r="BSK40" s="595"/>
      <c r="BSL40" s="595"/>
      <c r="BSM40" s="595"/>
      <c r="BSN40" s="595"/>
      <c r="BSO40" s="595"/>
      <c r="BSP40" s="595"/>
      <c r="BSQ40" s="595"/>
      <c r="BSR40" s="595"/>
      <c r="BSS40" s="595"/>
      <c r="BST40" s="595"/>
      <c r="BSU40" s="595"/>
      <c r="BSV40" s="595"/>
      <c r="BSW40" s="595"/>
      <c r="BSX40" s="595"/>
      <c r="BSY40" s="595"/>
      <c r="BSZ40" s="595"/>
      <c r="BTA40" s="595"/>
      <c r="BTB40" s="595"/>
      <c r="BTC40" s="595"/>
      <c r="BTD40" s="595"/>
      <c r="BTE40" s="595"/>
      <c r="BTF40" s="595"/>
      <c r="BTG40" s="595"/>
      <c r="BTH40" s="595"/>
      <c r="BTI40" s="595"/>
      <c r="BTJ40" s="595"/>
      <c r="BTK40" s="595"/>
      <c r="BTL40" s="595"/>
      <c r="BTM40" s="595"/>
      <c r="BTN40" s="595"/>
      <c r="BTO40" s="595"/>
      <c r="BTP40" s="595"/>
      <c r="BTQ40" s="595"/>
      <c r="BTR40" s="595"/>
      <c r="BTS40" s="595"/>
      <c r="BTT40" s="595"/>
      <c r="BTU40" s="595"/>
      <c r="BTV40" s="595"/>
      <c r="BTW40" s="595"/>
      <c r="BTX40" s="595"/>
      <c r="BTY40" s="595"/>
      <c r="BTZ40" s="595"/>
      <c r="BUA40" s="595"/>
      <c r="BUB40" s="595"/>
      <c r="BUC40" s="595"/>
      <c r="BUD40" s="595"/>
      <c r="BUE40" s="595"/>
      <c r="BUF40" s="595"/>
      <c r="BUG40" s="595"/>
      <c r="BUH40" s="595"/>
      <c r="BUI40" s="595"/>
      <c r="BUJ40" s="595"/>
      <c r="BUK40" s="595"/>
      <c r="BUL40" s="595"/>
      <c r="BUM40" s="595"/>
      <c r="BUN40" s="595"/>
      <c r="BUO40" s="595"/>
      <c r="BUP40" s="595"/>
      <c r="BUQ40" s="595"/>
      <c r="BUR40" s="595"/>
      <c r="BUS40" s="595"/>
      <c r="BUT40" s="595"/>
      <c r="BUU40" s="595"/>
      <c r="BUV40" s="595"/>
      <c r="BUW40" s="595"/>
      <c r="BUX40" s="595"/>
      <c r="BUY40" s="595"/>
      <c r="BUZ40" s="595"/>
      <c r="BVA40" s="595"/>
      <c r="BVB40" s="595"/>
      <c r="BVC40" s="595"/>
      <c r="BVD40" s="595"/>
      <c r="BVE40" s="595"/>
      <c r="BVF40" s="595"/>
      <c r="BVG40" s="595"/>
      <c r="BVH40" s="595"/>
      <c r="BVI40" s="595"/>
      <c r="BVJ40" s="595"/>
      <c r="BVK40" s="595"/>
      <c r="BVL40" s="595"/>
      <c r="BVM40" s="595"/>
      <c r="BVN40" s="595"/>
      <c r="BVO40" s="595"/>
      <c r="BVP40" s="595"/>
      <c r="BVQ40" s="595"/>
      <c r="BVR40" s="595"/>
      <c r="BVS40" s="595"/>
      <c r="BVT40" s="595"/>
      <c r="BVU40" s="595"/>
      <c r="BVV40" s="595"/>
      <c r="BVW40" s="595"/>
      <c r="BVX40" s="595"/>
      <c r="BVY40" s="595"/>
      <c r="BVZ40" s="595"/>
      <c r="BWA40" s="595"/>
      <c r="BWB40" s="595"/>
      <c r="BWC40" s="595"/>
      <c r="BWD40" s="595"/>
      <c r="BWE40" s="595"/>
      <c r="BWF40" s="595"/>
      <c r="BWG40" s="595"/>
      <c r="BWH40" s="595"/>
      <c r="BWI40" s="595"/>
      <c r="BWJ40" s="595"/>
      <c r="BWK40" s="595"/>
    </row>
    <row r="41" spans="1:1961" s="129" customFormat="1" ht="31.5" x14ac:dyDescent="0.25">
      <c r="A41" s="40" t="s">
        <v>168</v>
      </c>
      <c r="B41" s="41" t="s">
        <v>169</v>
      </c>
      <c r="C41" s="122" t="s">
        <v>127</v>
      </c>
      <c r="D41" s="122" t="s">
        <v>127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87">
        <f>L42</f>
        <v>0.45577403999999999</v>
      </c>
      <c r="M41" s="122">
        <f t="shared" ref="M41:Q41" si="9">M42</f>
        <v>0</v>
      </c>
      <c r="N41" s="122">
        <f t="shared" si="9"/>
        <v>0</v>
      </c>
      <c r="O41" s="122">
        <f t="shared" si="9"/>
        <v>0.55000000000000004</v>
      </c>
      <c r="P41" s="122">
        <f t="shared" si="9"/>
        <v>0</v>
      </c>
      <c r="Q41" s="122">
        <f t="shared" si="9"/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0</v>
      </c>
      <c r="Y41" s="122">
        <v>0</v>
      </c>
      <c r="Z41" s="87">
        <f>Z42+Z50</f>
        <v>13.64434</v>
      </c>
      <c r="AA41" s="122">
        <v>0</v>
      </c>
      <c r="AB41" s="122">
        <v>0</v>
      </c>
      <c r="AC41" s="122">
        <f>AC42</f>
        <v>4.32</v>
      </c>
      <c r="AD41" s="122">
        <v>0</v>
      </c>
      <c r="AE41" s="122">
        <f>AE42</f>
        <v>219</v>
      </c>
      <c r="AF41" s="122">
        <v>0</v>
      </c>
      <c r="AG41" s="87">
        <f>AG42</f>
        <v>8.35167489</v>
      </c>
      <c r="AH41" s="616">
        <f t="shared" ref="AH41:AL41" si="10">AH42</f>
        <v>0</v>
      </c>
      <c r="AI41" s="616">
        <f t="shared" si="10"/>
        <v>0</v>
      </c>
      <c r="AJ41" s="87">
        <f t="shared" si="10"/>
        <v>4.87</v>
      </c>
      <c r="AK41" s="87">
        <f t="shared" si="10"/>
        <v>0</v>
      </c>
      <c r="AL41" s="140">
        <f t="shared" si="10"/>
        <v>219</v>
      </c>
      <c r="AM41" s="603"/>
      <c r="AN41" s="603"/>
      <c r="AO41" s="603"/>
      <c r="AP41" s="603"/>
      <c r="AQ41" s="603"/>
      <c r="AR41" s="603"/>
      <c r="AS41" s="603"/>
      <c r="AT41" s="603"/>
      <c r="AU41" s="603"/>
      <c r="AV41" s="603"/>
      <c r="AW41" s="603"/>
      <c r="AX41" s="603"/>
      <c r="AY41" s="603"/>
      <c r="AZ41" s="603"/>
      <c r="BA41" s="603"/>
      <c r="BB41" s="603"/>
      <c r="BC41" s="603"/>
      <c r="BD41" s="603"/>
      <c r="BE41" s="603"/>
      <c r="BF41" s="603"/>
      <c r="BG41" s="603"/>
      <c r="BH41" s="603"/>
      <c r="BI41" s="603"/>
      <c r="BJ41" s="603"/>
      <c r="BK41" s="603"/>
      <c r="BL41" s="603"/>
      <c r="BM41" s="603"/>
      <c r="BN41" s="603"/>
      <c r="BO41" s="603"/>
      <c r="BP41" s="603"/>
      <c r="BQ41" s="603"/>
      <c r="BR41" s="603"/>
      <c r="BS41" s="603"/>
      <c r="BT41" s="603"/>
      <c r="BU41" s="603"/>
      <c r="BV41" s="603"/>
      <c r="BW41" s="603"/>
      <c r="BX41" s="603"/>
      <c r="BY41" s="603"/>
      <c r="BZ41" s="603"/>
      <c r="CA41" s="603"/>
      <c r="CB41" s="603"/>
      <c r="CC41" s="603"/>
      <c r="CD41" s="603"/>
      <c r="CE41" s="603"/>
      <c r="CF41" s="603"/>
      <c r="CG41" s="603"/>
      <c r="CH41" s="603"/>
      <c r="CI41" s="603"/>
      <c r="CJ41" s="603"/>
      <c r="CK41" s="603"/>
      <c r="CL41" s="603"/>
      <c r="CM41" s="603"/>
      <c r="CN41" s="603"/>
      <c r="CO41" s="603"/>
      <c r="CP41" s="603"/>
      <c r="CQ41" s="603"/>
      <c r="CR41" s="603"/>
      <c r="CS41" s="603"/>
      <c r="CT41" s="603"/>
      <c r="CU41" s="603"/>
      <c r="CV41" s="603"/>
      <c r="CW41" s="603"/>
      <c r="CX41" s="603"/>
      <c r="CY41" s="603"/>
      <c r="CZ41" s="603"/>
      <c r="DA41" s="603"/>
      <c r="DB41" s="603"/>
      <c r="DC41" s="603"/>
      <c r="DD41" s="603"/>
      <c r="DE41" s="603"/>
      <c r="DF41" s="603"/>
      <c r="DG41" s="603"/>
      <c r="DH41" s="603"/>
      <c r="DI41" s="603"/>
      <c r="DJ41" s="603"/>
      <c r="DK41" s="603"/>
      <c r="DL41" s="603"/>
      <c r="DM41" s="603"/>
      <c r="DN41" s="603"/>
      <c r="DO41" s="603"/>
      <c r="DP41" s="603"/>
      <c r="DQ41" s="603"/>
      <c r="DR41" s="603"/>
      <c r="DS41" s="603"/>
      <c r="DT41" s="603"/>
      <c r="DU41" s="603"/>
      <c r="DV41" s="603"/>
      <c r="DW41" s="603"/>
      <c r="DX41" s="603"/>
      <c r="DY41" s="603"/>
      <c r="DZ41" s="603"/>
      <c r="EA41" s="603"/>
      <c r="EB41" s="603"/>
      <c r="EC41" s="603"/>
      <c r="ED41" s="603"/>
      <c r="EE41" s="603"/>
      <c r="EF41" s="603"/>
      <c r="EG41" s="603"/>
      <c r="EH41" s="603"/>
      <c r="EI41" s="603"/>
      <c r="EJ41" s="603"/>
      <c r="EK41" s="603"/>
      <c r="EL41" s="603"/>
      <c r="EM41" s="603"/>
      <c r="EN41" s="603"/>
      <c r="EO41" s="603"/>
      <c r="EP41" s="603"/>
      <c r="EQ41" s="603"/>
      <c r="ER41" s="603"/>
      <c r="ES41" s="603"/>
      <c r="ET41" s="603"/>
      <c r="EU41" s="603"/>
      <c r="EV41" s="603"/>
      <c r="EW41" s="603"/>
      <c r="EX41" s="603"/>
      <c r="EY41" s="603"/>
      <c r="EZ41" s="603"/>
      <c r="FA41" s="603"/>
      <c r="FB41" s="603"/>
      <c r="FC41" s="603"/>
      <c r="FD41" s="603"/>
      <c r="FE41" s="603"/>
      <c r="FF41" s="603"/>
      <c r="FG41" s="603"/>
      <c r="FH41" s="603"/>
      <c r="FI41" s="603"/>
      <c r="FJ41" s="603"/>
      <c r="FK41" s="603"/>
      <c r="FL41" s="603"/>
      <c r="FM41" s="603"/>
      <c r="FN41" s="603"/>
      <c r="FO41" s="603"/>
      <c r="FP41" s="603"/>
      <c r="FQ41" s="603"/>
      <c r="FR41" s="603"/>
      <c r="FS41" s="603"/>
      <c r="FT41" s="603"/>
      <c r="FU41" s="603"/>
      <c r="FV41" s="603"/>
      <c r="FW41" s="603"/>
      <c r="FX41" s="603"/>
      <c r="FY41" s="603"/>
      <c r="FZ41" s="603"/>
      <c r="GA41" s="603"/>
      <c r="GB41" s="603"/>
      <c r="GC41" s="603"/>
      <c r="GD41" s="603"/>
      <c r="GE41" s="603"/>
      <c r="GF41" s="603"/>
      <c r="GG41" s="603"/>
      <c r="GH41" s="603"/>
      <c r="GI41" s="603"/>
      <c r="GJ41" s="603"/>
      <c r="GK41" s="603"/>
      <c r="GL41" s="603"/>
      <c r="GM41" s="603"/>
      <c r="GN41" s="603"/>
      <c r="GO41" s="603"/>
      <c r="GP41" s="603"/>
      <c r="GQ41" s="603"/>
      <c r="GR41" s="603"/>
      <c r="GS41" s="603"/>
      <c r="GT41" s="603"/>
      <c r="GU41" s="603"/>
      <c r="GV41" s="603"/>
      <c r="GW41" s="603"/>
      <c r="GX41" s="603"/>
      <c r="GY41" s="603"/>
      <c r="GZ41" s="603"/>
      <c r="HA41" s="603"/>
      <c r="HB41" s="603"/>
      <c r="HC41" s="603"/>
      <c r="HD41" s="603"/>
      <c r="HE41" s="603"/>
      <c r="HF41" s="603"/>
      <c r="HG41" s="603"/>
      <c r="HH41" s="603"/>
      <c r="HI41" s="603"/>
      <c r="HJ41" s="603"/>
      <c r="HK41" s="603"/>
      <c r="HL41" s="603"/>
      <c r="HM41" s="603"/>
      <c r="HN41" s="603"/>
      <c r="HO41" s="603"/>
      <c r="HP41" s="603"/>
      <c r="HQ41" s="603"/>
      <c r="HR41" s="603"/>
      <c r="HS41" s="603"/>
      <c r="HT41" s="603"/>
      <c r="HU41" s="603"/>
      <c r="HV41" s="603"/>
      <c r="HW41" s="603"/>
      <c r="HX41" s="603"/>
      <c r="HY41" s="603"/>
      <c r="HZ41" s="603"/>
      <c r="IA41" s="603"/>
      <c r="IB41" s="603"/>
      <c r="IC41" s="603"/>
      <c r="ID41" s="603"/>
      <c r="IE41" s="603"/>
      <c r="IF41" s="603"/>
      <c r="IG41" s="603"/>
      <c r="IH41" s="603"/>
      <c r="II41" s="603"/>
      <c r="IJ41" s="603"/>
      <c r="IK41" s="603"/>
      <c r="IL41" s="603"/>
      <c r="IM41" s="603"/>
      <c r="IN41" s="603"/>
      <c r="IO41" s="603"/>
      <c r="IP41" s="603"/>
      <c r="IQ41" s="603"/>
      <c r="IR41" s="603"/>
      <c r="IS41" s="603"/>
      <c r="IT41" s="603"/>
      <c r="IU41" s="603"/>
      <c r="IV41" s="603"/>
      <c r="IW41" s="603"/>
      <c r="IX41" s="603"/>
      <c r="IY41" s="603"/>
      <c r="IZ41" s="603"/>
      <c r="JA41" s="603"/>
      <c r="JB41" s="603"/>
      <c r="JC41" s="603"/>
      <c r="JD41" s="603"/>
      <c r="JE41" s="603"/>
      <c r="JF41" s="603"/>
      <c r="JG41" s="603"/>
      <c r="JH41" s="603"/>
      <c r="JI41" s="603"/>
      <c r="JJ41" s="603"/>
      <c r="JK41" s="603"/>
      <c r="JL41" s="603"/>
      <c r="JM41" s="603"/>
      <c r="JN41" s="603"/>
      <c r="JO41" s="603"/>
      <c r="JP41" s="603"/>
      <c r="JQ41" s="603"/>
      <c r="JR41" s="603"/>
      <c r="JS41" s="603"/>
      <c r="JT41" s="603"/>
      <c r="JU41" s="603"/>
      <c r="JV41" s="603"/>
      <c r="JW41" s="603"/>
      <c r="JX41" s="603"/>
      <c r="JY41" s="603"/>
      <c r="JZ41" s="603"/>
      <c r="KA41" s="603"/>
      <c r="KB41" s="603"/>
      <c r="KC41" s="603"/>
      <c r="KD41" s="603"/>
      <c r="KE41" s="603"/>
      <c r="KF41" s="603"/>
      <c r="KG41" s="603"/>
      <c r="KH41" s="603"/>
      <c r="KI41" s="603"/>
      <c r="KJ41" s="603"/>
      <c r="KK41" s="603"/>
      <c r="KL41" s="603"/>
      <c r="KM41" s="603"/>
      <c r="KN41" s="603"/>
      <c r="KO41" s="603"/>
      <c r="KP41" s="603"/>
      <c r="KQ41" s="603"/>
      <c r="KR41" s="603"/>
      <c r="KS41" s="603"/>
      <c r="KT41" s="603"/>
      <c r="KU41" s="603"/>
      <c r="KV41" s="603"/>
      <c r="KW41" s="603"/>
      <c r="KX41" s="603"/>
      <c r="KY41" s="603"/>
      <c r="KZ41" s="603"/>
      <c r="LA41" s="603"/>
      <c r="LB41" s="603"/>
      <c r="LC41" s="603"/>
      <c r="LD41" s="603"/>
      <c r="LE41" s="603"/>
      <c r="LF41" s="603"/>
      <c r="LG41" s="603"/>
      <c r="LH41" s="603"/>
      <c r="LI41" s="603"/>
      <c r="LJ41" s="603"/>
      <c r="LK41" s="603"/>
      <c r="LL41" s="603"/>
      <c r="LM41" s="603"/>
      <c r="LN41" s="603"/>
      <c r="LO41" s="603"/>
      <c r="LP41" s="603"/>
      <c r="LQ41" s="603"/>
      <c r="LR41" s="603"/>
      <c r="LS41" s="603"/>
      <c r="LT41" s="603"/>
      <c r="LU41" s="603"/>
      <c r="LV41" s="603"/>
      <c r="LW41" s="603"/>
      <c r="LX41" s="603"/>
      <c r="LY41" s="603"/>
      <c r="LZ41" s="603"/>
      <c r="MA41" s="603"/>
      <c r="MB41" s="603"/>
      <c r="MC41" s="603"/>
      <c r="MD41" s="603"/>
      <c r="ME41" s="603"/>
      <c r="MF41" s="603"/>
      <c r="MG41" s="603"/>
      <c r="MH41" s="603"/>
      <c r="MI41" s="603"/>
      <c r="MJ41" s="603"/>
      <c r="MK41" s="603"/>
      <c r="ML41" s="603"/>
      <c r="MM41" s="603"/>
      <c r="MN41" s="603"/>
      <c r="MO41" s="603"/>
      <c r="MP41" s="603"/>
      <c r="MQ41" s="603"/>
      <c r="MR41" s="603"/>
      <c r="MS41" s="603"/>
      <c r="MT41" s="603"/>
      <c r="MU41" s="603"/>
      <c r="MV41" s="603"/>
      <c r="MW41" s="603"/>
      <c r="MX41" s="603"/>
      <c r="MY41" s="603"/>
      <c r="MZ41" s="603"/>
      <c r="NA41" s="603"/>
      <c r="NB41" s="603"/>
      <c r="NC41" s="603"/>
      <c r="ND41" s="603"/>
      <c r="NE41" s="603"/>
      <c r="NF41" s="603"/>
      <c r="NG41" s="603"/>
      <c r="NH41" s="603"/>
      <c r="NI41" s="603"/>
      <c r="NJ41" s="603"/>
      <c r="NK41" s="603"/>
      <c r="NL41" s="603"/>
      <c r="NM41" s="603"/>
      <c r="NN41" s="603"/>
      <c r="NO41" s="603"/>
      <c r="NP41" s="603"/>
      <c r="NQ41" s="603"/>
      <c r="NR41" s="603"/>
      <c r="NS41" s="603"/>
      <c r="NT41" s="603"/>
      <c r="NU41" s="603"/>
      <c r="NV41" s="603"/>
      <c r="NW41" s="603"/>
      <c r="NX41" s="603"/>
      <c r="NY41" s="603"/>
      <c r="NZ41" s="603"/>
      <c r="OA41" s="603"/>
      <c r="OB41" s="603"/>
      <c r="OC41" s="603"/>
      <c r="OD41" s="603"/>
      <c r="OE41" s="603"/>
      <c r="OF41" s="603"/>
      <c r="OG41" s="603"/>
      <c r="OH41" s="603"/>
      <c r="OI41" s="603"/>
      <c r="OJ41" s="603"/>
      <c r="OK41" s="603"/>
      <c r="OL41" s="603"/>
      <c r="OM41" s="603"/>
      <c r="ON41" s="603"/>
      <c r="OO41" s="603"/>
      <c r="OP41" s="603"/>
      <c r="OQ41" s="603"/>
      <c r="OR41" s="603"/>
      <c r="OS41" s="603"/>
      <c r="OT41" s="603"/>
      <c r="OU41" s="603"/>
      <c r="OV41" s="603"/>
      <c r="OW41" s="603"/>
      <c r="OX41" s="603"/>
      <c r="OY41" s="603"/>
      <c r="OZ41" s="603"/>
      <c r="PA41" s="603"/>
      <c r="PB41" s="603"/>
      <c r="PC41" s="603"/>
      <c r="PD41" s="603"/>
      <c r="PE41" s="603"/>
      <c r="PF41" s="603"/>
      <c r="PG41" s="603"/>
      <c r="PH41" s="603"/>
      <c r="PI41" s="603"/>
      <c r="PJ41" s="603"/>
      <c r="PK41" s="603"/>
      <c r="PL41" s="603"/>
      <c r="PM41" s="603"/>
      <c r="PN41" s="603"/>
      <c r="PO41" s="603"/>
      <c r="PP41" s="603"/>
      <c r="PQ41" s="603"/>
      <c r="PR41" s="603"/>
      <c r="PS41" s="603"/>
      <c r="PT41" s="603"/>
      <c r="PU41" s="603"/>
      <c r="PV41" s="603"/>
      <c r="PW41" s="603"/>
      <c r="PX41" s="603"/>
      <c r="PY41" s="603"/>
      <c r="PZ41" s="603"/>
      <c r="QA41" s="603"/>
      <c r="QB41" s="603"/>
      <c r="QC41" s="603"/>
      <c r="QD41" s="603"/>
      <c r="QE41" s="603"/>
      <c r="QF41" s="603"/>
      <c r="QG41" s="603"/>
      <c r="QH41" s="603"/>
      <c r="QI41" s="603"/>
      <c r="QJ41" s="603"/>
      <c r="QK41" s="603"/>
      <c r="QL41" s="603"/>
      <c r="QM41" s="603"/>
      <c r="QN41" s="603"/>
      <c r="QO41" s="603"/>
      <c r="QP41" s="603"/>
      <c r="QQ41" s="603"/>
      <c r="QR41" s="603"/>
      <c r="QS41" s="603"/>
      <c r="QT41" s="603"/>
      <c r="QU41" s="603"/>
      <c r="QV41" s="603"/>
      <c r="QW41" s="603"/>
      <c r="QX41" s="603"/>
      <c r="QY41" s="603"/>
      <c r="QZ41" s="603"/>
      <c r="RA41" s="603"/>
      <c r="RB41" s="603"/>
      <c r="RC41" s="603"/>
      <c r="RD41" s="603"/>
      <c r="RE41" s="603"/>
      <c r="RF41" s="603"/>
      <c r="RG41" s="603"/>
      <c r="RH41" s="603"/>
      <c r="RI41" s="603"/>
      <c r="RJ41" s="603"/>
      <c r="RK41" s="603"/>
      <c r="RL41" s="603"/>
      <c r="RM41" s="603"/>
      <c r="RN41" s="603"/>
      <c r="RO41" s="603"/>
      <c r="RP41" s="603"/>
      <c r="RQ41" s="603"/>
      <c r="RR41" s="603"/>
      <c r="RS41" s="603"/>
      <c r="RT41" s="603"/>
      <c r="RU41" s="603"/>
      <c r="RV41" s="603"/>
      <c r="RW41" s="603"/>
      <c r="RX41" s="603"/>
      <c r="RY41" s="603"/>
      <c r="RZ41" s="603"/>
      <c r="SA41" s="603"/>
      <c r="SB41" s="603"/>
      <c r="SC41" s="603"/>
      <c r="SD41" s="603"/>
      <c r="SE41" s="603"/>
      <c r="SF41" s="603"/>
      <c r="SG41" s="603"/>
      <c r="SH41" s="603"/>
      <c r="SI41" s="603"/>
      <c r="SJ41" s="603"/>
      <c r="SK41" s="603"/>
      <c r="SL41" s="603"/>
      <c r="SM41" s="603"/>
      <c r="SN41" s="603"/>
      <c r="SO41" s="603"/>
      <c r="SP41" s="603"/>
      <c r="SQ41" s="603"/>
      <c r="SR41" s="603"/>
      <c r="SS41" s="603"/>
      <c r="ST41" s="603"/>
      <c r="SU41" s="603"/>
      <c r="SV41" s="603"/>
      <c r="SW41" s="603"/>
      <c r="SX41" s="603"/>
      <c r="SY41" s="603"/>
      <c r="SZ41" s="603"/>
      <c r="TA41" s="603"/>
      <c r="TB41" s="603"/>
      <c r="TC41" s="603"/>
      <c r="TD41" s="603"/>
      <c r="TE41" s="603"/>
      <c r="TF41" s="603"/>
      <c r="TG41" s="603"/>
      <c r="TH41" s="603"/>
      <c r="TI41" s="603"/>
      <c r="TJ41" s="603"/>
      <c r="TK41" s="603"/>
      <c r="TL41" s="603"/>
      <c r="TM41" s="603"/>
      <c r="TN41" s="603"/>
      <c r="TO41" s="603"/>
      <c r="TP41" s="603"/>
      <c r="TQ41" s="603"/>
      <c r="TR41" s="603"/>
      <c r="TS41" s="603"/>
      <c r="TT41" s="603"/>
      <c r="TU41" s="603"/>
      <c r="TV41" s="603"/>
      <c r="TW41" s="603"/>
      <c r="TX41" s="603"/>
      <c r="TY41" s="603"/>
      <c r="TZ41" s="603"/>
      <c r="UA41" s="603"/>
      <c r="UB41" s="603"/>
      <c r="UC41" s="603"/>
      <c r="UD41" s="603"/>
      <c r="UE41" s="603"/>
      <c r="UF41" s="603"/>
      <c r="UG41" s="603"/>
      <c r="UH41" s="603"/>
      <c r="UI41" s="603"/>
      <c r="UJ41" s="603"/>
      <c r="UK41" s="603"/>
      <c r="UL41" s="603"/>
      <c r="UM41" s="603"/>
      <c r="UN41" s="603"/>
      <c r="UO41" s="603"/>
      <c r="UP41" s="603"/>
      <c r="UQ41" s="603"/>
      <c r="UR41" s="603"/>
      <c r="US41" s="603"/>
      <c r="UT41" s="603"/>
      <c r="UU41" s="603"/>
      <c r="UV41" s="603"/>
      <c r="UW41" s="603"/>
      <c r="UX41" s="603"/>
      <c r="UY41" s="603"/>
      <c r="UZ41" s="603"/>
      <c r="VA41" s="603"/>
      <c r="VB41" s="603"/>
      <c r="VC41" s="603"/>
      <c r="VD41" s="603"/>
      <c r="VE41" s="603"/>
      <c r="VF41" s="603"/>
      <c r="VG41" s="603"/>
      <c r="VH41" s="603"/>
      <c r="VI41" s="603"/>
      <c r="VJ41" s="603"/>
      <c r="VK41" s="603"/>
      <c r="VL41" s="603"/>
      <c r="VM41" s="603"/>
      <c r="VN41" s="603"/>
      <c r="VO41" s="603"/>
      <c r="VP41" s="603"/>
      <c r="VQ41" s="603"/>
      <c r="VR41" s="603"/>
      <c r="VS41" s="603"/>
      <c r="VT41" s="603"/>
      <c r="VU41" s="603"/>
      <c r="VV41" s="603"/>
      <c r="VW41" s="603"/>
      <c r="VX41" s="603"/>
      <c r="VY41" s="603"/>
      <c r="VZ41" s="603"/>
      <c r="WA41" s="603"/>
      <c r="WB41" s="603"/>
      <c r="WC41" s="603"/>
      <c r="WD41" s="603"/>
      <c r="WE41" s="603"/>
      <c r="WF41" s="603"/>
      <c r="WG41" s="603"/>
      <c r="WH41" s="603"/>
      <c r="WI41" s="603"/>
      <c r="WJ41" s="603"/>
      <c r="WK41" s="603"/>
      <c r="WL41" s="603"/>
      <c r="WM41" s="603"/>
      <c r="WN41" s="603"/>
      <c r="WO41" s="603"/>
      <c r="WP41" s="603"/>
      <c r="WQ41" s="603"/>
      <c r="WR41" s="603"/>
      <c r="WS41" s="603"/>
      <c r="WT41" s="603"/>
      <c r="WU41" s="603"/>
      <c r="WV41" s="603"/>
      <c r="WW41" s="603"/>
      <c r="WX41" s="603"/>
      <c r="WY41" s="603"/>
      <c r="WZ41" s="603"/>
      <c r="XA41" s="603"/>
      <c r="XB41" s="603"/>
      <c r="XC41" s="603"/>
      <c r="XD41" s="603"/>
      <c r="XE41" s="603"/>
      <c r="XF41" s="603"/>
      <c r="XG41" s="603"/>
      <c r="XH41" s="603"/>
      <c r="XI41" s="603"/>
      <c r="XJ41" s="603"/>
      <c r="XK41" s="603"/>
      <c r="XL41" s="603"/>
      <c r="XM41" s="603"/>
      <c r="XN41" s="603"/>
      <c r="XO41" s="603"/>
      <c r="XP41" s="603"/>
      <c r="XQ41" s="603"/>
      <c r="XR41" s="603"/>
      <c r="XS41" s="603"/>
      <c r="XT41" s="603"/>
      <c r="XU41" s="603"/>
      <c r="XV41" s="603"/>
      <c r="XW41" s="603"/>
      <c r="XX41" s="603"/>
      <c r="XY41" s="603"/>
      <c r="XZ41" s="603"/>
      <c r="YA41" s="603"/>
      <c r="YB41" s="603"/>
      <c r="YC41" s="603"/>
      <c r="YD41" s="603"/>
      <c r="YE41" s="603"/>
      <c r="YF41" s="603"/>
      <c r="YG41" s="603"/>
      <c r="YH41" s="603"/>
      <c r="YI41" s="603"/>
      <c r="YJ41" s="603"/>
      <c r="YK41" s="603"/>
      <c r="YL41" s="603"/>
      <c r="YM41" s="603"/>
      <c r="YN41" s="603"/>
      <c r="YO41" s="603"/>
      <c r="YP41" s="603"/>
      <c r="YQ41" s="603"/>
      <c r="YR41" s="603"/>
      <c r="YS41" s="603"/>
      <c r="YT41" s="603"/>
      <c r="YU41" s="603"/>
      <c r="YV41" s="603"/>
      <c r="YW41" s="603"/>
      <c r="YX41" s="603"/>
      <c r="YY41" s="603"/>
      <c r="YZ41" s="603"/>
      <c r="ZA41" s="603"/>
      <c r="ZB41" s="603"/>
      <c r="ZC41" s="603"/>
      <c r="ZD41" s="603"/>
      <c r="ZE41" s="603"/>
      <c r="ZF41" s="603"/>
      <c r="ZG41" s="603"/>
      <c r="ZH41" s="603"/>
      <c r="ZI41" s="603"/>
      <c r="ZJ41" s="603"/>
      <c r="ZK41" s="603"/>
      <c r="ZL41" s="603"/>
      <c r="ZM41" s="603"/>
      <c r="ZN41" s="603"/>
      <c r="ZO41" s="603"/>
      <c r="ZP41" s="603"/>
      <c r="ZQ41" s="603"/>
      <c r="ZR41" s="603"/>
      <c r="ZS41" s="603"/>
      <c r="ZT41" s="603"/>
      <c r="ZU41" s="603"/>
      <c r="ZV41" s="603"/>
      <c r="ZW41" s="603"/>
      <c r="ZX41" s="603"/>
      <c r="ZY41" s="603"/>
      <c r="ZZ41" s="603"/>
      <c r="AAA41" s="603"/>
      <c r="AAB41" s="603"/>
      <c r="AAC41" s="603"/>
      <c r="AAD41" s="603"/>
      <c r="AAE41" s="603"/>
      <c r="AAF41" s="603"/>
      <c r="AAG41" s="603"/>
      <c r="AAH41" s="603"/>
      <c r="AAI41" s="603"/>
      <c r="AAJ41" s="603"/>
      <c r="AAK41" s="603"/>
      <c r="AAL41" s="603"/>
      <c r="AAM41" s="603"/>
      <c r="AAN41" s="603"/>
      <c r="AAO41" s="603"/>
      <c r="AAP41" s="603"/>
      <c r="AAQ41" s="603"/>
      <c r="AAR41" s="603"/>
      <c r="AAS41" s="603"/>
      <c r="AAT41" s="603"/>
      <c r="AAU41" s="603"/>
      <c r="AAV41" s="603"/>
      <c r="AAW41" s="603"/>
      <c r="AAX41" s="603"/>
      <c r="AAY41" s="603"/>
      <c r="AAZ41" s="603"/>
      <c r="ABA41" s="603"/>
      <c r="ABB41" s="603"/>
      <c r="ABC41" s="603"/>
      <c r="ABD41" s="603"/>
      <c r="ABE41" s="603"/>
      <c r="ABF41" s="603"/>
      <c r="ABG41" s="603"/>
      <c r="ABH41" s="603"/>
      <c r="ABI41" s="603"/>
      <c r="ABJ41" s="603"/>
      <c r="ABK41" s="603"/>
      <c r="ABL41" s="603"/>
      <c r="ABM41" s="603"/>
      <c r="ABN41" s="603"/>
      <c r="ABO41" s="603"/>
      <c r="ABP41" s="603"/>
      <c r="ABQ41" s="603"/>
      <c r="ABR41" s="603"/>
      <c r="ABS41" s="603"/>
      <c r="ABT41" s="603"/>
      <c r="ABU41" s="603"/>
      <c r="ABV41" s="603"/>
      <c r="ABW41" s="603"/>
      <c r="ABX41" s="603"/>
      <c r="ABY41" s="603"/>
      <c r="ABZ41" s="603"/>
      <c r="ACA41" s="603"/>
      <c r="ACB41" s="603"/>
      <c r="ACC41" s="603"/>
      <c r="ACD41" s="603"/>
      <c r="ACE41" s="603"/>
      <c r="ACF41" s="603"/>
      <c r="ACG41" s="603"/>
      <c r="ACH41" s="603"/>
      <c r="ACI41" s="603"/>
      <c r="ACJ41" s="603"/>
      <c r="ACK41" s="603"/>
      <c r="ACL41" s="603"/>
      <c r="ACM41" s="603"/>
      <c r="ACN41" s="603"/>
      <c r="ACO41" s="603"/>
      <c r="ACP41" s="603"/>
      <c r="ACQ41" s="603"/>
      <c r="ACR41" s="603"/>
      <c r="ACS41" s="603"/>
      <c r="ACT41" s="603"/>
      <c r="ACU41" s="603"/>
      <c r="ACV41" s="603"/>
      <c r="ACW41" s="603"/>
      <c r="ACX41" s="603"/>
      <c r="ACY41" s="603"/>
      <c r="ACZ41" s="603"/>
      <c r="ADA41" s="603"/>
      <c r="ADB41" s="603"/>
      <c r="ADC41" s="603"/>
      <c r="ADD41" s="603"/>
      <c r="ADE41" s="603"/>
      <c r="ADF41" s="603"/>
      <c r="ADG41" s="603"/>
      <c r="ADH41" s="603"/>
      <c r="ADI41" s="603"/>
      <c r="ADJ41" s="603"/>
      <c r="ADK41" s="603"/>
      <c r="ADL41" s="603"/>
      <c r="ADM41" s="603"/>
      <c r="ADN41" s="603"/>
      <c r="ADO41" s="603"/>
      <c r="ADP41" s="603"/>
      <c r="ADQ41" s="603"/>
      <c r="ADR41" s="603"/>
      <c r="ADS41" s="603"/>
      <c r="ADT41" s="603"/>
      <c r="ADU41" s="603"/>
      <c r="ADV41" s="603"/>
      <c r="ADW41" s="603"/>
      <c r="ADX41" s="603"/>
      <c r="ADY41" s="603"/>
      <c r="ADZ41" s="603"/>
      <c r="AEA41" s="603"/>
      <c r="AEB41" s="603"/>
      <c r="AEC41" s="603"/>
      <c r="AED41" s="603"/>
      <c r="AEE41" s="603"/>
      <c r="AEF41" s="603"/>
      <c r="AEG41" s="603"/>
      <c r="AEH41" s="603"/>
      <c r="AEI41" s="603"/>
      <c r="AEJ41" s="603"/>
      <c r="AEK41" s="603"/>
      <c r="AEL41" s="603"/>
      <c r="AEM41" s="603"/>
      <c r="AEN41" s="603"/>
      <c r="AEO41" s="603"/>
      <c r="AEP41" s="603"/>
      <c r="AEQ41" s="603"/>
      <c r="AER41" s="603"/>
      <c r="AES41" s="603"/>
      <c r="AET41" s="603"/>
      <c r="AEU41" s="603"/>
      <c r="AEV41" s="603"/>
      <c r="AEW41" s="603"/>
      <c r="AEX41" s="603"/>
      <c r="AEY41" s="603"/>
      <c r="AEZ41" s="603"/>
      <c r="AFA41" s="603"/>
      <c r="AFB41" s="603"/>
      <c r="AFC41" s="603"/>
      <c r="AFD41" s="603"/>
      <c r="AFE41" s="603"/>
      <c r="AFF41" s="603"/>
      <c r="AFG41" s="603"/>
      <c r="AFH41" s="603"/>
      <c r="AFI41" s="603"/>
      <c r="AFJ41" s="603"/>
      <c r="AFK41" s="603"/>
      <c r="AFL41" s="603"/>
      <c r="AFM41" s="603"/>
      <c r="AFN41" s="603"/>
      <c r="AFO41" s="603"/>
      <c r="AFP41" s="603"/>
      <c r="AFQ41" s="603"/>
      <c r="AFR41" s="603"/>
      <c r="AFS41" s="603"/>
      <c r="AFT41" s="603"/>
      <c r="AFU41" s="603"/>
      <c r="AFV41" s="603"/>
      <c r="AFW41" s="603"/>
      <c r="AFX41" s="603"/>
      <c r="AFY41" s="603"/>
      <c r="AFZ41" s="603"/>
      <c r="AGA41" s="603"/>
      <c r="AGB41" s="603"/>
      <c r="AGC41" s="603"/>
      <c r="AGD41" s="603"/>
      <c r="AGE41" s="603"/>
      <c r="AGF41" s="603"/>
      <c r="AGG41" s="603"/>
      <c r="AGH41" s="603"/>
      <c r="AGI41" s="603"/>
      <c r="AGJ41" s="603"/>
      <c r="AGK41" s="603"/>
      <c r="AGL41" s="603"/>
      <c r="AGM41" s="603"/>
      <c r="AGN41" s="603"/>
      <c r="AGO41" s="603"/>
      <c r="AGP41" s="603"/>
      <c r="AGQ41" s="603"/>
      <c r="AGR41" s="603"/>
      <c r="AGS41" s="603"/>
      <c r="AGT41" s="603"/>
      <c r="AGU41" s="603"/>
      <c r="AGV41" s="603"/>
      <c r="AGW41" s="603"/>
      <c r="AGX41" s="603"/>
      <c r="AGY41" s="603"/>
      <c r="AGZ41" s="603"/>
      <c r="AHA41" s="603"/>
      <c r="AHB41" s="603"/>
      <c r="AHC41" s="603"/>
      <c r="AHD41" s="603"/>
      <c r="AHE41" s="603"/>
      <c r="AHF41" s="603"/>
      <c r="AHG41" s="603"/>
      <c r="AHH41" s="603"/>
      <c r="AHI41" s="603"/>
      <c r="AHJ41" s="603"/>
      <c r="AHK41" s="603"/>
      <c r="AHL41" s="603"/>
      <c r="AHM41" s="603"/>
      <c r="AHN41" s="603"/>
      <c r="AHO41" s="603"/>
      <c r="AHP41" s="603"/>
      <c r="AHQ41" s="603"/>
      <c r="AHR41" s="603"/>
      <c r="AHS41" s="603"/>
      <c r="AHT41" s="603"/>
      <c r="AHU41" s="603"/>
      <c r="AHV41" s="603"/>
      <c r="AHW41" s="603"/>
      <c r="AHX41" s="603"/>
      <c r="AHY41" s="603"/>
      <c r="AHZ41" s="603"/>
      <c r="AIA41" s="603"/>
      <c r="AIB41" s="603"/>
      <c r="AIC41" s="603"/>
      <c r="AID41" s="603"/>
      <c r="AIE41" s="603"/>
      <c r="AIF41" s="603"/>
      <c r="AIG41" s="603"/>
      <c r="AIH41" s="603"/>
      <c r="AII41" s="603"/>
      <c r="AIJ41" s="603"/>
      <c r="AIK41" s="603"/>
      <c r="AIL41" s="603"/>
      <c r="AIM41" s="603"/>
      <c r="AIN41" s="603"/>
      <c r="AIO41" s="603"/>
      <c r="AIP41" s="603"/>
      <c r="AIQ41" s="603"/>
      <c r="AIR41" s="603"/>
      <c r="AIS41" s="603"/>
      <c r="AIT41" s="603"/>
      <c r="AIU41" s="603"/>
      <c r="AIV41" s="603"/>
      <c r="AIW41" s="603"/>
      <c r="AIX41" s="603"/>
      <c r="AIY41" s="603"/>
      <c r="AIZ41" s="603"/>
      <c r="AJA41" s="603"/>
      <c r="AJB41" s="603"/>
      <c r="AJC41" s="603"/>
      <c r="AJD41" s="603"/>
      <c r="AJE41" s="603"/>
      <c r="AJF41" s="603"/>
      <c r="AJG41" s="603"/>
      <c r="AJH41" s="603"/>
      <c r="AJI41" s="603"/>
      <c r="AJJ41" s="603"/>
      <c r="AJK41" s="603"/>
      <c r="AJL41" s="603"/>
      <c r="AJM41" s="603"/>
      <c r="AJN41" s="603"/>
      <c r="AJO41" s="603"/>
      <c r="AJP41" s="603"/>
      <c r="AJQ41" s="603"/>
      <c r="AJR41" s="603"/>
      <c r="AJS41" s="603"/>
      <c r="AJT41" s="603"/>
      <c r="AJU41" s="603"/>
      <c r="AJV41" s="603"/>
      <c r="AJW41" s="603"/>
      <c r="AJX41" s="603"/>
      <c r="AJY41" s="603"/>
      <c r="AJZ41" s="603"/>
      <c r="AKA41" s="603"/>
      <c r="AKB41" s="603"/>
      <c r="AKC41" s="603"/>
      <c r="AKD41" s="603"/>
      <c r="AKE41" s="603"/>
      <c r="AKF41" s="603"/>
      <c r="AKG41" s="603"/>
      <c r="AKH41" s="603"/>
      <c r="AKI41" s="603"/>
      <c r="AKJ41" s="603"/>
      <c r="AKK41" s="603"/>
      <c r="AKL41" s="603"/>
      <c r="AKM41" s="603"/>
      <c r="AKN41" s="603"/>
      <c r="AKO41" s="603"/>
      <c r="AKP41" s="603"/>
      <c r="AKQ41" s="603"/>
      <c r="AKR41" s="603"/>
      <c r="AKS41" s="603"/>
      <c r="AKT41" s="603"/>
      <c r="AKU41" s="603"/>
      <c r="AKV41" s="603"/>
      <c r="AKW41" s="603"/>
      <c r="AKX41" s="603"/>
      <c r="AKY41" s="603"/>
      <c r="AKZ41" s="603"/>
      <c r="ALA41" s="603"/>
      <c r="ALB41" s="603"/>
      <c r="ALC41" s="603"/>
      <c r="ALD41" s="603"/>
      <c r="ALE41" s="603"/>
      <c r="ALF41" s="603"/>
      <c r="ALG41" s="603"/>
      <c r="ALH41" s="603"/>
      <c r="ALI41" s="603"/>
      <c r="ALJ41" s="603"/>
      <c r="ALK41" s="603"/>
      <c r="ALL41" s="603"/>
      <c r="ALM41" s="603"/>
      <c r="ALN41" s="603"/>
      <c r="ALO41" s="603"/>
      <c r="ALP41" s="603"/>
      <c r="ALQ41" s="603"/>
      <c r="ALR41" s="603"/>
      <c r="ALS41" s="603"/>
      <c r="ALT41" s="603"/>
      <c r="ALU41" s="603"/>
      <c r="ALV41" s="603"/>
      <c r="ALW41" s="603"/>
      <c r="ALX41" s="603"/>
      <c r="ALY41" s="603"/>
      <c r="ALZ41" s="603"/>
      <c r="AMA41" s="603"/>
      <c r="AMB41" s="603"/>
      <c r="AMC41" s="603"/>
      <c r="AMD41" s="603"/>
      <c r="AME41" s="603"/>
      <c r="AMF41" s="603"/>
      <c r="AMG41" s="603"/>
      <c r="AMH41" s="603"/>
      <c r="AMI41" s="603"/>
      <c r="AMJ41" s="603"/>
      <c r="AMK41" s="603"/>
      <c r="AML41" s="603"/>
      <c r="AMM41" s="603"/>
      <c r="AMN41" s="603"/>
      <c r="AMO41" s="603"/>
      <c r="AMP41" s="603"/>
      <c r="AMQ41" s="603"/>
      <c r="AMR41" s="603"/>
      <c r="AMS41" s="603"/>
      <c r="AMT41" s="603"/>
      <c r="AMU41" s="603"/>
      <c r="AMV41" s="603"/>
      <c r="AMW41" s="603"/>
      <c r="AMX41" s="603"/>
      <c r="AMY41" s="603"/>
      <c r="AMZ41" s="603"/>
      <c r="ANA41" s="603"/>
      <c r="ANB41" s="603"/>
      <c r="ANC41" s="603"/>
      <c r="AND41" s="603"/>
      <c r="ANE41" s="603"/>
      <c r="ANF41" s="603"/>
      <c r="ANG41" s="603"/>
      <c r="ANH41" s="603"/>
      <c r="ANI41" s="603"/>
      <c r="ANJ41" s="603"/>
      <c r="ANK41" s="603"/>
      <c r="ANL41" s="603"/>
      <c r="ANM41" s="603"/>
      <c r="ANN41" s="603"/>
      <c r="ANO41" s="603"/>
      <c r="ANP41" s="603"/>
      <c r="ANQ41" s="603"/>
      <c r="ANR41" s="603"/>
      <c r="ANS41" s="603"/>
      <c r="ANT41" s="603"/>
      <c r="ANU41" s="603"/>
      <c r="ANV41" s="603"/>
      <c r="ANW41" s="603"/>
      <c r="ANX41" s="603"/>
      <c r="ANY41" s="603"/>
      <c r="ANZ41" s="603"/>
      <c r="AOA41" s="603"/>
      <c r="AOB41" s="603"/>
      <c r="AOC41" s="603"/>
      <c r="AOD41" s="603"/>
      <c r="AOE41" s="603"/>
      <c r="AOF41" s="603"/>
      <c r="AOG41" s="603"/>
      <c r="AOH41" s="603"/>
      <c r="AOI41" s="603"/>
      <c r="AOJ41" s="603"/>
      <c r="AOK41" s="603"/>
      <c r="AOL41" s="603"/>
      <c r="AOM41" s="603"/>
      <c r="AON41" s="603"/>
      <c r="AOO41" s="603"/>
      <c r="AOP41" s="603"/>
      <c r="AOQ41" s="603"/>
      <c r="AOR41" s="603"/>
      <c r="AOS41" s="603"/>
      <c r="AOT41" s="603"/>
      <c r="AOU41" s="603"/>
      <c r="AOV41" s="603"/>
      <c r="AOW41" s="603"/>
      <c r="AOX41" s="603"/>
      <c r="AOY41" s="603"/>
      <c r="AOZ41" s="603"/>
      <c r="APA41" s="603"/>
      <c r="APB41" s="603"/>
      <c r="APC41" s="603"/>
      <c r="APD41" s="603"/>
      <c r="APE41" s="603"/>
      <c r="APF41" s="603"/>
      <c r="APG41" s="603"/>
      <c r="APH41" s="603"/>
      <c r="API41" s="603"/>
      <c r="APJ41" s="603"/>
      <c r="APK41" s="603"/>
      <c r="APL41" s="603"/>
      <c r="APM41" s="603"/>
      <c r="APN41" s="603"/>
      <c r="APO41" s="603"/>
      <c r="APP41" s="603"/>
      <c r="APQ41" s="603"/>
      <c r="APR41" s="603"/>
      <c r="APS41" s="603"/>
      <c r="APT41" s="603"/>
      <c r="APU41" s="603"/>
      <c r="APV41" s="603"/>
      <c r="APW41" s="603"/>
      <c r="APX41" s="603"/>
      <c r="APY41" s="603"/>
      <c r="APZ41" s="603"/>
      <c r="AQA41" s="603"/>
      <c r="AQB41" s="603"/>
      <c r="AQC41" s="603"/>
      <c r="AQD41" s="603"/>
      <c r="AQE41" s="603"/>
      <c r="AQF41" s="603"/>
      <c r="AQG41" s="603"/>
      <c r="AQH41" s="603"/>
      <c r="AQI41" s="603"/>
      <c r="AQJ41" s="603"/>
      <c r="AQK41" s="603"/>
      <c r="AQL41" s="603"/>
      <c r="AQM41" s="603"/>
      <c r="AQN41" s="603"/>
      <c r="AQO41" s="603"/>
      <c r="AQP41" s="603"/>
      <c r="AQQ41" s="603"/>
      <c r="AQR41" s="603"/>
      <c r="AQS41" s="603"/>
      <c r="AQT41" s="603"/>
      <c r="AQU41" s="603"/>
      <c r="AQV41" s="603"/>
      <c r="AQW41" s="603"/>
      <c r="AQX41" s="603"/>
      <c r="AQY41" s="603"/>
      <c r="AQZ41" s="603"/>
      <c r="ARA41" s="603"/>
      <c r="ARB41" s="603"/>
      <c r="ARC41" s="603"/>
      <c r="ARD41" s="603"/>
      <c r="ARE41" s="603"/>
      <c r="ARF41" s="603"/>
      <c r="ARG41" s="603"/>
      <c r="ARH41" s="603"/>
      <c r="ARI41" s="603"/>
      <c r="ARJ41" s="603"/>
      <c r="ARK41" s="603"/>
      <c r="ARL41" s="603"/>
      <c r="ARM41" s="603"/>
      <c r="ARN41" s="603"/>
      <c r="ARO41" s="603"/>
      <c r="ARP41" s="603"/>
      <c r="ARQ41" s="603"/>
      <c r="ARR41" s="603"/>
      <c r="ARS41" s="603"/>
      <c r="ART41" s="603"/>
      <c r="ARU41" s="603"/>
      <c r="ARV41" s="603"/>
      <c r="ARW41" s="603"/>
      <c r="ARX41" s="603"/>
      <c r="ARY41" s="603"/>
      <c r="ARZ41" s="603"/>
      <c r="ASA41" s="603"/>
      <c r="ASB41" s="603"/>
      <c r="ASC41" s="603"/>
      <c r="ASD41" s="603"/>
      <c r="ASE41" s="603"/>
      <c r="ASF41" s="603"/>
      <c r="ASG41" s="603"/>
      <c r="ASH41" s="603"/>
      <c r="ASI41" s="603"/>
      <c r="ASJ41" s="603"/>
      <c r="ASK41" s="603"/>
      <c r="ASL41" s="603"/>
      <c r="ASM41" s="603"/>
      <c r="ASN41" s="603"/>
      <c r="ASO41" s="603"/>
      <c r="ASP41" s="603"/>
      <c r="ASQ41" s="603"/>
      <c r="ASR41" s="603"/>
      <c r="ASS41" s="603"/>
      <c r="AST41" s="603"/>
      <c r="ASU41" s="603"/>
      <c r="ASV41" s="603"/>
      <c r="ASW41" s="603"/>
      <c r="ASX41" s="603"/>
      <c r="ASY41" s="603"/>
      <c r="ASZ41" s="603"/>
      <c r="ATA41" s="603"/>
      <c r="ATB41" s="603"/>
      <c r="ATC41" s="603"/>
      <c r="ATD41" s="603"/>
      <c r="ATE41" s="603"/>
      <c r="ATF41" s="603"/>
      <c r="ATG41" s="603"/>
      <c r="ATH41" s="603"/>
      <c r="ATI41" s="603"/>
      <c r="ATJ41" s="603"/>
      <c r="ATK41" s="603"/>
      <c r="ATL41" s="603"/>
      <c r="ATM41" s="603"/>
      <c r="ATN41" s="603"/>
      <c r="ATO41" s="603"/>
      <c r="ATP41" s="603"/>
      <c r="ATQ41" s="603"/>
      <c r="ATR41" s="603"/>
      <c r="ATS41" s="603"/>
      <c r="ATT41" s="603"/>
      <c r="ATU41" s="603"/>
      <c r="ATV41" s="603"/>
      <c r="ATW41" s="603"/>
      <c r="ATX41" s="603"/>
      <c r="ATY41" s="603"/>
      <c r="ATZ41" s="603"/>
      <c r="AUA41" s="603"/>
      <c r="AUB41" s="603"/>
      <c r="AUC41" s="603"/>
      <c r="AUD41" s="603"/>
      <c r="AUE41" s="603"/>
      <c r="AUF41" s="603"/>
      <c r="AUG41" s="603"/>
      <c r="AUH41" s="603"/>
      <c r="AUI41" s="603"/>
      <c r="AUJ41" s="603"/>
      <c r="AUK41" s="603"/>
      <c r="AUL41" s="603"/>
      <c r="AUM41" s="603"/>
      <c r="AUN41" s="603"/>
      <c r="AUO41" s="603"/>
      <c r="AUP41" s="603"/>
      <c r="AUQ41" s="603"/>
      <c r="AUR41" s="603"/>
      <c r="AUS41" s="603"/>
      <c r="AUT41" s="603"/>
      <c r="AUU41" s="603"/>
      <c r="AUV41" s="603"/>
      <c r="AUW41" s="603"/>
      <c r="AUX41" s="603"/>
      <c r="AUY41" s="603"/>
      <c r="AUZ41" s="603"/>
      <c r="AVA41" s="603"/>
      <c r="AVB41" s="603"/>
      <c r="AVC41" s="603"/>
      <c r="AVD41" s="603"/>
      <c r="AVE41" s="603"/>
      <c r="AVF41" s="603"/>
      <c r="AVG41" s="603"/>
      <c r="AVH41" s="603"/>
      <c r="AVI41" s="603"/>
      <c r="AVJ41" s="603"/>
      <c r="AVK41" s="603"/>
      <c r="AVL41" s="603"/>
      <c r="AVM41" s="603"/>
      <c r="AVN41" s="603"/>
      <c r="AVO41" s="603"/>
      <c r="AVP41" s="603"/>
      <c r="AVQ41" s="603"/>
      <c r="AVR41" s="603"/>
      <c r="AVS41" s="603"/>
      <c r="AVT41" s="603"/>
      <c r="AVU41" s="603"/>
      <c r="AVV41" s="603"/>
      <c r="AVW41" s="603"/>
      <c r="AVX41" s="603"/>
      <c r="AVY41" s="603"/>
      <c r="AVZ41" s="603"/>
      <c r="AWA41" s="603"/>
      <c r="AWB41" s="603"/>
      <c r="AWC41" s="603"/>
      <c r="AWD41" s="603"/>
      <c r="AWE41" s="603"/>
      <c r="AWF41" s="603"/>
      <c r="AWG41" s="603"/>
      <c r="AWH41" s="603"/>
      <c r="AWI41" s="603"/>
      <c r="AWJ41" s="603"/>
      <c r="AWK41" s="603"/>
      <c r="AWL41" s="603"/>
      <c r="AWM41" s="603"/>
      <c r="AWN41" s="603"/>
      <c r="AWO41" s="603"/>
      <c r="AWP41" s="603"/>
      <c r="AWQ41" s="603"/>
      <c r="AWR41" s="603"/>
      <c r="AWS41" s="603"/>
      <c r="AWT41" s="603"/>
      <c r="AWU41" s="603"/>
      <c r="AWV41" s="603"/>
      <c r="AWW41" s="603"/>
      <c r="AWX41" s="603"/>
      <c r="AWY41" s="603"/>
      <c r="AWZ41" s="603"/>
      <c r="AXA41" s="603"/>
      <c r="AXB41" s="603"/>
      <c r="AXC41" s="603"/>
      <c r="AXD41" s="603"/>
      <c r="AXE41" s="603"/>
      <c r="AXF41" s="603"/>
      <c r="AXG41" s="603"/>
      <c r="AXH41" s="603"/>
      <c r="AXI41" s="603"/>
      <c r="AXJ41" s="603"/>
      <c r="AXK41" s="603"/>
      <c r="AXL41" s="603"/>
      <c r="AXM41" s="603"/>
      <c r="AXN41" s="603"/>
      <c r="AXO41" s="603"/>
      <c r="AXP41" s="603"/>
      <c r="AXQ41" s="603"/>
      <c r="AXR41" s="603"/>
      <c r="AXS41" s="603"/>
      <c r="AXT41" s="603"/>
      <c r="AXU41" s="603"/>
      <c r="AXV41" s="603"/>
      <c r="AXW41" s="603"/>
      <c r="AXX41" s="603"/>
      <c r="AXY41" s="603"/>
      <c r="AXZ41" s="603"/>
      <c r="AYA41" s="603"/>
      <c r="AYB41" s="603"/>
      <c r="AYC41" s="603"/>
      <c r="AYD41" s="603"/>
      <c r="AYE41" s="603"/>
      <c r="AYF41" s="603"/>
      <c r="AYG41" s="603"/>
      <c r="AYH41" s="603"/>
      <c r="AYI41" s="603"/>
      <c r="AYJ41" s="603"/>
      <c r="AYK41" s="603"/>
      <c r="AYL41" s="603"/>
      <c r="AYM41" s="603"/>
      <c r="AYN41" s="603"/>
      <c r="AYO41" s="603"/>
      <c r="AYP41" s="603"/>
      <c r="AYQ41" s="603"/>
      <c r="AYR41" s="603"/>
      <c r="AYS41" s="603"/>
      <c r="AYT41" s="603"/>
      <c r="AYU41" s="603"/>
      <c r="AYV41" s="603"/>
      <c r="AYW41" s="603"/>
      <c r="AYX41" s="603"/>
      <c r="AYY41" s="603"/>
      <c r="AYZ41" s="603"/>
      <c r="AZA41" s="603"/>
      <c r="AZB41" s="603"/>
      <c r="AZC41" s="603"/>
      <c r="AZD41" s="603"/>
      <c r="AZE41" s="603"/>
      <c r="AZF41" s="603"/>
      <c r="AZG41" s="603"/>
      <c r="AZH41" s="603"/>
      <c r="AZI41" s="603"/>
      <c r="AZJ41" s="603"/>
      <c r="AZK41" s="603"/>
      <c r="AZL41" s="603"/>
      <c r="AZM41" s="603"/>
      <c r="AZN41" s="603"/>
      <c r="AZO41" s="603"/>
      <c r="AZP41" s="603"/>
      <c r="AZQ41" s="603"/>
      <c r="AZR41" s="603"/>
      <c r="AZS41" s="603"/>
      <c r="AZT41" s="603"/>
      <c r="AZU41" s="603"/>
      <c r="AZV41" s="603"/>
      <c r="AZW41" s="603"/>
      <c r="AZX41" s="603"/>
      <c r="AZY41" s="603"/>
      <c r="AZZ41" s="603"/>
      <c r="BAA41" s="603"/>
      <c r="BAB41" s="603"/>
      <c r="BAC41" s="603"/>
      <c r="BAD41" s="603"/>
      <c r="BAE41" s="603"/>
      <c r="BAF41" s="603"/>
      <c r="BAG41" s="603"/>
      <c r="BAH41" s="603"/>
      <c r="BAI41" s="603"/>
      <c r="BAJ41" s="603"/>
      <c r="BAK41" s="603"/>
      <c r="BAL41" s="603"/>
      <c r="BAM41" s="603"/>
      <c r="BAN41" s="603"/>
      <c r="BAO41" s="603"/>
      <c r="BAP41" s="603"/>
      <c r="BAQ41" s="603"/>
      <c r="BAR41" s="603"/>
      <c r="BAS41" s="603"/>
      <c r="BAT41" s="603"/>
      <c r="BAU41" s="603"/>
      <c r="BAV41" s="603"/>
      <c r="BAW41" s="603"/>
      <c r="BAX41" s="603"/>
      <c r="BAY41" s="603"/>
      <c r="BAZ41" s="603"/>
      <c r="BBA41" s="603"/>
      <c r="BBB41" s="603"/>
      <c r="BBC41" s="603"/>
      <c r="BBD41" s="603"/>
      <c r="BBE41" s="603"/>
      <c r="BBF41" s="603"/>
      <c r="BBG41" s="603"/>
      <c r="BBH41" s="603"/>
      <c r="BBI41" s="603"/>
      <c r="BBJ41" s="603"/>
      <c r="BBK41" s="603"/>
      <c r="BBL41" s="603"/>
      <c r="BBM41" s="603"/>
      <c r="BBN41" s="603"/>
      <c r="BBO41" s="603"/>
      <c r="BBP41" s="603"/>
      <c r="BBQ41" s="603"/>
      <c r="BBR41" s="603"/>
      <c r="BBS41" s="603"/>
      <c r="BBT41" s="603"/>
      <c r="BBU41" s="603"/>
      <c r="BBV41" s="603"/>
      <c r="BBW41" s="603"/>
      <c r="BBX41" s="603"/>
      <c r="BBY41" s="603"/>
      <c r="BBZ41" s="603"/>
      <c r="BCA41" s="603"/>
      <c r="BCB41" s="603"/>
      <c r="BCC41" s="603"/>
      <c r="BCD41" s="603"/>
      <c r="BCE41" s="603"/>
      <c r="BCF41" s="603"/>
      <c r="BCG41" s="603"/>
      <c r="BCH41" s="603"/>
      <c r="BCI41" s="603"/>
      <c r="BCJ41" s="603"/>
      <c r="BCK41" s="603"/>
      <c r="BCL41" s="603"/>
      <c r="BCM41" s="603"/>
      <c r="BCN41" s="603"/>
      <c r="BCO41" s="603"/>
      <c r="BCP41" s="603"/>
      <c r="BCQ41" s="603"/>
      <c r="BCR41" s="603"/>
      <c r="BCS41" s="603"/>
      <c r="BCT41" s="603"/>
      <c r="BCU41" s="603"/>
      <c r="BCV41" s="603"/>
      <c r="BCW41" s="603"/>
      <c r="BCX41" s="603"/>
      <c r="BCY41" s="603"/>
      <c r="BCZ41" s="603"/>
      <c r="BDA41" s="603"/>
      <c r="BDB41" s="603"/>
      <c r="BDC41" s="603"/>
      <c r="BDD41" s="603"/>
      <c r="BDE41" s="603"/>
      <c r="BDF41" s="603"/>
      <c r="BDG41" s="603"/>
      <c r="BDH41" s="603"/>
      <c r="BDI41" s="603"/>
      <c r="BDJ41" s="603"/>
      <c r="BDK41" s="603"/>
      <c r="BDL41" s="603"/>
      <c r="BDM41" s="603"/>
      <c r="BDN41" s="603"/>
      <c r="BDO41" s="603"/>
      <c r="BDP41" s="603"/>
      <c r="BDQ41" s="603"/>
      <c r="BDR41" s="603"/>
      <c r="BDS41" s="603"/>
      <c r="BDT41" s="603"/>
      <c r="BDU41" s="603"/>
      <c r="BDV41" s="603"/>
      <c r="BDW41" s="603"/>
      <c r="BDX41" s="603"/>
      <c r="BDY41" s="603"/>
      <c r="BDZ41" s="603"/>
      <c r="BEA41" s="603"/>
      <c r="BEB41" s="603"/>
      <c r="BEC41" s="603"/>
      <c r="BED41" s="603"/>
      <c r="BEE41" s="603"/>
      <c r="BEF41" s="603"/>
      <c r="BEG41" s="603"/>
      <c r="BEH41" s="603"/>
      <c r="BEI41" s="603"/>
      <c r="BEJ41" s="603"/>
      <c r="BEK41" s="603"/>
      <c r="BEL41" s="603"/>
      <c r="BEM41" s="603"/>
      <c r="BEN41" s="603"/>
      <c r="BEO41" s="603"/>
      <c r="BEP41" s="603"/>
      <c r="BEQ41" s="603"/>
      <c r="BER41" s="603"/>
      <c r="BES41" s="603"/>
      <c r="BET41" s="603"/>
      <c r="BEU41" s="603"/>
      <c r="BEV41" s="603"/>
      <c r="BEW41" s="603"/>
      <c r="BEX41" s="603"/>
      <c r="BEY41" s="603"/>
      <c r="BEZ41" s="603"/>
      <c r="BFA41" s="603"/>
      <c r="BFB41" s="603"/>
      <c r="BFC41" s="603"/>
      <c r="BFD41" s="603"/>
      <c r="BFE41" s="603"/>
      <c r="BFF41" s="603"/>
      <c r="BFG41" s="603"/>
      <c r="BFH41" s="603"/>
      <c r="BFI41" s="603"/>
      <c r="BFJ41" s="603"/>
      <c r="BFK41" s="603"/>
      <c r="BFL41" s="603"/>
      <c r="BFM41" s="603"/>
      <c r="BFN41" s="603"/>
      <c r="BFO41" s="603"/>
      <c r="BFP41" s="603"/>
      <c r="BFQ41" s="603"/>
      <c r="BFR41" s="603"/>
      <c r="BFS41" s="603"/>
      <c r="BFT41" s="603"/>
      <c r="BFU41" s="603"/>
      <c r="BFV41" s="603"/>
      <c r="BFW41" s="603"/>
      <c r="BFX41" s="603"/>
      <c r="BFY41" s="603"/>
      <c r="BFZ41" s="603"/>
      <c r="BGA41" s="603"/>
      <c r="BGB41" s="603"/>
      <c r="BGC41" s="603"/>
      <c r="BGD41" s="603"/>
      <c r="BGE41" s="603"/>
      <c r="BGF41" s="603"/>
      <c r="BGG41" s="603"/>
      <c r="BGH41" s="603"/>
      <c r="BGI41" s="603"/>
      <c r="BGJ41" s="603"/>
      <c r="BGK41" s="603"/>
      <c r="BGL41" s="603"/>
      <c r="BGM41" s="603"/>
      <c r="BGN41" s="603"/>
      <c r="BGO41" s="603"/>
      <c r="BGP41" s="603"/>
      <c r="BGQ41" s="603"/>
      <c r="BGR41" s="603"/>
      <c r="BGS41" s="603"/>
      <c r="BGT41" s="603"/>
      <c r="BGU41" s="603"/>
      <c r="BGV41" s="603"/>
      <c r="BGW41" s="603"/>
      <c r="BGX41" s="603"/>
      <c r="BGY41" s="603"/>
      <c r="BGZ41" s="603"/>
      <c r="BHA41" s="603"/>
      <c r="BHB41" s="603"/>
      <c r="BHC41" s="603"/>
      <c r="BHD41" s="603"/>
      <c r="BHE41" s="603"/>
      <c r="BHF41" s="603"/>
      <c r="BHG41" s="603"/>
      <c r="BHH41" s="603"/>
      <c r="BHI41" s="603"/>
      <c r="BHJ41" s="603"/>
      <c r="BHK41" s="603"/>
      <c r="BHL41" s="603"/>
      <c r="BHM41" s="603"/>
      <c r="BHN41" s="603"/>
      <c r="BHO41" s="603"/>
      <c r="BHP41" s="603"/>
      <c r="BHQ41" s="603"/>
      <c r="BHR41" s="603"/>
      <c r="BHS41" s="603"/>
      <c r="BHT41" s="603"/>
      <c r="BHU41" s="603"/>
      <c r="BHV41" s="603"/>
      <c r="BHW41" s="603"/>
      <c r="BHX41" s="603"/>
      <c r="BHY41" s="603"/>
      <c r="BHZ41" s="603"/>
      <c r="BIA41" s="603"/>
      <c r="BIB41" s="603"/>
      <c r="BIC41" s="603"/>
      <c r="BID41" s="603"/>
      <c r="BIE41" s="603"/>
      <c r="BIF41" s="603"/>
      <c r="BIG41" s="603"/>
      <c r="BIH41" s="603"/>
      <c r="BII41" s="603"/>
      <c r="BIJ41" s="603"/>
      <c r="BIK41" s="603"/>
      <c r="BIL41" s="603"/>
      <c r="BIM41" s="603"/>
      <c r="BIN41" s="603"/>
      <c r="BIO41" s="603"/>
      <c r="BIP41" s="603"/>
      <c r="BIQ41" s="603"/>
      <c r="BIR41" s="603"/>
      <c r="BIS41" s="603"/>
      <c r="BIT41" s="603"/>
      <c r="BIU41" s="603"/>
      <c r="BIV41" s="603"/>
      <c r="BIW41" s="603"/>
      <c r="BIX41" s="603"/>
      <c r="BIY41" s="603"/>
      <c r="BIZ41" s="603"/>
      <c r="BJA41" s="603"/>
      <c r="BJB41" s="603"/>
      <c r="BJC41" s="603"/>
      <c r="BJD41" s="603"/>
      <c r="BJE41" s="603"/>
      <c r="BJF41" s="603"/>
      <c r="BJG41" s="603"/>
      <c r="BJH41" s="603"/>
      <c r="BJI41" s="603"/>
      <c r="BJJ41" s="603"/>
      <c r="BJK41" s="603"/>
      <c r="BJL41" s="603"/>
      <c r="BJM41" s="603"/>
      <c r="BJN41" s="603"/>
      <c r="BJO41" s="603"/>
      <c r="BJP41" s="603"/>
      <c r="BJQ41" s="603"/>
      <c r="BJR41" s="603"/>
      <c r="BJS41" s="603"/>
      <c r="BJT41" s="603"/>
      <c r="BJU41" s="603"/>
      <c r="BJV41" s="603"/>
      <c r="BJW41" s="603"/>
      <c r="BJX41" s="603"/>
      <c r="BJY41" s="603"/>
      <c r="BJZ41" s="603"/>
      <c r="BKA41" s="603"/>
      <c r="BKB41" s="603"/>
      <c r="BKC41" s="603"/>
      <c r="BKD41" s="603"/>
      <c r="BKE41" s="603"/>
      <c r="BKF41" s="603"/>
      <c r="BKG41" s="603"/>
      <c r="BKH41" s="603"/>
      <c r="BKI41" s="603"/>
      <c r="BKJ41" s="603"/>
      <c r="BKK41" s="603"/>
      <c r="BKL41" s="603"/>
      <c r="BKM41" s="603"/>
      <c r="BKN41" s="603"/>
      <c r="BKO41" s="603"/>
      <c r="BKP41" s="603"/>
      <c r="BKQ41" s="603"/>
      <c r="BKR41" s="603"/>
      <c r="BKS41" s="603"/>
      <c r="BKT41" s="603"/>
      <c r="BKU41" s="603"/>
      <c r="BKV41" s="603"/>
      <c r="BKW41" s="603"/>
      <c r="BKX41" s="603"/>
      <c r="BKY41" s="603"/>
      <c r="BKZ41" s="603"/>
      <c r="BLA41" s="603"/>
      <c r="BLB41" s="603"/>
      <c r="BLC41" s="603"/>
      <c r="BLD41" s="603"/>
      <c r="BLE41" s="603"/>
      <c r="BLF41" s="603"/>
      <c r="BLG41" s="603"/>
      <c r="BLH41" s="603"/>
      <c r="BLI41" s="603"/>
      <c r="BLJ41" s="603"/>
      <c r="BLK41" s="603"/>
      <c r="BLL41" s="603"/>
      <c r="BLM41" s="603"/>
      <c r="BLN41" s="603"/>
      <c r="BLO41" s="603"/>
      <c r="BLP41" s="603"/>
      <c r="BLQ41" s="603"/>
      <c r="BLR41" s="603"/>
      <c r="BLS41" s="603"/>
      <c r="BLT41" s="603"/>
      <c r="BLU41" s="603"/>
      <c r="BLV41" s="603"/>
      <c r="BLW41" s="603"/>
      <c r="BLX41" s="603"/>
      <c r="BLY41" s="603"/>
      <c r="BLZ41" s="603"/>
      <c r="BMA41" s="603"/>
      <c r="BMB41" s="603"/>
      <c r="BMC41" s="603"/>
      <c r="BMD41" s="603"/>
      <c r="BME41" s="603"/>
      <c r="BMF41" s="603"/>
      <c r="BMG41" s="603"/>
      <c r="BMH41" s="603"/>
      <c r="BMI41" s="603"/>
      <c r="BMJ41" s="603"/>
      <c r="BMK41" s="603"/>
      <c r="BML41" s="603"/>
      <c r="BMM41" s="603"/>
      <c r="BMN41" s="603"/>
      <c r="BMO41" s="603"/>
      <c r="BMP41" s="603"/>
      <c r="BMQ41" s="603"/>
      <c r="BMR41" s="603"/>
      <c r="BMS41" s="603"/>
      <c r="BMT41" s="603"/>
      <c r="BMU41" s="603"/>
      <c r="BMV41" s="603"/>
      <c r="BMW41" s="603"/>
      <c r="BMX41" s="603"/>
      <c r="BMY41" s="603"/>
      <c r="BMZ41" s="603"/>
      <c r="BNA41" s="603"/>
      <c r="BNB41" s="603"/>
      <c r="BNC41" s="603"/>
      <c r="BND41" s="603"/>
      <c r="BNE41" s="603"/>
      <c r="BNF41" s="603"/>
      <c r="BNG41" s="603"/>
      <c r="BNH41" s="603"/>
      <c r="BNI41" s="603"/>
      <c r="BNJ41" s="603"/>
      <c r="BNK41" s="603"/>
      <c r="BNL41" s="603"/>
      <c r="BNM41" s="603"/>
      <c r="BNN41" s="603"/>
      <c r="BNO41" s="603"/>
      <c r="BNP41" s="603"/>
      <c r="BNQ41" s="603"/>
      <c r="BNR41" s="603"/>
      <c r="BNS41" s="603"/>
      <c r="BNT41" s="603"/>
      <c r="BNU41" s="603"/>
      <c r="BNV41" s="603"/>
      <c r="BNW41" s="603"/>
      <c r="BNX41" s="603"/>
      <c r="BNY41" s="603"/>
      <c r="BNZ41" s="603"/>
      <c r="BOA41" s="603"/>
      <c r="BOB41" s="603"/>
      <c r="BOC41" s="603"/>
      <c r="BOD41" s="603"/>
      <c r="BOE41" s="603"/>
      <c r="BOF41" s="603"/>
      <c r="BOG41" s="603"/>
      <c r="BOH41" s="603"/>
      <c r="BOI41" s="603"/>
      <c r="BOJ41" s="603"/>
      <c r="BOK41" s="603"/>
      <c r="BOL41" s="603"/>
      <c r="BOM41" s="603"/>
      <c r="BON41" s="603"/>
      <c r="BOO41" s="603"/>
      <c r="BOP41" s="603"/>
      <c r="BOQ41" s="603"/>
      <c r="BOR41" s="603"/>
      <c r="BOS41" s="603"/>
      <c r="BOT41" s="603"/>
      <c r="BOU41" s="603"/>
      <c r="BOV41" s="603"/>
      <c r="BOW41" s="603"/>
      <c r="BOX41" s="603"/>
      <c r="BOY41" s="603"/>
      <c r="BOZ41" s="603"/>
      <c r="BPA41" s="603"/>
      <c r="BPB41" s="603"/>
      <c r="BPC41" s="603"/>
      <c r="BPD41" s="603"/>
      <c r="BPE41" s="603"/>
      <c r="BPF41" s="603"/>
      <c r="BPG41" s="603"/>
      <c r="BPH41" s="603"/>
      <c r="BPI41" s="603"/>
      <c r="BPJ41" s="603"/>
      <c r="BPK41" s="603"/>
      <c r="BPL41" s="603"/>
      <c r="BPM41" s="603"/>
      <c r="BPN41" s="603"/>
      <c r="BPO41" s="603"/>
      <c r="BPP41" s="603"/>
      <c r="BPQ41" s="603"/>
      <c r="BPR41" s="603"/>
      <c r="BPS41" s="603"/>
      <c r="BPT41" s="603"/>
      <c r="BPU41" s="603"/>
      <c r="BPV41" s="603"/>
      <c r="BPW41" s="603"/>
      <c r="BPX41" s="603"/>
      <c r="BPY41" s="603"/>
      <c r="BPZ41" s="603"/>
      <c r="BQA41" s="603"/>
      <c r="BQB41" s="603"/>
      <c r="BQC41" s="603"/>
      <c r="BQD41" s="603"/>
      <c r="BQE41" s="603"/>
      <c r="BQF41" s="603"/>
      <c r="BQG41" s="603"/>
      <c r="BQH41" s="603"/>
      <c r="BQI41" s="603"/>
      <c r="BQJ41" s="603"/>
      <c r="BQK41" s="603"/>
      <c r="BQL41" s="603"/>
      <c r="BQM41" s="603"/>
      <c r="BQN41" s="603"/>
      <c r="BQO41" s="603"/>
      <c r="BQP41" s="603"/>
      <c r="BQQ41" s="603"/>
      <c r="BQR41" s="603"/>
      <c r="BQS41" s="603"/>
      <c r="BQT41" s="603"/>
      <c r="BQU41" s="603"/>
      <c r="BQV41" s="603"/>
      <c r="BQW41" s="603"/>
      <c r="BQX41" s="603"/>
      <c r="BQY41" s="603"/>
      <c r="BQZ41" s="603"/>
      <c r="BRA41" s="603"/>
      <c r="BRB41" s="603"/>
      <c r="BRC41" s="603"/>
      <c r="BRD41" s="603"/>
      <c r="BRE41" s="603"/>
      <c r="BRF41" s="603"/>
      <c r="BRG41" s="603"/>
      <c r="BRH41" s="603"/>
      <c r="BRI41" s="603"/>
      <c r="BRJ41" s="603"/>
      <c r="BRK41" s="603"/>
      <c r="BRL41" s="603"/>
      <c r="BRM41" s="603"/>
      <c r="BRN41" s="603"/>
      <c r="BRO41" s="603"/>
      <c r="BRP41" s="603"/>
      <c r="BRQ41" s="603"/>
      <c r="BRR41" s="603"/>
      <c r="BRS41" s="603"/>
      <c r="BRT41" s="603"/>
      <c r="BRU41" s="603"/>
      <c r="BRV41" s="603"/>
      <c r="BRW41" s="603"/>
      <c r="BRX41" s="603"/>
      <c r="BRY41" s="603"/>
      <c r="BRZ41" s="603"/>
      <c r="BSA41" s="603"/>
      <c r="BSB41" s="603"/>
      <c r="BSC41" s="603"/>
      <c r="BSD41" s="603"/>
      <c r="BSE41" s="603"/>
      <c r="BSF41" s="603"/>
      <c r="BSG41" s="603"/>
      <c r="BSH41" s="603"/>
      <c r="BSI41" s="603"/>
      <c r="BSJ41" s="603"/>
      <c r="BSK41" s="603"/>
      <c r="BSL41" s="603"/>
      <c r="BSM41" s="603"/>
      <c r="BSN41" s="603"/>
      <c r="BSO41" s="603"/>
      <c r="BSP41" s="603"/>
      <c r="BSQ41" s="603"/>
      <c r="BSR41" s="603"/>
      <c r="BSS41" s="603"/>
      <c r="BST41" s="603"/>
      <c r="BSU41" s="603"/>
      <c r="BSV41" s="603"/>
      <c r="BSW41" s="603"/>
      <c r="BSX41" s="603"/>
      <c r="BSY41" s="603"/>
      <c r="BSZ41" s="603"/>
      <c r="BTA41" s="603"/>
      <c r="BTB41" s="603"/>
      <c r="BTC41" s="603"/>
      <c r="BTD41" s="603"/>
      <c r="BTE41" s="603"/>
      <c r="BTF41" s="603"/>
      <c r="BTG41" s="603"/>
      <c r="BTH41" s="603"/>
      <c r="BTI41" s="603"/>
      <c r="BTJ41" s="603"/>
      <c r="BTK41" s="603"/>
      <c r="BTL41" s="603"/>
      <c r="BTM41" s="603"/>
      <c r="BTN41" s="603"/>
      <c r="BTO41" s="603"/>
      <c r="BTP41" s="603"/>
      <c r="BTQ41" s="603"/>
      <c r="BTR41" s="603"/>
      <c r="BTS41" s="603"/>
      <c r="BTT41" s="603"/>
      <c r="BTU41" s="603"/>
      <c r="BTV41" s="603"/>
      <c r="BTW41" s="603"/>
      <c r="BTX41" s="603"/>
      <c r="BTY41" s="603"/>
      <c r="BTZ41" s="603"/>
      <c r="BUA41" s="603"/>
      <c r="BUB41" s="603"/>
      <c r="BUC41" s="603"/>
      <c r="BUD41" s="603"/>
      <c r="BUE41" s="603"/>
      <c r="BUF41" s="603"/>
      <c r="BUG41" s="603"/>
      <c r="BUH41" s="603"/>
      <c r="BUI41" s="603"/>
      <c r="BUJ41" s="603"/>
      <c r="BUK41" s="603"/>
      <c r="BUL41" s="603"/>
      <c r="BUM41" s="603"/>
      <c r="BUN41" s="603"/>
      <c r="BUO41" s="603"/>
      <c r="BUP41" s="603"/>
      <c r="BUQ41" s="603"/>
      <c r="BUR41" s="603"/>
      <c r="BUS41" s="603"/>
      <c r="BUT41" s="603"/>
      <c r="BUU41" s="603"/>
      <c r="BUV41" s="603"/>
      <c r="BUW41" s="603"/>
      <c r="BUX41" s="603"/>
      <c r="BUY41" s="603"/>
      <c r="BUZ41" s="603"/>
      <c r="BVA41" s="603"/>
      <c r="BVB41" s="603"/>
      <c r="BVC41" s="603"/>
      <c r="BVD41" s="603"/>
      <c r="BVE41" s="603"/>
      <c r="BVF41" s="603"/>
      <c r="BVG41" s="603"/>
      <c r="BVH41" s="603"/>
      <c r="BVI41" s="603"/>
      <c r="BVJ41" s="603"/>
      <c r="BVK41" s="603"/>
      <c r="BVL41" s="603"/>
      <c r="BVM41" s="603"/>
      <c r="BVN41" s="603"/>
      <c r="BVO41" s="603"/>
      <c r="BVP41" s="603"/>
      <c r="BVQ41" s="603"/>
      <c r="BVR41" s="603"/>
      <c r="BVS41" s="603"/>
      <c r="BVT41" s="603"/>
      <c r="BVU41" s="603"/>
      <c r="BVV41" s="603"/>
      <c r="BVW41" s="603"/>
      <c r="BVX41" s="603"/>
      <c r="BVY41" s="603"/>
      <c r="BVZ41" s="603"/>
      <c r="BWA41" s="603"/>
      <c r="BWB41" s="603"/>
      <c r="BWC41" s="603"/>
      <c r="BWD41" s="603"/>
      <c r="BWE41" s="603"/>
      <c r="BWF41" s="603"/>
      <c r="BWG41" s="603"/>
      <c r="BWH41" s="603"/>
      <c r="BWI41" s="603"/>
      <c r="BWJ41" s="603"/>
      <c r="BWK41" s="603"/>
    </row>
    <row r="42" spans="1:1961" s="86" customFormat="1" x14ac:dyDescent="0.25">
      <c r="A42" s="46" t="s">
        <v>170</v>
      </c>
      <c r="B42" s="47" t="s">
        <v>171</v>
      </c>
      <c r="C42" s="85" t="s">
        <v>127</v>
      </c>
      <c r="D42" s="85" t="s">
        <v>127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8">
        <f>SUM(L43:L48)</f>
        <v>0.45577403999999999</v>
      </c>
      <c r="M42" s="85">
        <f t="shared" ref="M42:Q42" si="11">SUM(M43:M48)</f>
        <v>0</v>
      </c>
      <c r="N42" s="85">
        <f t="shared" si="11"/>
        <v>0</v>
      </c>
      <c r="O42" s="85">
        <f t="shared" si="11"/>
        <v>0.55000000000000004</v>
      </c>
      <c r="P42" s="85">
        <f t="shared" si="11"/>
        <v>0</v>
      </c>
      <c r="Q42" s="85">
        <f t="shared" si="11"/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640">
        <f>SUM(Z43:Z48)</f>
        <v>8.35167489</v>
      </c>
      <c r="AA42" s="85">
        <f t="shared" ref="AA42:AB42" si="12">SUM(AA43:AA47)</f>
        <v>0</v>
      </c>
      <c r="AB42" s="85">
        <f t="shared" si="12"/>
        <v>0</v>
      </c>
      <c r="AC42" s="85">
        <f>SUM(AC43:AC47)</f>
        <v>4.32</v>
      </c>
      <c r="AD42" s="85">
        <v>0</v>
      </c>
      <c r="AE42" s="85">
        <f>AE50</f>
        <v>219</v>
      </c>
      <c r="AF42" s="85">
        <v>0</v>
      </c>
      <c r="AG42" s="88">
        <f>SUM(AG43:AG48)</f>
        <v>8.35167489</v>
      </c>
      <c r="AH42" s="141">
        <f t="shared" ref="AH42:AK42" si="13">AA42+M42</f>
        <v>0</v>
      </c>
      <c r="AI42" s="141">
        <f t="shared" si="13"/>
        <v>0</v>
      </c>
      <c r="AJ42" s="88">
        <f>SUM(AJ43:AJ48)</f>
        <v>4.87</v>
      </c>
      <c r="AK42" s="617">
        <f t="shared" si="13"/>
        <v>0</v>
      </c>
      <c r="AL42" s="141">
        <f>AE42+Q42</f>
        <v>219</v>
      </c>
      <c r="AM42" s="603"/>
      <c r="AN42" s="603"/>
      <c r="AO42" s="603"/>
      <c r="AP42" s="603"/>
      <c r="AQ42" s="603"/>
      <c r="AR42" s="603"/>
      <c r="AS42" s="603"/>
      <c r="AT42" s="603"/>
      <c r="AU42" s="603"/>
      <c r="AV42" s="603"/>
      <c r="AW42" s="603"/>
      <c r="AX42" s="603"/>
      <c r="AY42" s="603"/>
      <c r="AZ42" s="603"/>
      <c r="BA42" s="603"/>
      <c r="BB42" s="603"/>
      <c r="BC42" s="603"/>
      <c r="BD42" s="603"/>
      <c r="BE42" s="603"/>
      <c r="BF42" s="603"/>
      <c r="BG42" s="603"/>
      <c r="BH42" s="603"/>
      <c r="BI42" s="603"/>
      <c r="BJ42" s="603"/>
      <c r="BK42" s="603"/>
      <c r="BL42" s="603"/>
      <c r="BM42" s="603"/>
      <c r="BN42" s="603"/>
      <c r="BO42" s="603"/>
      <c r="BP42" s="603"/>
      <c r="BQ42" s="603"/>
      <c r="BR42" s="603"/>
      <c r="BS42" s="603"/>
      <c r="BT42" s="603"/>
      <c r="BU42" s="603"/>
      <c r="BV42" s="603"/>
      <c r="BW42" s="603"/>
      <c r="BX42" s="603"/>
      <c r="BY42" s="603"/>
      <c r="BZ42" s="603"/>
      <c r="CA42" s="603"/>
      <c r="CB42" s="603"/>
      <c r="CC42" s="603"/>
      <c r="CD42" s="603"/>
      <c r="CE42" s="603"/>
      <c r="CF42" s="603"/>
      <c r="CG42" s="603"/>
      <c r="CH42" s="603"/>
      <c r="CI42" s="603"/>
      <c r="CJ42" s="603"/>
      <c r="CK42" s="603"/>
      <c r="CL42" s="603"/>
      <c r="CM42" s="603"/>
      <c r="CN42" s="603"/>
      <c r="CO42" s="603"/>
      <c r="CP42" s="603"/>
      <c r="CQ42" s="603"/>
      <c r="CR42" s="603"/>
      <c r="CS42" s="603"/>
      <c r="CT42" s="603"/>
      <c r="CU42" s="603"/>
      <c r="CV42" s="603"/>
      <c r="CW42" s="603"/>
      <c r="CX42" s="603"/>
      <c r="CY42" s="603"/>
      <c r="CZ42" s="603"/>
      <c r="DA42" s="603"/>
      <c r="DB42" s="603"/>
      <c r="DC42" s="603"/>
      <c r="DD42" s="603"/>
      <c r="DE42" s="603"/>
      <c r="DF42" s="603"/>
      <c r="DG42" s="603"/>
      <c r="DH42" s="603"/>
      <c r="DI42" s="603"/>
      <c r="DJ42" s="603"/>
      <c r="DK42" s="603"/>
      <c r="DL42" s="603"/>
      <c r="DM42" s="603"/>
      <c r="DN42" s="603"/>
      <c r="DO42" s="603"/>
      <c r="DP42" s="603"/>
      <c r="DQ42" s="603"/>
      <c r="DR42" s="603"/>
      <c r="DS42" s="603"/>
      <c r="DT42" s="603"/>
      <c r="DU42" s="603"/>
      <c r="DV42" s="603"/>
      <c r="DW42" s="603"/>
      <c r="DX42" s="603"/>
      <c r="DY42" s="603"/>
      <c r="DZ42" s="603"/>
      <c r="EA42" s="603"/>
      <c r="EB42" s="603"/>
      <c r="EC42" s="603"/>
      <c r="ED42" s="603"/>
      <c r="EE42" s="603"/>
      <c r="EF42" s="603"/>
      <c r="EG42" s="603"/>
      <c r="EH42" s="603"/>
      <c r="EI42" s="603"/>
      <c r="EJ42" s="603"/>
      <c r="EK42" s="603"/>
      <c r="EL42" s="603"/>
      <c r="EM42" s="603"/>
      <c r="EN42" s="603"/>
      <c r="EO42" s="603"/>
      <c r="EP42" s="603"/>
      <c r="EQ42" s="603"/>
      <c r="ER42" s="603"/>
      <c r="ES42" s="603"/>
      <c r="ET42" s="603"/>
      <c r="EU42" s="603"/>
      <c r="EV42" s="603"/>
      <c r="EW42" s="603"/>
      <c r="EX42" s="603"/>
      <c r="EY42" s="603"/>
      <c r="EZ42" s="603"/>
      <c r="FA42" s="603"/>
      <c r="FB42" s="603"/>
      <c r="FC42" s="603"/>
      <c r="FD42" s="603"/>
      <c r="FE42" s="603"/>
      <c r="FF42" s="603"/>
      <c r="FG42" s="603"/>
      <c r="FH42" s="603"/>
      <c r="FI42" s="603"/>
      <c r="FJ42" s="603"/>
      <c r="FK42" s="603"/>
      <c r="FL42" s="603"/>
      <c r="FM42" s="603"/>
      <c r="FN42" s="603"/>
      <c r="FO42" s="603"/>
      <c r="FP42" s="603"/>
      <c r="FQ42" s="603"/>
      <c r="FR42" s="603"/>
      <c r="FS42" s="603"/>
      <c r="FT42" s="603"/>
      <c r="FU42" s="603"/>
      <c r="FV42" s="603"/>
      <c r="FW42" s="603"/>
      <c r="FX42" s="603"/>
      <c r="FY42" s="603"/>
      <c r="FZ42" s="603"/>
      <c r="GA42" s="603"/>
      <c r="GB42" s="603"/>
      <c r="GC42" s="603"/>
      <c r="GD42" s="603"/>
      <c r="GE42" s="603"/>
      <c r="GF42" s="603"/>
      <c r="GG42" s="603"/>
      <c r="GH42" s="603"/>
      <c r="GI42" s="603"/>
      <c r="GJ42" s="603"/>
      <c r="GK42" s="603"/>
      <c r="GL42" s="603"/>
      <c r="GM42" s="603"/>
      <c r="GN42" s="603"/>
      <c r="GO42" s="603"/>
      <c r="GP42" s="603"/>
      <c r="GQ42" s="603"/>
      <c r="GR42" s="603"/>
      <c r="GS42" s="603"/>
      <c r="GT42" s="603"/>
      <c r="GU42" s="603"/>
      <c r="GV42" s="603"/>
      <c r="GW42" s="603"/>
      <c r="GX42" s="603"/>
      <c r="GY42" s="603"/>
      <c r="GZ42" s="603"/>
      <c r="HA42" s="603"/>
      <c r="HB42" s="603"/>
      <c r="HC42" s="603"/>
      <c r="HD42" s="603"/>
      <c r="HE42" s="603"/>
      <c r="HF42" s="603"/>
      <c r="HG42" s="603"/>
      <c r="HH42" s="603"/>
      <c r="HI42" s="603"/>
      <c r="HJ42" s="603"/>
      <c r="HK42" s="603"/>
      <c r="HL42" s="603"/>
      <c r="HM42" s="603"/>
      <c r="HN42" s="603"/>
      <c r="HO42" s="603"/>
      <c r="HP42" s="603"/>
      <c r="HQ42" s="603"/>
      <c r="HR42" s="603"/>
      <c r="HS42" s="603"/>
      <c r="HT42" s="603"/>
      <c r="HU42" s="603"/>
      <c r="HV42" s="603"/>
      <c r="HW42" s="603"/>
      <c r="HX42" s="603"/>
      <c r="HY42" s="603"/>
      <c r="HZ42" s="603"/>
      <c r="IA42" s="603"/>
      <c r="IB42" s="603"/>
      <c r="IC42" s="603"/>
      <c r="ID42" s="603"/>
      <c r="IE42" s="603"/>
      <c r="IF42" s="603"/>
      <c r="IG42" s="603"/>
      <c r="IH42" s="603"/>
      <c r="II42" s="603"/>
      <c r="IJ42" s="603"/>
      <c r="IK42" s="603"/>
      <c r="IL42" s="603"/>
      <c r="IM42" s="603"/>
      <c r="IN42" s="603"/>
      <c r="IO42" s="603"/>
      <c r="IP42" s="603"/>
      <c r="IQ42" s="603"/>
      <c r="IR42" s="603"/>
      <c r="IS42" s="603"/>
      <c r="IT42" s="603"/>
      <c r="IU42" s="603"/>
      <c r="IV42" s="603"/>
      <c r="IW42" s="603"/>
      <c r="IX42" s="603"/>
      <c r="IY42" s="603"/>
      <c r="IZ42" s="603"/>
      <c r="JA42" s="603"/>
      <c r="JB42" s="603"/>
      <c r="JC42" s="603"/>
      <c r="JD42" s="603"/>
      <c r="JE42" s="603"/>
      <c r="JF42" s="603"/>
      <c r="JG42" s="603"/>
      <c r="JH42" s="603"/>
      <c r="JI42" s="603"/>
      <c r="JJ42" s="603"/>
      <c r="JK42" s="603"/>
      <c r="JL42" s="603"/>
      <c r="JM42" s="603"/>
      <c r="JN42" s="603"/>
      <c r="JO42" s="603"/>
      <c r="JP42" s="603"/>
      <c r="JQ42" s="603"/>
      <c r="JR42" s="603"/>
      <c r="JS42" s="603"/>
      <c r="JT42" s="603"/>
      <c r="JU42" s="603"/>
      <c r="JV42" s="603"/>
      <c r="JW42" s="603"/>
      <c r="JX42" s="603"/>
      <c r="JY42" s="603"/>
      <c r="JZ42" s="603"/>
      <c r="KA42" s="603"/>
      <c r="KB42" s="603"/>
      <c r="KC42" s="603"/>
      <c r="KD42" s="603"/>
      <c r="KE42" s="603"/>
      <c r="KF42" s="603"/>
      <c r="KG42" s="603"/>
      <c r="KH42" s="603"/>
      <c r="KI42" s="603"/>
      <c r="KJ42" s="603"/>
      <c r="KK42" s="603"/>
      <c r="KL42" s="603"/>
      <c r="KM42" s="603"/>
      <c r="KN42" s="603"/>
      <c r="KO42" s="603"/>
      <c r="KP42" s="603"/>
      <c r="KQ42" s="603"/>
      <c r="KR42" s="603"/>
      <c r="KS42" s="603"/>
      <c r="KT42" s="603"/>
      <c r="KU42" s="603"/>
      <c r="KV42" s="603"/>
      <c r="KW42" s="603"/>
      <c r="KX42" s="603"/>
      <c r="KY42" s="603"/>
      <c r="KZ42" s="603"/>
      <c r="LA42" s="603"/>
      <c r="LB42" s="603"/>
      <c r="LC42" s="603"/>
      <c r="LD42" s="603"/>
      <c r="LE42" s="603"/>
      <c r="LF42" s="603"/>
      <c r="LG42" s="603"/>
      <c r="LH42" s="603"/>
      <c r="LI42" s="603"/>
      <c r="LJ42" s="603"/>
      <c r="LK42" s="603"/>
      <c r="LL42" s="603"/>
      <c r="LM42" s="603"/>
      <c r="LN42" s="603"/>
      <c r="LO42" s="603"/>
      <c r="LP42" s="603"/>
      <c r="LQ42" s="603"/>
      <c r="LR42" s="603"/>
      <c r="LS42" s="603"/>
      <c r="LT42" s="603"/>
      <c r="LU42" s="603"/>
      <c r="LV42" s="603"/>
      <c r="LW42" s="603"/>
      <c r="LX42" s="603"/>
      <c r="LY42" s="603"/>
      <c r="LZ42" s="603"/>
      <c r="MA42" s="603"/>
      <c r="MB42" s="603"/>
      <c r="MC42" s="603"/>
      <c r="MD42" s="603"/>
      <c r="ME42" s="603"/>
      <c r="MF42" s="603"/>
      <c r="MG42" s="603"/>
      <c r="MH42" s="603"/>
      <c r="MI42" s="603"/>
      <c r="MJ42" s="603"/>
      <c r="MK42" s="603"/>
      <c r="ML42" s="603"/>
      <c r="MM42" s="603"/>
      <c r="MN42" s="603"/>
      <c r="MO42" s="603"/>
      <c r="MP42" s="603"/>
      <c r="MQ42" s="603"/>
      <c r="MR42" s="603"/>
      <c r="MS42" s="603"/>
      <c r="MT42" s="603"/>
      <c r="MU42" s="603"/>
      <c r="MV42" s="603"/>
      <c r="MW42" s="603"/>
      <c r="MX42" s="603"/>
      <c r="MY42" s="603"/>
      <c r="MZ42" s="603"/>
      <c r="NA42" s="603"/>
      <c r="NB42" s="603"/>
      <c r="NC42" s="603"/>
      <c r="ND42" s="603"/>
      <c r="NE42" s="603"/>
      <c r="NF42" s="603"/>
      <c r="NG42" s="603"/>
      <c r="NH42" s="603"/>
      <c r="NI42" s="603"/>
      <c r="NJ42" s="603"/>
      <c r="NK42" s="603"/>
      <c r="NL42" s="603"/>
      <c r="NM42" s="603"/>
      <c r="NN42" s="603"/>
      <c r="NO42" s="603"/>
      <c r="NP42" s="603"/>
      <c r="NQ42" s="603"/>
      <c r="NR42" s="603"/>
      <c r="NS42" s="603"/>
      <c r="NT42" s="603"/>
      <c r="NU42" s="603"/>
      <c r="NV42" s="603"/>
      <c r="NW42" s="603"/>
      <c r="NX42" s="603"/>
      <c r="NY42" s="603"/>
      <c r="NZ42" s="603"/>
      <c r="OA42" s="603"/>
      <c r="OB42" s="603"/>
      <c r="OC42" s="603"/>
      <c r="OD42" s="603"/>
      <c r="OE42" s="603"/>
      <c r="OF42" s="603"/>
      <c r="OG42" s="603"/>
      <c r="OH42" s="603"/>
      <c r="OI42" s="603"/>
      <c r="OJ42" s="603"/>
      <c r="OK42" s="603"/>
      <c r="OL42" s="603"/>
      <c r="OM42" s="603"/>
      <c r="ON42" s="603"/>
      <c r="OO42" s="603"/>
      <c r="OP42" s="603"/>
      <c r="OQ42" s="603"/>
      <c r="OR42" s="603"/>
      <c r="OS42" s="603"/>
      <c r="OT42" s="603"/>
      <c r="OU42" s="603"/>
      <c r="OV42" s="603"/>
      <c r="OW42" s="603"/>
      <c r="OX42" s="603"/>
      <c r="OY42" s="603"/>
      <c r="OZ42" s="603"/>
      <c r="PA42" s="603"/>
      <c r="PB42" s="603"/>
      <c r="PC42" s="603"/>
      <c r="PD42" s="603"/>
      <c r="PE42" s="603"/>
      <c r="PF42" s="603"/>
      <c r="PG42" s="603"/>
      <c r="PH42" s="603"/>
      <c r="PI42" s="603"/>
      <c r="PJ42" s="603"/>
      <c r="PK42" s="603"/>
      <c r="PL42" s="603"/>
      <c r="PM42" s="603"/>
      <c r="PN42" s="603"/>
      <c r="PO42" s="603"/>
      <c r="PP42" s="603"/>
      <c r="PQ42" s="603"/>
      <c r="PR42" s="603"/>
      <c r="PS42" s="603"/>
      <c r="PT42" s="603"/>
      <c r="PU42" s="603"/>
      <c r="PV42" s="603"/>
      <c r="PW42" s="603"/>
      <c r="PX42" s="603"/>
      <c r="PY42" s="603"/>
      <c r="PZ42" s="603"/>
      <c r="QA42" s="603"/>
      <c r="QB42" s="603"/>
      <c r="QC42" s="603"/>
      <c r="QD42" s="603"/>
      <c r="QE42" s="603"/>
      <c r="QF42" s="603"/>
      <c r="QG42" s="603"/>
      <c r="QH42" s="603"/>
      <c r="QI42" s="603"/>
      <c r="QJ42" s="603"/>
      <c r="QK42" s="603"/>
      <c r="QL42" s="603"/>
      <c r="QM42" s="603"/>
      <c r="QN42" s="603"/>
      <c r="QO42" s="603"/>
      <c r="QP42" s="603"/>
      <c r="QQ42" s="603"/>
      <c r="QR42" s="603"/>
      <c r="QS42" s="603"/>
      <c r="QT42" s="603"/>
      <c r="QU42" s="603"/>
      <c r="QV42" s="603"/>
      <c r="QW42" s="603"/>
      <c r="QX42" s="603"/>
      <c r="QY42" s="603"/>
      <c r="QZ42" s="603"/>
      <c r="RA42" s="603"/>
      <c r="RB42" s="603"/>
      <c r="RC42" s="603"/>
      <c r="RD42" s="603"/>
      <c r="RE42" s="603"/>
      <c r="RF42" s="603"/>
      <c r="RG42" s="603"/>
      <c r="RH42" s="603"/>
      <c r="RI42" s="603"/>
      <c r="RJ42" s="603"/>
      <c r="RK42" s="603"/>
      <c r="RL42" s="603"/>
      <c r="RM42" s="603"/>
      <c r="RN42" s="603"/>
      <c r="RO42" s="603"/>
      <c r="RP42" s="603"/>
      <c r="RQ42" s="603"/>
      <c r="RR42" s="603"/>
      <c r="RS42" s="603"/>
      <c r="RT42" s="603"/>
      <c r="RU42" s="603"/>
      <c r="RV42" s="603"/>
      <c r="RW42" s="603"/>
      <c r="RX42" s="603"/>
      <c r="RY42" s="603"/>
      <c r="RZ42" s="603"/>
      <c r="SA42" s="603"/>
      <c r="SB42" s="603"/>
      <c r="SC42" s="603"/>
      <c r="SD42" s="603"/>
      <c r="SE42" s="603"/>
      <c r="SF42" s="603"/>
      <c r="SG42" s="603"/>
      <c r="SH42" s="603"/>
      <c r="SI42" s="603"/>
      <c r="SJ42" s="603"/>
      <c r="SK42" s="603"/>
      <c r="SL42" s="603"/>
      <c r="SM42" s="603"/>
      <c r="SN42" s="603"/>
      <c r="SO42" s="603"/>
      <c r="SP42" s="603"/>
      <c r="SQ42" s="603"/>
      <c r="SR42" s="603"/>
      <c r="SS42" s="603"/>
      <c r="ST42" s="603"/>
      <c r="SU42" s="603"/>
      <c r="SV42" s="603"/>
      <c r="SW42" s="603"/>
      <c r="SX42" s="603"/>
      <c r="SY42" s="603"/>
      <c r="SZ42" s="603"/>
      <c r="TA42" s="603"/>
      <c r="TB42" s="603"/>
      <c r="TC42" s="603"/>
      <c r="TD42" s="603"/>
      <c r="TE42" s="603"/>
      <c r="TF42" s="603"/>
      <c r="TG42" s="603"/>
      <c r="TH42" s="603"/>
      <c r="TI42" s="603"/>
      <c r="TJ42" s="603"/>
      <c r="TK42" s="603"/>
      <c r="TL42" s="603"/>
      <c r="TM42" s="603"/>
      <c r="TN42" s="603"/>
      <c r="TO42" s="603"/>
      <c r="TP42" s="603"/>
      <c r="TQ42" s="603"/>
      <c r="TR42" s="603"/>
      <c r="TS42" s="603"/>
      <c r="TT42" s="603"/>
      <c r="TU42" s="603"/>
      <c r="TV42" s="603"/>
      <c r="TW42" s="603"/>
      <c r="TX42" s="603"/>
      <c r="TY42" s="603"/>
      <c r="TZ42" s="603"/>
      <c r="UA42" s="603"/>
      <c r="UB42" s="603"/>
      <c r="UC42" s="603"/>
      <c r="UD42" s="603"/>
      <c r="UE42" s="603"/>
      <c r="UF42" s="603"/>
      <c r="UG42" s="603"/>
      <c r="UH42" s="603"/>
      <c r="UI42" s="603"/>
      <c r="UJ42" s="603"/>
      <c r="UK42" s="603"/>
      <c r="UL42" s="603"/>
      <c r="UM42" s="603"/>
      <c r="UN42" s="603"/>
      <c r="UO42" s="603"/>
      <c r="UP42" s="603"/>
      <c r="UQ42" s="603"/>
      <c r="UR42" s="603"/>
      <c r="US42" s="603"/>
      <c r="UT42" s="603"/>
      <c r="UU42" s="603"/>
      <c r="UV42" s="603"/>
      <c r="UW42" s="603"/>
      <c r="UX42" s="603"/>
      <c r="UY42" s="603"/>
      <c r="UZ42" s="603"/>
      <c r="VA42" s="603"/>
      <c r="VB42" s="603"/>
      <c r="VC42" s="603"/>
      <c r="VD42" s="603"/>
      <c r="VE42" s="603"/>
      <c r="VF42" s="603"/>
      <c r="VG42" s="603"/>
      <c r="VH42" s="603"/>
      <c r="VI42" s="603"/>
      <c r="VJ42" s="603"/>
      <c r="VK42" s="603"/>
      <c r="VL42" s="603"/>
      <c r="VM42" s="603"/>
      <c r="VN42" s="603"/>
      <c r="VO42" s="603"/>
      <c r="VP42" s="603"/>
      <c r="VQ42" s="603"/>
      <c r="VR42" s="603"/>
      <c r="VS42" s="603"/>
      <c r="VT42" s="603"/>
      <c r="VU42" s="603"/>
      <c r="VV42" s="603"/>
      <c r="VW42" s="603"/>
      <c r="VX42" s="603"/>
      <c r="VY42" s="603"/>
      <c r="VZ42" s="603"/>
      <c r="WA42" s="603"/>
      <c r="WB42" s="603"/>
      <c r="WC42" s="603"/>
      <c r="WD42" s="603"/>
      <c r="WE42" s="603"/>
      <c r="WF42" s="603"/>
      <c r="WG42" s="603"/>
      <c r="WH42" s="603"/>
      <c r="WI42" s="603"/>
      <c r="WJ42" s="603"/>
      <c r="WK42" s="603"/>
      <c r="WL42" s="603"/>
      <c r="WM42" s="603"/>
      <c r="WN42" s="603"/>
      <c r="WO42" s="603"/>
      <c r="WP42" s="603"/>
      <c r="WQ42" s="603"/>
      <c r="WR42" s="603"/>
      <c r="WS42" s="603"/>
      <c r="WT42" s="603"/>
      <c r="WU42" s="603"/>
      <c r="WV42" s="603"/>
      <c r="WW42" s="603"/>
      <c r="WX42" s="603"/>
      <c r="WY42" s="603"/>
      <c r="WZ42" s="603"/>
      <c r="XA42" s="603"/>
      <c r="XB42" s="603"/>
      <c r="XC42" s="603"/>
      <c r="XD42" s="603"/>
      <c r="XE42" s="603"/>
      <c r="XF42" s="603"/>
      <c r="XG42" s="603"/>
      <c r="XH42" s="603"/>
      <c r="XI42" s="603"/>
      <c r="XJ42" s="603"/>
      <c r="XK42" s="603"/>
      <c r="XL42" s="603"/>
      <c r="XM42" s="603"/>
      <c r="XN42" s="603"/>
      <c r="XO42" s="603"/>
      <c r="XP42" s="603"/>
      <c r="XQ42" s="603"/>
      <c r="XR42" s="603"/>
      <c r="XS42" s="603"/>
      <c r="XT42" s="603"/>
      <c r="XU42" s="603"/>
      <c r="XV42" s="603"/>
      <c r="XW42" s="603"/>
      <c r="XX42" s="603"/>
      <c r="XY42" s="603"/>
      <c r="XZ42" s="603"/>
      <c r="YA42" s="603"/>
      <c r="YB42" s="603"/>
      <c r="YC42" s="603"/>
      <c r="YD42" s="603"/>
      <c r="YE42" s="603"/>
      <c r="YF42" s="603"/>
      <c r="YG42" s="603"/>
      <c r="YH42" s="603"/>
      <c r="YI42" s="603"/>
      <c r="YJ42" s="603"/>
      <c r="YK42" s="603"/>
      <c r="YL42" s="603"/>
      <c r="YM42" s="603"/>
      <c r="YN42" s="603"/>
      <c r="YO42" s="603"/>
      <c r="YP42" s="603"/>
      <c r="YQ42" s="603"/>
      <c r="YR42" s="603"/>
      <c r="YS42" s="603"/>
      <c r="YT42" s="603"/>
      <c r="YU42" s="603"/>
      <c r="YV42" s="603"/>
      <c r="YW42" s="603"/>
      <c r="YX42" s="603"/>
      <c r="YY42" s="603"/>
      <c r="YZ42" s="603"/>
      <c r="ZA42" s="603"/>
      <c r="ZB42" s="603"/>
      <c r="ZC42" s="603"/>
      <c r="ZD42" s="603"/>
      <c r="ZE42" s="603"/>
      <c r="ZF42" s="603"/>
      <c r="ZG42" s="603"/>
      <c r="ZH42" s="603"/>
      <c r="ZI42" s="603"/>
      <c r="ZJ42" s="603"/>
      <c r="ZK42" s="603"/>
      <c r="ZL42" s="603"/>
      <c r="ZM42" s="603"/>
      <c r="ZN42" s="603"/>
      <c r="ZO42" s="603"/>
      <c r="ZP42" s="603"/>
      <c r="ZQ42" s="603"/>
      <c r="ZR42" s="603"/>
      <c r="ZS42" s="603"/>
      <c r="ZT42" s="603"/>
      <c r="ZU42" s="603"/>
      <c r="ZV42" s="603"/>
      <c r="ZW42" s="603"/>
      <c r="ZX42" s="603"/>
      <c r="ZY42" s="603"/>
      <c r="ZZ42" s="603"/>
      <c r="AAA42" s="603"/>
      <c r="AAB42" s="603"/>
      <c r="AAC42" s="603"/>
      <c r="AAD42" s="603"/>
      <c r="AAE42" s="603"/>
      <c r="AAF42" s="603"/>
      <c r="AAG42" s="603"/>
      <c r="AAH42" s="603"/>
      <c r="AAI42" s="603"/>
      <c r="AAJ42" s="603"/>
      <c r="AAK42" s="603"/>
      <c r="AAL42" s="603"/>
      <c r="AAM42" s="603"/>
      <c r="AAN42" s="603"/>
      <c r="AAO42" s="603"/>
      <c r="AAP42" s="603"/>
      <c r="AAQ42" s="603"/>
      <c r="AAR42" s="603"/>
      <c r="AAS42" s="603"/>
      <c r="AAT42" s="603"/>
      <c r="AAU42" s="603"/>
      <c r="AAV42" s="603"/>
      <c r="AAW42" s="603"/>
      <c r="AAX42" s="603"/>
      <c r="AAY42" s="603"/>
      <c r="AAZ42" s="603"/>
      <c r="ABA42" s="603"/>
      <c r="ABB42" s="603"/>
      <c r="ABC42" s="603"/>
      <c r="ABD42" s="603"/>
      <c r="ABE42" s="603"/>
      <c r="ABF42" s="603"/>
      <c r="ABG42" s="603"/>
      <c r="ABH42" s="603"/>
      <c r="ABI42" s="603"/>
      <c r="ABJ42" s="603"/>
      <c r="ABK42" s="603"/>
      <c r="ABL42" s="603"/>
      <c r="ABM42" s="603"/>
      <c r="ABN42" s="603"/>
      <c r="ABO42" s="603"/>
      <c r="ABP42" s="603"/>
      <c r="ABQ42" s="603"/>
      <c r="ABR42" s="603"/>
      <c r="ABS42" s="603"/>
      <c r="ABT42" s="603"/>
      <c r="ABU42" s="603"/>
      <c r="ABV42" s="603"/>
      <c r="ABW42" s="603"/>
      <c r="ABX42" s="603"/>
      <c r="ABY42" s="603"/>
      <c r="ABZ42" s="603"/>
      <c r="ACA42" s="603"/>
      <c r="ACB42" s="603"/>
      <c r="ACC42" s="603"/>
      <c r="ACD42" s="603"/>
      <c r="ACE42" s="603"/>
      <c r="ACF42" s="603"/>
      <c r="ACG42" s="603"/>
      <c r="ACH42" s="603"/>
      <c r="ACI42" s="603"/>
      <c r="ACJ42" s="603"/>
      <c r="ACK42" s="603"/>
      <c r="ACL42" s="603"/>
      <c r="ACM42" s="603"/>
      <c r="ACN42" s="603"/>
      <c r="ACO42" s="603"/>
      <c r="ACP42" s="603"/>
      <c r="ACQ42" s="603"/>
      <c r="ACR42" s="603"/>
      <c r="ACS42" s="603"/>
      <c r="ACT42" s="603"/>
      <c r="ACU42" s="603"/>
      <c r="ACV42" s="603"/>
      <c r="ACW42" s="603"/>
      <c r="ACX42" s="603"/>
      <c r="ACY42" s="603"/>
      <c r="ACZ42" s="603"/>
      <c r="ADA42" s="603"/>
      <c r="ADB42" s="603"/>
      <c r="ADC42" s="603"/>
      <c r="ADD42" s="603"/>
      <c r="ADE42" s="603"/>
      <c r="ADF42" s="603"/>
      <c r="ADG42" s="603"/>
      <c r="ADH42" s="603"/>
      <c r="ADI42" s="603"/>
      <c r="ADJ42" s="603"/>
      <c r="ADK42" s="603"/>
      <c r="ADL42" s="603"/>
      <c r="ADM42" s="603"/>
      <c r="ADN42" s="603"/>
      <c r="ADO42" s="603"/>
      <c r="ADP42" s="603"/>
      <c r="ADQ42" s="603"/>
      <c r="ADR42" s="603"/>
      <c r="ADS42" s="603"/>
      <c r="ADT42" s="603"/>
      <c r="ADU42" s="603"/>
      <c r="ADV42" s="603"/>
      <c r="ADW42" s="603"/>
      <c r="ADX42" s="603"/>
      <c r="ADY42" s="603"/>
      <c r="ADZ42" s="603"/>
      <c r="AEA42" s="603"/>
      <c r="AEB42" s="603"/>
      <c r="AEC42" s="603"/>
      <c r="AED42" s="603"/>
      <c r="AEE42" s="603"/>
      <c r="AEF42" s="603"/>
      <c r="AEG42" s="603"/>
      <c r="AEH42" s="603"/>
      <c r="AEI42" s="603"/>
      <c r="AEJ42" s="603"/>
      <c r="AEK42" s="603"/>
      <c r="AEL42" s="603"/>
      <c r="AEM42" s="603"/>
      <c r="AEN42" s="603"/>
      <c r="AEO42" s="603"/>
      <c r="AEP42" s="603"/>
      <c r="AEQ42" s="603"/>
      <c r="AER42" s="603"/>
      <c r="AES42" s="603"/>
      <c r="AET42" s="603"/>
      <c r="AEU42" s="603"/>
      <c r="AEV42" s="603"/>
      <c r="AEW42" s="603"/>
      <c r="AEX42" s="603"/>
      <c r="AEY42" s="603"/>
      <c r="AEZ42" s="603"/>
      <c r="AFA42" s="603"/>
      <c r="AFB42" s="603"/>
      <c r="AFC42" s="603"/>
      <c r="AFD42" s="603"/>
      <c r="AFE42" s="603"/>
      <c r="AFF42" s="603"/>
      <c r="AFG42" s="603"/>
      <c r="AFH42" s="603"/>
      <c r="AFI42" s="603"/>
      <c r="AFJ42" s="603"/>
      <c r="AFK42" s="603"/>
      <c r="AFL42" s="603"/>
      <c r="AFM42" s="603"/>
      <c r="AFN42" s="603"/>
      <c r="AFO42" s="603"/>
      <c r="AFP42" s="603"/>
      <c r="AFQ42" s="603"/>
      <c r="AFR42" s="603"/>
      <c r="AFS42" s="603"/>
      <c r="AFT42" s="603"/>
      <c r="AFU42" s="603"/>
      <c r="AFV42" s="603"/>
      <c r="AFW42" s="603"/>
      <c r="AFX42" s="603"/>
      <c r="AFY42" s="603"/>
      <c r="AFZ42" s="603"/>
      <c r="AGA42" s="603"/>
      <c r="AGB42" s="603"/>
      <c r="AGC42" s="603"/>
      <c r="AGD42" s="603"/>
      <c r="AGE42" s="603"/>
      <c r="AGF42" s="603"/>
      <c r="AGG42" s="603"/>
      <c r="AGH42" s="603"/>
      <c r="AGI42" s="603"/>
      <c r="AGJ42" s="603"/>
      <c r="AGK42" s="603"/>
      <c r="AGL42" s="603"/>
      <c r="AGM42" s="603"/>
      <c r="AGN42" s="603"/>
      <c r="AGO42" s="603"/>
      <c r="AGP42" s="603"/>
      <c r="AGQ42" s="603"/>
      <c r="AGR42" s="603"/>
      <c r="AGS42" s="603"/>
      <c r="AGT42" s="603"/>
      <c r="AGU42" s="603"/>
      <c r="AGV42" s="603"/>
      <c r="AGW42" s="603"/>
      <c r="AGX42" s="603"/>
      <c r="AGY42" s="603"/>
      <c r="AGZ42" s="603"/>
      <c r="AHA42" s="603"/>
      <c r="AHB42" s="603"/>
      <c r="AHC42" s="603"/>
      <c r="AHD42" s="603"/>
      <c r="AHE42" s="603"/>
      <c r="AHF42" s="603"/>
      <c r="AHG42" s="603"/>
      <c r="AHH42" s="603"/>
      <c r="AHI42" s="603"/>
      <c r="AHJ42" s="603"/>
      <c r="AHK42" s="603"/>
      <c r="AHL42" s="603"/>
      <c r="AHM42" s="603"/>
      <c r="AHN42" s="603"/>
      <c r="AHO42" s="603"/>
      <c r="AHP42" s="603"/>
      <c r="AHQ42" s="603"/>
      <c r="AHR42" s="603"/>
      <c r="AHS42" s="603"/>
      <c r="AHT42" s="603"/>
      <c r="AHU42" s="603"/>
      <c r="AHV42" s="603"/>
      <c r="AHW42" s="603"/>
      <c r="AHX42" s="603"/>
      <c r="AHY42" s="603"/>
      <c r="AHZ42" s="603"/>
      <c r="AIA42" s="603"/>
      <c r="AIB42" s="603"/>
      <c r="AIC42" s="603"/>
      <c r="AID42" s="603"/>
      <c r="AIE42" s="603"/>
      <c r="AIF42" s="603"/>
      <c r="AIG42" s="603"/>
      <c r="AIH42" s="603"/>
      <c r="AII42" s="603"/>
      <c r="AIJ42" s="603"/>
      <c r="AIK42" s="603"/>
      <c r="AIL42" s="603"/>
      <c r="AIM42" s="603"/>
      <c r="AIN42" s="603"/>
      <c r="AIO42" s="603"/>
      <c r="AIP42" s="603"/>
      <c r="AIQ42" s="603"/>
      <c r="AIR42" s="603"/>
      <c r="AIS42" s="603"/>
      <c r="AIT42" s="603"/>
      <c r="AIU42" s="603"/>
      <c r="AIV42" s="603"/>
      <c r="AIW42" s="603"/>
      <c r="AIX42" s="603"/>
      <c r="AIY42" s="603"/>
      <c r="AIZ42" s="603"/>
      <c r="AJA42" s="603"/>
      <c r="AJB42" s="603"/>
      <c r="AJC42" s="603"/>
      <c r="AJD42" s="603"/>
      <c r="AJE42" s="603"/>
      <c r="AJF42" s="603"/>
      <c r="AJG42" s="603"/>
      <c r="AJH42" s="603"/>
      <c r="AJI42" s="603"/>
      <c r="AJJ42" s="603"/>
      <c r="AJK42" s="603"/>
      <c r="AJL42" s="603"/>
      <c r="AJM42" s="603"/>
      <c r="AJN42" s="603"/>
      <c r="AJO42" s="603"/>
      <c r="AJP42" s="603"/>
      <c r="AJQ42" s="603"/>
      <c r="AJR42" s="603"/>
      <c r="AJS42" s="603"/>
      <c r="AJT42" s="603"/>
      <c r="AJU42" s="603"/>
      <c r="AJV42" s="603"/>
      <c r="AJW42" s="603"/>
      <c r="AJX42" s="603"/>
      <c r="AJY42" s="603"/>
      <c r="AJZ42" s="603"/>
      <c r="AKA42" s="603"/>
      <c r="AKB42" s="603"/>
      <c r="AKC42" s="603"/>
      <c r="AKD42" s="603"/>
      <c r="AKE42" s="603"/>
      <c r="AKF42" s="603"/>
      <c r="AKG42" s="603"/>
      <c r="AKH42" s="603"/>
      <c r="AKI42" s="603"/>
      <c r="AKJ42" s="603"/>
      <c r="AKK42" s="603"/>
      <c r="AKL42" s="603"/>
      <c r="AKM42" s="603"/>
      <c r="AKN42" s="603"/>
      <c r="AKO42" s="603"/>
      <c r="AKP42" s="603"/>
      <c r="AKQ42" s="603"/>
      <c r="AKR42" s="603"/>
      <c r="AKS42" s="603"/>
      <c r="AKT42" s="603"/>
      <c r="AKU42" s="603"/>
      <c r="AKV42" s="603"/>
      <c r="AKW42" s="603"/>
      <c r="AKX42" s="603"/>
      <c r="AKY42" s="603"/>
      <c r="AKZ42" s="603"/>
      <c r="ALA42" s="603"/>
      <c r="ALB42" s="603"/>
      <c r="ALC42" s="603"/>
      <c r="ALD42" s="603"/>
      <c r="ALE42" s="603"/>
      <c r="ALF42" s="603"/>
      <c r="ALG42" s="603"/>
      <c r="ALH42" s="603"/>
      <c r="ALI42" s="603"/>
      <c r="ALJ42" s="603"/>
      <c r="ALK42" s="603"/>
      <c r="ALL42" s="603"/>
      <c r="ALM42" s="603"/>
      <c r="ALN42" s="603"/>
      <c r="ALO42" s="603"/>
      <c r="ALP42" s="603"/>
      <c r="ALQ42" s="603"/>
      <c r="ALR42" s="603"/>
      <c r="ALS42" s="603"/>
      <c r="ALT42" s="603"/>
      <c r="ALU42" s="603"/>
      <c r="ALV42" s="603"/>
      <c r="ALW42" s="603"/>
      <c r="ALX42" s="603"/>
      <c r="ALY42" s="603"/>
      <c r="ALZ42" s="603"/>
      <c r="AMA42" s="603"/>
      <c r="AMB42" s="603"/>
      <c r="AMC42" s="603"/>
      <c r="AMD42" s="603"/>
      <c r="AME42" s="603"/>
      <c r="AMF42" s="603"/>
      <c r="AMG42" s="603"/>
      <c r="AMH42" s="603"/>
      <c r="AMI42" s="603"/>
      <c r="AMJ42" s="603"/>
      <c r="AMK42" s="603"/>
      <c r="AML42" s="603"/>
      <c r="AMM42" s="603"/>
      <c r="AMN42" s="603"/>
      <c r="AMO42" s="603"/>
      <c r="AMP42" s="603"/>
      <c r="AMQ42" s="603"/>
      <c r="AMR42" s="603"/>
      <c r="AMS42" s="603"/>
      <c r="AMT42" s="603"/>
      <c r="AMU42" s="603"/>
      <c r="AMV42" s="603"/>
      <c r="AMW42" s="603"/>
      <c r="AMX42" s="603"/>
      <c r="AMY42" s="603"/>
      <c r="AMZ42" s="603"/>
      <c r="ANA42" s="603"/>
      <c r="ANB42" s="603"/>
      <c r="ANC42" s="603"/>
      <c r="AND42" s="603"/>
      <c r="ANE42" s="603"/>
      <c r="ANF42" s="603"/>
      <c r="ANG42" s="603"/>
      <c r="ANH42" s="603"/>
      <c r="ANI42" s="603"/>
      <c r="ANJ42" s="603"/>
      <c r="ANK42" s="603"/>
      <c r="ANL42" s="603"/>
      <c r="ANM42" s="603"/>
      <c r="ANN42" s="603"/>
      <c r="ANO42" s="603"/>
      <c r="ANP42" s="603"/>
      <c r="ANQ42" s="603"/>
      <c r="ANR42" s="603"/>
      <c r="ANS42" s="603"/>
      <c r="ANT42" s="603"/>
      <c r="ANU42" s="603"/>
      <c r="ANV42" s="603"/>
      <c r="ANW42" s="603"/>
      <c r="ANX42" s="603"/>
      <c r="ANY42" s="603"/>
      <c r="ANZ42" s="603"/>
      <c r="AOA42" s="603"/>
      <c r="AOB42" s="603"/>
      <c r="AOC42" s="603"/>
      <c r="AOD42" s="603"/>
      <c r="AOE42" s="603"/>
      <c r="AOF42" s="603"/>
      <c r="AOG42" s="603"/>
      <c r="AOH42" s="603"/>
      <c r="AOI42" s="603"/>
      <c r="AOJ42" s="603"/>
      <c r="AOK42" s="603"/>
      <c r="AOL42" s="603"/>
      <c r="AOM42" s="603"/>
      <c r="AON42" s="603"/>
      <c r="AOO42" s="603"/>
      <c r="AOP42" s="603"/>
      <c r="AOQ42" s="603"/>
      <c r="AOR42" s="603"/>
      <c r="AOS42" s="603"/>
      <c r="AOT42" s="603"/>
      <c r="AOU42" s="603"/>
      <c r="AOV42" s="603"/>
      <c r="AOW42" s="603"/>
      <c r="AOX42" s="603"/>
      <c r="AOY42" s="603"/>
      <c r="AOZ42" s="603"/>
      <c r="APA42" s="603"/>
      <c r="APB42" s="603"/>
      <c r="APC42" s="603"/>
      <c r="APD42" s="603"/>
      <c r="APE42" s="603"/>
      <c r="APF42" s="603"/>
      <c r="APG42" s="603"/>
      <c r="APH42" s="603"/>
      <c r="API42" s="603"/>
      <c r="APJ42" s="603"/>
      <c r="APK42" s="603"/>
      <c r="APL42" s="603"/>
      <c r="APM42" s="603"/>
      <c r="APN42" s="603"/>
      <c r="APO42" s="603"/>
      <c r="APP42" s="603"/>
      <c r="APQ42" s="603"/>
      <c r="APR42" s="603"/>
      <c r="APS42" s="603"/>
      <c r="APT42" s="603"/>
      <c r="APU42" s="603"/>
      <c r="APV42" s="603"/>
      <c r="APW42" s="603"/>
      <c r="APX42" s="603"/>
      <c r="APY42" s="603"/>
      <c r="APZ42" s="603"/>
      <c r="AQA42" s="603"/>
      <c r="AQB42" s="603"/>
      <c r="AQC42" s="603"/>
      <c r="AQD42" s="603"/>
      <c r="AQE42" s="603"/>
      <c r="AQF42" s="603"/>
      <c r="AQG42" s="603"/>
      <c r="AQH42" s="603"/>
      <c r="AQI42" s="603"/>
      <c r="AQJ42" s="603"/>
      <c r="AQK42" s="603"/>
      <c r="AQL42" s="603"/>
      <c r="AQM42" s="603"/>
      <c r="AQN42" s="603"/>
      <c r="AQO42" s="603"/>
      <c r="AQP42" s="603"/>
      <c r="AQQ42" s="603"/>
      <c r="AQR42" s="603"/>
      <c r="AQS42" s="603"/>
      <c r="AQT42" s="603"/>
      <c r="AQU42" s="603"/>
      <c r="AQV42" s="603"/>
      <c r="AQW42" s="603"/>
      <c r="AQX42" s="603"/>
      <c r="AQY42" s="603"/>
      <c r="AQZ42" s="603"/>
      <c r="ARA42" s="603"/>
      <c r="ARB42" s="603"/>
      <c r="ARC42" s="603"/>
      <c r="ARD42" s="603"/>
      <c r="ARE42" s="603"/>
      <c r="ARF42" s="603"/>
      <c r="ARG42" s="603"/>
      <c r="ARH42" s="603"/>
      <c r="ARI42" s="603"/>
      <c r="ARJ42" s="603"/>
      <c r="ARK42" s="603"/>
      <c r="ARL42" s="603"/>
      <c r="ARM42" s="603"/>
      <c r="ARN42" s="603"/>
      <c r="ARO42" s="603"/>
      <c r="ARP42" s="603"/>
      <c r="ARQ42" s="603"/>
      <c r="ARR42" s="603"/>
      <c r="ARS42" s="603"/>
      <c r="ART42" s="603"/>
      <c r="ARU42" s="603"/>
      <c r="ARV42" s="603"/>
      <c r="ARW42" s="603"/>
      <c r="ARX42" s="603"/>
      <c r="ARY42" s="603"/>
      <c r="ARZ42" s="603"/>
      <c r="ASA42" s="603"/>
      <c r="ASB42" s="603"/>
      <c r="ASC42" s="603"/>
      <c r="ASD42" s="603"/>
      <c r="ASE42" s="603"/>
      <c r="ASF42" s="603"/>
      <c r="ASG42" s="603"/>
      <c r="ASH42" s="603"/>
      <c r="ASI42" s="603"/>
      <c r="ASJ42" s="603"/>
      <c r="ASK42" s="603"/>
      <c r="ASL42" s="603"/>
      <c r="ASM42" s="603"/>
      <c r="ASN42" s="603"/>
      <c r="ASO42" s="603"/>
      <c r="ASP42" s="603"/>
      <c r="ASQ42" s="603"/>
      <c r="ASR42" s="603"/>
      <c r="ASS42" s="603"/>
      <c r="AST42" s="603"/>
      <c r="ASU42" s="603"/>
      <c r="ASV42" s="603"/>
      <c r="ASW42" s="603"/>
      <c r="ASX42" s="603"/>
      <c r="ASY42" s="603"/>
      <c r="ASZ42" s="603"/>
      <c r="ATA42" s="603"/>
      <c r="ATB42" s="603"/>
      <c r="ATC42" s="603"/>
      <c r="ATD42" s="603"/>
      <c r="ATE42" s="603"/>
      <c r="ATF42" s="603"/>
      <c r="ATG42" s="603"/>
      <c r="ATH42" s="603"/>
      <c r="ATI42" s="603"/>
      <c r="ATJ42" s="603"/>
      <c r="ATK42" s="603"/>
      <c r="ATL42" s="603"/>
      <c r="ATM42" s="603"/>
      <c r="ATN42" s="603"/>
      <c r="ATO42" s="603"/>
      <c r="ATP42" s="603"/>
      <c r="ATQ42" s="603"/>
      <c r="ATR42" s="603"/>
      <c r="ATS42" s="603"/>
      <c r="ATT42" s="603"/>
      <c r="ATU42" s="603"/>
      <c r="ATV42" s="603"/>
      <c r="ATW42" s="603"/>
      <c r="ATX42" s="603"/>
      <c r="ATY42" s="603"/>
      <c r="ATZ42" s="603"/>
      <c r="AUA42" s="603"/>
      <c r="AUB42" s="603"/>
      <c r="AUC42" s="603"/>
      <c r="AUD42" s="603"/>
      <c r="AUE42" s="603"/>
      <c r="AUF42" s="603"/>
      <c r="AUG42" s="603"/>
      <c r="AUH42" s="603"/>
      <c r="AUI42" s="603"/>
      <c r="AUJ42" s="603"/>
      <c r="AUK42" s="603"/>
      <c r="AUL42" s="603"/>
      <c r="AUM42" s="603"/>
      <c r="AUN42" s="603"/>
      <c r="AUO42" s="603"/>
      <c r="AUP42" s="603"/>
      <c r="AUQ42" s="603"/>
      <c r="AUR42" s="603"/>
      <c r="AUS42" s="603"/>
      <c r="AUT42" s="603"/>
      <c r="AUU42" s="603"/>
      <c r="AUV42" s="603"/>
      <c r="AUW42" s="603"/>
      <c r="AUX42" s="603"/>
      <c r="AUY42" s="603"/>
      <c r="AUZ42" s="603"/>
      <c r="AVA42" s="603"/>
      <c r="AVB42" s="603"/>
      <c r="AVC42" s="603"/>
      <c r="AVD42" s="603"/>
      <c r="AVE42" s="603"/>
      <c r="AVF42" s="603"/>
      <c r="AVG42" s="603"/>
      <c r="AVH42" s="603"/>
      <c r="AVI42" s="603"/>
      <c r="AVJ42" s="603"/>
      <c r="AVK42" s="603"/>
      <c r="AVL42" s="603"/>
      <c r="AVM42" s="603"/>
      <c r="AVN42" s="603"/>
      <c r="AVO42" s="603"/>
      <c r="AVP42" s="603"/>
      <c r="AVQ42" s="603"/>
      <c r="AVR42" s="603"/>
      <c r="AVS42" s="603"/>
      <c r="AVT42" s="603"/>
      <c r="AVU42" s="603"/>
      <c r="AVV42" s="603"/>
      <c r="AVW42" s="603"/>
      <c r="AVX42" s="603"/>
      <c r="AVY42" s="603"/>
      <c r="AVZ42" s="603"/>
      <c r="AWA42" s="603"/>
      <c r="AWB42" s="603"/>
      <c r="AWC42" s="603"/>
      <c r="AWD42" s="603"/>
      <c r="AWE42" s="603"/>
      <c r="AWF42" s="603"/>
      <c r="AWG42" s="603"/>
      <c r="AWH42" s="603"/>
      <c r="AWI42" s="603"/>
      <c r="AWJ42" s="603"/>
      <c r="AWK42" s="603"/>
      <c r="AWL42" s="603"/>
      <c r="AWM42" s="603"/>
      <c r="AWN42" s="603"/>
      <c r="AWO42" s="603"/>
      <c r="AWP42" s="603"/>
      <c r="AWQ42" s="603"/>
      <c r="AWR42" s="603"/>
      <c r="AWS42" s="603"/>
      <c r="AWT42" s="603"/>
      <c r="AWU42" s="603"/>
      <c r="AWV42" s="603"/>
      <c r="AWW42" s="603"/>
      <c r="AWX42" s="603"/>
      <c r="AWY42" s="603"/>
      <c r="AWZ42" s="603"/>
      <c r="AXA42" s="603"/>
      <c r="AXB42" s="603"/>
      <c r="AXC42" s="603"/>
      <c r="AXD42" s="603"/>
      <c r="AXE42" s="603"/>
      <c r="AXF42" s="603"/>
      <c r="AXG42" s="603"/>
      <c r="AXH42" s="603"/>
      <c r="AXI42" s="603"/>
      <c r="AXJ42" s="603"/>
      <c r="AXK42" s="603"/>
      <c r="AXL42" s="603"/>
      <c r="AXM42" s="603"/>
      <c r="AXN42" s="603"/>
      <c r="AXO42" s="603"/>
      <c r="AXP42" s="603"/>
      <c r="AXQ42" s="603"/>
      <c r="AXR42" s="603"/>
      <c r="AXS42" s="603"/>
      <c r="AXT42" s="603"/>
      <c r="AXU42" s="603"/>
      <c r="AXV42" s="603"/>
      <c r="AXW42" s="603"/>
      <c r="AXX42" s="603"/>
      <c r="AXY42" s="603"/>
      <c r="AXZ42" s="603"/>
      <c r="AYA42" s="603"/>
      <c r="AYB42" s="603"/>
      <c r="AYC42" s="603"/>
      <c r="AYD42" s="603"/>
      <c r="AYE42" s="603"/>
      <c r="AYF42" s="603"/>
      <c r="AYG42" s="603"/>
      <c r="AYH42" s="603"/>
      <c r="AYI42" s="603"/>
      <c r="AYJ42" s="603"/>
      <c r="AYK42" s="603"/>
      <c r="AYL42" s="603"/>
      <c r="AYM42" s="603"/>
      <c r="AYN42" s="603"/>
      <c r="AYO42" s="603"/>
      <c r="AYP42" s="603"/>
      <c r="AYQ42" s="603"/>
      <c r="AYR42" s="603"/>
      <c r="AYS42" s="603"/>
      <c r="AYT42" s="603"/>
      <c r="AYU42" s="603"/>
      <c r="AYV42" s="603"/>
      <c r="AYW42" s="603"/>
      <c r="AYX42" s="603"/>
      <c r="AYY42" s="603"/>
      <c r="AYZ42" s="603"/>
      <c r="AZA42" s="603"/>
      <c r="AZB42" s="603"/>
      <c r="AZC42" s="603"/>
      <c r="AZD42" s="603"/>
      <c r="AZE42" s="603"/>
      <c r="AZF42" s="603"/>
      <c r="AZG42" s="603"/>
      <c r="AZH42" s="603"/>
      <c r="AZI42" s="603"/>
      <c r="AZJ42" s="603"/>
      <c r="AZK42" s="603"/>
      <c r="AZL42" s="603"/>
      <c r="AZM42" s="603"/>
      <c r="AZN42" s="603"/>
      <c r="AZO42" s="603"/>
      <c r="AZP42" s="603"/>
      <c r="AZQ42" s="603"/>
      <c r="AZR42" s="603"/>
      <c r="AZS42" s="603"/>
      <c r="AZT42" s="603"/>
      <c r="AZU42" s="603"/>
      <c r="AZV42" s="603"/>
      <c r="AZW42" s="603"/>
      <c r="AZX42" s="603"/>
      <c r="AZY42" s="603"/>
      <c r="AZZ42" s="603"/>
      <c r="BAA42" s="603"/>
      <c r="BAB42" s="603"/>
      <c r="BAC42" s="603"/>
      <c r="BAD42" s="603"/>
      <c r="BAE42" s="603"/>
      <c r="BAF42" s="603"/>
      <c r="BAG42" s="603"/>
      <c r="BAH42" s="603"/>
      <c r="BAI42" s="603"/>
      <c r="BAJ42" s="603"/>
      <c r="BAK42" s="603"/>
      <c r="BAL42" s="603"/>
      <c r="BAM42" s="603"/>
      <c r="BAN42" s="603"/>
      <c r="BAO42" s="603"/>
      <c r="BAP42" s="603"/>
      <c r="BAQ42" s="603"/>
      <c r="BAR42" s="603"/>
      <c r="BAS42" s="603"/>
      <c r="BAT42" s="603"/>
      <c r="BAU42" s="603"/>
      <c r="BAV42" s="603"/>
      <c r="BAW42" s="603"/>
      <c r="BAX42" s="603"/>
      <c r="BAY42" s="603"/>
      <c r="BAZ42" s="603"/>
      <c r="BBA42" s="603"/>
      <c r="BBB42" s="603"/>
      <c r="BBC42" s="603"/>
      <c r="BBD42" s="603"/>
      <c r="BBE42" s="603"/>
      <c r="BBF42" s="603"/>
      <c r="BBG42" s="603"/>
      <c r="BBH42" s="603"/>
      <c r="BBI42" s="603"/>
      <c r="BBJ42" s="603"/>
      <c r="BBK42" s="603"/>
      <c r="BBL42" s="603"/>
      <c r="BBM42" s="603"/>
      <c r="BBN42" s="603"/>
      <c r="BBO42" s="603"/>
      <c r="BBP42" s="603"/>
      <c r="BBQ42" s="603"/>
      <c r="BBR42" s="603"/>
      <c r="BBS42" s="603"/>
      <c r="BBT42" s="603"/>
      <c r="BBU42" s="603"/>
      <c r="BBV42" s="603"/>
      <c r="BBW42" s="603"/>
      <c r="BBX42" s="603"/>
      <c r="BBY42" s="603"/>
      <c r="BBZ42" s="603"/>
      <c r="BCA42" s="603"/>
      <c r="BCB42" s="603"/>
      <c r="BCC42" s="603"/>
      <c r="BCD42" s="603"/>
      <c r="BCE42" s="603"/>
      <c r="BCF42" s="603"/>
      <c r="BCG42" s="603"/>
      <c r="BCH42" s="603"/>
      <c r="BCI42" s="603"/>
      <c r="BCJ42" s="603"/>
      <c r="BCK42" s="603"/>
      <c r="BCL42" s="603"/>
      <c r="BCM42" s="603"/>
      <c r="BCN42" s="603"/>
      <c r="BCO42" s="603"/>
      <c r="BCP42" s="603"/>
      <c r="BCQ42" s="603"/>
      <c r="BCR42" s="603"/>
      <c r="BCS42" s="603"/>
      <c r="BCT42" s="603"/>
      <c r="BCU42" s="603"/>
      <c r="BCV42" s="603"/>
      <c r="BCW42" s="603"/>
      <c r="BCX42" s="603"/>
      <c r="BCY42" s="603"/>
      <c r="BCZ42" s="603"/>
      <c r="BDA42" s="603"/>
      <c r="BDB42" s="603"/>
      <c r="BDC42" s="603"/>
      <c r="BDD42" s="603"/>
      <c r="BDE42" s="603"/>
      <c r="BDF42" s="603"/>
      <c r="BDG42" s="603"/>
      <c r="BDH42" s="603"/>
      <c r="BDI42" s="603"/>
      <c r="BDJ42" s="603"/>
      <c r="BDK42" s="603"/>
      <c r="BDL42" s="603"/>
      <c r="BDM42" s="603"/>
      <c r="BDN42" s="603"/>
      <c r="BDO42" s="603"/>
      <c r="BDP42" s="603"/>
      <c r="BDQ42" s="603"/>
      <c r="BDR42" s="603"/>
      <c r="BDS42" s="603"/>
      <c r="BDT42" s="603"/>
      <c r="BDU42" s="603"/>
      <c r="BDV42" s="603"/>
      <c r="BDW42" s="603"/>
      <c r="BDX42" s="603"/>
      <c r="BDY42" s="603"/>
      <c r="BDZ42" s="603"/>
      <c r="BEA42" s="603"/>
      <c r="BEB42" s="603"/>
      <c r="BEC42" s="603"/>
      <c r="BED42" s="603"/>
      <c r="BEE42" s="603"/>
      <c r="BEF42" s="603"/>
      <c r="BEG42" s="603"/>
      <c r="BEH42" s="603"/>
      <c r="BEI42" s="603"/>
      <c r="BEJ42" s="603"/>
      <c r="BEK42" s="603"/>
      <c r="BEL42" s="603"/>
      <c r="BEM42" s="603"/>
      <c r="BEN42" s="603"/>
      <c r="BEO42" s="603"/>
      <c r="BEP42" s="603"/>
      <c r="BEQ42" s="603"/>
      <c r="BER42" s="603"/>
      <c r="BES42" s="603"/>
      <c r="BET42" s="603"/>
      <c r="BEU42" s="603"/>
      <c r="BEV42" s="603"/>
      <c r="BEW42" s="603"/>
      <c r="BEX42" s="603"/>
      <c r="BEY42" s="603"/>
      <c r="BEZ42" s="603"/>
      <c r="BFA42" s="603"/>
      <c r="BFB42" s="603"/>
      <c r="BFC42" s="603"/>
      <c r="BFD42" s="603"/>
      <c r="BFE42" s="603"/>
      <c r="BFF42" s="603"/>
      <c r="BFG42" s="603"/>
      <c r="BFH42" s="603"/>
      <c r="BFI42" s="603"/>
      <c r="BFJ42" s="603"/>
      <c r="BFK42" s="603"/>
      <c r="BFL42" s="603"/>
      <c r="BFM42" s="603"/>
      <c r="BFN42" s="603"/>
      <c r="BFO42" s="603"/>
      <c r="BFP42" s="603"/>
      <c r="BFQ42" s="603"/>
      <c r="BFR42" s="603"/>
      <c r="BFS42" s="603"/>
      <c r="BFT42" s="603"/>
      <c r="BFU42" s="603"/>
      <c r="BFV42" s="603"/>
      <c r="BFW42" s="603"/>
      <c r="BFX42" s="603"/>
      <c r="BFY42" s="603"/>
      <c r="BFZ42" s="603"/>
      <c r="BGA42" s="603"/>
      <c r="BGB42" s="603"/>
      <c r="BGC42" s="603"/>
      <c r="BGD42" s="603"/>
      <c r="BGE42" s="603"/>
      <c r="BGF42" s="603"/>
      <c r="BGG42" s="603"/>
      <c r="BGH42" s="603"/>
      <c r="BGI42" s="603"/>
      <c r="BGJ42" s="603"/>
      <c r="BGK42" s="603"/>
      <c r="BGL42" s="603"/>
      <c r="BGM42" s="603"/>
      <c r="BGN42" s="603"/>
      <c r="BGO42" s="603"/>
      <c r="BGP42" s="603"/>
      <c r="BGQ42" s="603"/>
      <c r="BGR42" s="603"/>
      <c r="BGS42" s="603"/>
      <c r="BGT42" s="603"/>
      <c r="BGU42" s="603"/>
      <c r="BGV42" s="603"/>
      <c r="BGW42" s="603"/>
      <c r="BGX42" s="603"/>
      <c r="BGY42" s="603"/>
      <c r="BGZ42" s="603"/>
      <c r="BHA42" s="603"/>
      <c r="BHB42" s="603"/>
      <c r="BHC42" s="603"/>
      <c r="BHD42" s="603"/>
      <c r="BHE42" s="603"/>
      <c r="BHF42" s="603"/>
      <c r="BHG42" s="603"/>
      <c r="BHH42" s="603"/>
      <c r="BHI42" s="603"/>
      <c r="BHJ42" s="603"/>
      <c r="BHK42" s="603"/>
      <c r="BHL42" s="603"/>
      <c r="BHM42" s="603"/>
      <c r="BHN42" s="603"/>
      <c r="BHO42" s="603"/>
      <c r="BHP42" s="603"/>
      <c r="BHQ42" s="603"/>
      <c r="BHR42" s="603"/>
      <c r="BHS42" s="603"/>
      <c r="BHT42" s="603"/>
      <c r="BHU42" s="603"/>
      <c r="BHV42" s="603"/>
      <c r="BHW42" s="603"/>
      <c r="BHX42" s="603"/>
      <c r="BHY42" s="603"/>
      <c r="BHZ42" s="603"/>
      <c r="BIA42" s="603"/>
      <c r="BIB42" s="603"/>
      <c r="BIC42" s="603"/>
      <c r="BID42" s="603"/>
      <c r="BIE42" s="603"/>
      <c r="BIF42" s="603"/>
      <c r="BIG42" s="603"/>
      <c r="BIH42" s="603"/>
      <c r="BII42" s="603"/>
      <c r="BIJ42" s="603"/>
      <c r="BIK42" s="603"/>
      <c r="BIL42" s="603"/>
      <c r="BIM42" s="603"/>
      <c r="BIN42" s="603"/>
      <c r="BIO42" s="603"/>
      <c r="BIP42" s="603"/>
      <c r="BIQ42" s="603"/>
      <c r="BIR42" s="603"/>
      <c r="BIS42" s="603"/>
      <c r="BIT42" s="603"/>
      <c r="BIU42" s="603"/>
      <c r="BIV42" s="603"/>
      <c r="BIW42" s="603"/>
      <c r="BIX42" s="603"/>
      <c r="BIY42" s="603"/>
      <c r="BIZ42" s="603"/>
      <c r="BJA42" s="603"/>
      <c r="BJB42" s="603"/>
      <c r="BJC42" s="603"/>
      <c r="BJD42" s="603"/>
      <c r="BJE42" s="603"/>
      <c r="BJF42" s="603"/>
      <c r="BJG42" s="603"/>
      <c r="BJH42" s="603"/>
      <c r="BJI42" s="603"/>
      <c r="BJJ42" s="603"/>
      <c r="BJK42" s="603"/>
      <c r="BJL42" s="603"/>
      <c r="BJM42" s="603"/>
      <c r="BJN42" s="603"/>
      <c r="BJO42" s="603"/>
      <c r="BJP42" s="603"/>
      <c r="BJQ42" s="603"/>
      <c r="BJR42" s="603"/>
      <c r="BJS42" s="603"/>
      <c r="BJT42" s="603"/>
      <c r="BJU42" s="603"/>
      <c r="BJV42" s="603"/>
      <c r="BJW42" s="603"/>
      <c r="BJX42" s="603"/>
      <c r="BJY42" s="603"/>
      <c r="BJZ42" s="603"/>
      <c r="BKA42" s="603"/>
      <c r="BKB42" s="603"/>
      <c r="BKC42" s="603"/>
      <c r="BKD42" s="603"/>
      <c r="BKE42" s="603"/>
      <c r="BKF42" s="603"/>
      <c r="BKG42" s="603"/>
      <c r="BKH42" s="603"/>
      <c r="BKI42" s="603"/>
      <c r="BKJ42" s="603"/>
      <c r="BKK42" s="603"/>
      <c r="BKL42" s="603"/>
      <c r="BKM42" s="603"/>
      <c r="BKN42" s="603"/>
      <c r="BKO42" s="603"/>
      <c r="BKP42" s="603"/>
      <c r="BKQ42" s="603"/>
      <c r="BKR42" s="603"/>
      <c r="BKS42" s="603"/>
      <c r="BKT42" s="603"/>
      <c r="BKU42" s="603"/>
      <c r="BKV42" s="603"/>
      <c r="BKW42" s="603"/>
      <c r="BKX42" s="603"/>
      <c r="BKY42" s="603"/>
      <c r="BKZ42" s="603"/>
      <c r="BLA42" s="603"/>
      <c r="BLB42" s="603"/>
      <c r="BLC42" s="603"/>
      <c r="BLD42" s="603"/>
      <c r="BLE42" s="603"/>
      <c r="BLF42" s="603"/>
      <c r="BLG42" s="603"/>
      <c r="BLH42" s="603"/>
      <c r="BLI42" s="603"/>
      <c r="BLJ42" s="603"/>
      <c r="BLK42" s="603"/>
      <c r="BLL42" s="603"/>
      <c r="BLM42" s="603"/>
      <c r="BLN42" s="603"/>
      <c r="BLO42" s="603"/>
      <c r="BLP42" s="603"/>
      <c r="BLQ42" s="603"/>
      <c r="BLR42" s="603"/>
      <c r="BLS42" s="603"/>
      <c r="BLT42" s="603"/>
      <c r="BLU42" s="603"/>
      <c r="BLV42" s="603"/>
      <c r="BLW42" s="603"/>
      <c r="BLX42" s="603"/>
      <c r="BLY42" s="603"/>
      <c r="BLZ42" s="603"/>
      <c r="BMA42" s="603"/>
      <c r="BMB42" s="603"/>
      <c r="BMC42" s="603"/>
      <c r="BMD42" s="603"/>
      <c r="BME42" s="603"/>
      <c r="BMF42" s="603"/>
      <c r="BMG42" s="603"/>
      <c r="BMH42" s="603"/>
      <c r="BMI42" s="603"/>
      <c r="BMJ42" s="603"/>
      <c r="BMK42" s="603"/>
      <c r="BML42" s="603"/>
      <c r="BMM42" s="603"/>
      <c r="BMN42" s="603"/>
      <c r="BMO42" s="603"/>
      <c r="BMP42" s="603"/>
      <c r="BMQ42" s="603"/>
      <c r="BMR42" s="603"/>
      <c r="BMS42" s="603"/>
      <c r="BMT42" s="603"/>
      <c r="BMU42" s="603"/>
      <c r="BMV42" s="603"/>
      <c r="BMW42" s="603"/>
      <c r="BMX42" s="603"/>
      <c r="BMY42" s="603"/>
      <c r="BMZ42" s="603"/>
      <c r="BNA42" s="603"/>
      <c r="BNB42" s="603"/>
      <c r="BNC42" s="603"/>
      <c r="BND42" s="603"/>
      <c r="BNE42" s="603"/>
      <c r="BNF42" s="603"/>
      <c r="BNG42" s="603"/>
      <c r="BNH42" s="603"/>
      <c r="BNI42" s="603"/>
      <c r="BNJ42" s="603"/>
      <c r="BNK42" s="603"/>
      <c r="BNL42" s="603"/>
      <c r="BNM42" s="603"/>
      <c r="BNN42" s="603"/>
      <c r="BNO42" s="603"/>
      <c r="BNP42" s="603"/>
      <c r="BNQ42" s="603"/>
      <c r="BNR42" s="603"/>
      <c r="BNS42" s="603"/>
      <c r="BNT42" s="603"/>
      <c r="BNU42" s="603"/>
      <c r="BNV42" s="603"/>
      <c r="BNW42" s="603"/>
      <c r="BNX42" s="603"/>
      <c r="BNY42" s="603"/>
      <c r="BNZ42" s="603"/>
      <c r="BOA42" s="603"/>
      <c r="BOB42" s="603"/>
      <c r="BOC42" s="603"/>
      <c r="BOD42" s="603"/>
      <c r="BOE42" s="603"/>
      <c r="BOF42" s="603"/>
      <c r="BOG42" s="603"/>
      <c r="BOH42" s="603"/>
      <c r="BOI42" s="603"/>
      <c r="BOJ42" s="603"/>
      <c r="BOK42" s="603"/>
      <c r="BOL42" s="603"/>
      <c r="BOM42" s="603"/>
      <c r="BON42" s="603"/>
      <c r="BOO42" s="603"/>
      <c r="BOP42" s="603"/>
      <c r="BOQ42" s="603"/>
      <c r="BOR42" s="603"/>
      <c r="BOS42" s="603"/>
      <c r="BOT42" s="603"/>
      <c r="BOU42" s="603"/>
      <c r="BOV42" s="603"/>
      <c r="BOW42" s="603"/>
      <c r="BOX42" s="603"/>
      <c r="BOY42" s="603"/>
      <c r="BOZ42" s="603"/>
      <c r="BPA42" s="603"/>
      <c r="BPB42" s="603"/>
      <c r="BPC42" s="603"/>
      <c r="BPD42" s="603"/>
      <c r="BPE42" s="603"/>
      <c r="BPF42" s="603"/>
      <c r="BPG42" s="603"/>
      <c r="BPH42" s="603"/>
      <c r="BPI42" s="603"/>
      <c r="BPJ42" s="603"/>
      <c r="BPK42" s="603"/>
      <c r="BPL42" s="603"/>
      <c r="BPM42" s="603"/>
      <c r="BPN42" s="603"/>
      <c r="BPO42" s="603"/>
      <c r="BPP42" s="603"/>
      <c r="BPQ42" s="603"/>
      <c r="BPR42" s="603"/>
      <c r="BPS42" s="603"/>
      <c r="BPT42" s="603"/>
      <c r="BPU42" s="603"/>
      <c r="BPV42" s="603"/>
      <c r="BPW42" s="603"/>
      <c r="BPX42" s="603"/>
      <c r="BPY42" s="603"/>
      <c r="BPZ42" s="603"/>
      <c r="BQA42" s="603"/>
      <c r="BQB42" s="603"/>
      <c r="BQC42" s="603"/>
      <c r="BQD42" s="603"/>
      <c r="BQE42" s="603"/>
      <c r="BQF42" s="603"/>
      <c r="BQG42" s="603"/>
      <c r="BQH42" s="603"/>
      <c r="BQI42" s="603"/>
      <c r="BQJ42" s="603"/>
      <c r="BQK42" s="603"/>
      <c r="BQL42" s="603"/>
      <c r="BQM42" s="603"/>
      <c r="BQN42" s="603"/>
      <c r="BQO42" s="603"/>
      <c r="BQP42" s="603"/>
      <c r="BQQ42" s="603"/>
      <c r="BQR42" s="603"/>
      <c r="BQS42" s="603"/>
      <c r="BQT42" s="603"/>
      <c r="BQU42" s="603"/>
      <c r="BQV42" s="603"/>
      <c r="BQW42" s="603"/>
      <c r="BQX42" s="603"/>
      <c r="BQY42" s="603"/>
      <c r="BQZ42" s="603"/>
      <c r="BRA42" s="603"/>
      <c r="BRB42" s="603"/>
      <c r="BRC42" s="603"/>
      <c r="BRD42" s="603"/>
      <c r="BRE42" s="603"/>
      <c r="BRF42" s="603"/>
      <c r="BRG42" s="603"/>
      <c r="BRH42" s="603"/>
      <c r="BRI42" s="603"/>
      <c r="BRJ42" s="603"/>
      <c r="BRK42" s="603"/>
      <c r="BRL42" s="603"/>
      <c r="BRM42" s="603"/>
      <c r="BRN42" s="603"/>
      <c r="BRO42" s="603"/>
      <c r="BRP42" s="603"/>
      <c r="BRQ42" s="603"/>
      <c r="BRR42" s="603"/>
      <c r="BRS42" s="603"/>
      <c r="BRT42" s="603"/>
      <c r="BRU42" s="603"/>
      <c r="BRV42" s="603"/>
      <c r="BRW42" s="603"/>
      <c r="BRX42" s="603"/>
      <c r="BRY42" s="603"/>
      <c r="BRZ42" s="603"/>
      <c r="BSA42" s="603"/>
      <c r="BSB42" s="603"/>
      <c r="BSC42" s="603"/>
      <c r="BSD42" s="603"/>
      <c r="BSE42" s="603"/>
      <c r="BSF42" s="603"/>
      <c r="BSG42" s="603"/>
      <c r="BSH42" s="603"/>
      <c r="BSI42" s="603"/>
      <c r="BSJ42" s="603"/>
      <c r="BSK42" s="603"/>
      <c r="BSL42" s="603"/>
      <c r="BSM42" s="603"/>
      <c r="BSN42" s="603"/>
      <c r="BSO42" s="603"/>
      <c r="BSP42" s="603"/>
      <c r="BSQ42" s="603"/>
      <c r="BSR42" s="603"/>
      <c r="BSS42" s="603"/>
      <c r="BST42" s="603"/>
      <c r="BSU42" s="603"/>
      <c r="BSV42" s="603"/>
      <c r="BSW42" s="603"/>
      <c r="BSX42" s="603"/>
      <c r="BSY42" s="603"/>
      <c r="BSZ42" s="603"/>
      <c r="BTA42" s="603"/>
      <c r="BTB42" s="603"/>
      <c r="BTC42" s="603"/>
      <c r="BTD42" s="603"/>
      <c r="BTE42" s="603"/>
      <c r="BTF42" s="603"/>
      <c r="BTG42" s="603"/>
      <c r="BTH42" s="603"/>
      <c r="BTI42" s="603"/>
      <c r="BTJ42" s="603"/>
      <c r="BTK42" s="603"/>
      <c r="BTL42" s="603"/>
      <c r="BTM42" s="603"/>
      <c r="BTN42" s="603"/>
      <c r="BTO42" s="603"/>
      <c r="BTP42" s="603"/>
      <c r="BTQ42" s="603"/>
      <c r="BTR42" s="603"/>
      <c r="BTS42" s="603"/>
      <c r="BTT42" s="603"/>
      <c r="BTU42" s="603"/>
      <c r="BTV42" s="603"/>
      <c r="BTW42" s="603"/>
      <c r="BTX42" s="603"/>
      <c r="BTY42" s="603"/>
      <c r="BTZ42" s="603"/>
      <c r="BUA42" s="603"/>
      <c r="BUB42" s="603"/>
      <c r="BUC42" s="603"/>
      <c r="BUD42" s="603"/>
      <c r="BUE42" s="603"/>
      <c r="BUF42" s="603"/>
      <c r="BUG42" s="603"/>
      <c r="BUH42" s="603"/>
      <c r="BUI42" s="603"/>
      <c r="BUJ42" s="603"/>
      <c r="BUK42" s="603"/>
      <c r="BUL42" s="603"/>
      <c r="BUM42" s="603"/>
      <c r="BUN42" s="603"/>
      <c r="BUO42" s="603"/>
      <c r="BUP42" s="603"/>
      <c r="BUQ42" s="603"/>
      <c r="BUR42" s="603"/>
      <c r="BUS42" s="603"/>
      <c r="BUT42" s="603"/>
      <c r="BUU42" s="603"/>
      <c r="BUV42" s="603"/>
      <c r="BUW42" s="603"/>
      <c r="BUX42" s="603"/>
      <c r="BUY42" s="603"/>
      <c r="BUZ42" s="603"/>
      <c r="BVA42" s="603"/>
      <c r="BVB42" s="603"/>
      <c r="BVC42" s="603"/>
      <c r="BVD42" s="603"/>
      <c r="BVE42" s="603"/>
      <c r="BVF42" s="603"/>
      <c r="BVG42" s="603"/>
      <c r="BVH42" s="603"/>
      <c r="BVI42" s="603"/>
      <c r="BVJ42" s="603"/>
      <c r="BVK42" s="603"/>
      <c r="BVL42" s="603"/>
      <c r="BVM42" s="603"/>
      <c r="BVN42" s="603"/>
      <c r="BVO42" s="603"/>
      <c r="BVP42" s="603"/>
      <c r="BVQ42" s="603"/>
      <c r="BVR42" s="603"/>
      <c r="BVS42" s="603"/>
      <c r="BVT42" s="603"/>
      <c r="BVU42" s="603"/>
      <c r="BVV42" s="603"/>
      <c r="BVW42" s="603"/>
      <c r="BVX42" s="603"/>
      <c r="BVY42" s="603"/>
      <c r="BVZ42" s="603"/>
      <c r="BWA42" s="603"/>
      <c r="BWB42" s="603"/>
      <c r="BWC42" s="603"/>
      <c r="BWD42" s="603"/>
      <c r="BWE42" s="603"/>
      <c r="BWF42" s="603"/>
      <c r="BWG42" s="603"/>
      <c r="BWH42" s="603"/>
      <c r="BWI42" s="603"/>
      <c r="BWJ42" s="603"/>
      <c r="BWK42" s="603"/>
    </row>
    <row r="43" spans="1:1961" s="128" customFormat="1" ht="31.5" x14ac:dyDescent="0.25">
      <c r="A43" s="52" t="s">
        <v>170</v>
      </c>
      <c r="B43" s="66" t="s">
        <v>15</v>
      </c>
      <c r="C43" s="66" t="s">
        <v>44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569">
        <v>2.8004265400000001</v>
      </c>
      <c r="AA43" s="84">
        <v>0</v>
      </c>
      <c r="AB43" s="84">
        <v>0</v>
      </c>
      <c r="AC43" s="84">
        <v>1.54</v>
      </c>
      <c r="AD43" s="84">
        <v>0</v>
      </c>
      <c r="AE43" s="84">
        <v>0</v>
      </c>
      <c r="AF43" s="84">
        <v>0</v>
      </c>
      <c r="AG43" s="83">
        <f>Z43</f>
        <v>2.8004265400000001</v>
      </c>
      <c r="AH43" s="84">
        <v>0</v>
      </c>
      <c r="AI43" s="84">
        <v>0</v>
      </c>
      <c r="AJ43" s="84">
        <f>AC43</f>
        <v>1.54</v>
      </c>
      <c r="AK43" s="84">
        <v>0</v>
      </c>
      <c r="AL43" s="84">
        <v>0</v>
      </c>
      <c r="AM43" s="603"/>
      <c r="AN43" s="603"/>
      <c r="AO43" s="603"/>
      <c r="AP43" s="603"/>
      <c r="AQ43" s="603"/>
      <c r="AR43" s="603"/>
      <c r="AS43" s="603"/>
      <c r="AT43" s="603"/>
      <c r="AU43" s="603"/>
      <c r="AV43" s="603"/>
      <c r="AW43" s="603"/>
      <c r="AX43" s="603"/>
      <c r="AY43" s="603"/>
      <c r="AZ43" s="603"/>
      <c r="BA43" s="603"/>
      <c r="BB43" s="603"/>
      <c r="BC43" s="603"/>
      <c r="BD43" s="603"/>
      <c r="BE43" s="603"/>
      <c r="BF43" s="603"/>
      <c r="BG43" s="603"/>
      <c r="BH43" s="603"/>
      <c r="BI43" s="603"/>
      <c r="BJ43" s="603"/>
      <c r="BK43" s="603"/>
      <c r="BL43" s="603"/>
      <c r="BM43" s="603"/>
      <c r="BN43" s="603"/>
      <c r="BO43" s="603"/>
      <c r="BP43" s="603"/>
      <c r="BQ43" s="603"/>
      <c r="BR43" s="603"/>
      <c r="BS43" s="603"/>
      <c r="BT43" s="603"/>
      <c r="BU43" s="603"/>
      <c r="BV43" s="603"/>
      <c r="BW43" s="603"/>
      <c r="BX43" s="603"/>
      <c r="BY43" s="603"/>
      <c r="BZ43" s="603"/>
      <c r="CA43" s="603"/>
      <c r="CB43" s="603"/>
      <c r="CC43" s="603"/>
      <c r="CD43" s="603"/>
      <c r="CE43" s="603"/>
      <c r="CF43" s="603"/>
      <c r="CG43" s="603"/>
      <c r="CH43" s="603"/>
      <c r="CI43" s="603"/>
      <c r="CJ43" s="603"/>
      <c r="CK43" s="603"/>
      <c r="CL43" s="603"/>
      <c r="CM43" s="603"/>
      <c r="CN43" s="603"/>
      <c r="CO43" s="603"/>
      <c r="CP43" s="603"/>
      <c r="CQ43" s="603"/>
      <c r="CR43" s="603"/>
      <c r="CS43" s="603"/>
      <c r="CT43" s="603"/>
      <c r="CU43" s="603"/>
      <c r="CV43" s="603"/>
      <c r="CW43" s="603"/>
      <c r="CX43" s="603"/>
      <c r="CY43" s="603"/>
      <c r="CZ43" s="603"/>
      <c r="DA43" s="603"/>
      <c r="DB43" s="603"/>
      <c r="DC43" s="603"/>
      <c r="DD43" s="603"/>
      <c r="DE43" s="603"/>
      <c r="DF43" s="603"/>
      <c r="DG43" s="603"/>
      <c r="DH43" s="603"/>
      <c r="DI43" s="603"/>
      <c r="DJ43" s="603"/>
      <c r="DK43" s="603"/>
      <c r="DL43" s="603"/>
      <c r="DM43" s="603"/>
      <c r="DN43" s="603"/>
      <c r="DO43" s="603"/>
      <c r="DP43" s="603"/>
      <c r="DQ43" s="603"/>
      <c r="DR43" s="603"/>
      <c r="DS43" s="603"/>
      <c r="DT43" s="603"/>
      <c r="DU43" s="603"/>
      <c r="DV43" s="603"/>
      <c r="DW43" s="603"/>
      <c r="DX43" s="603"/>
      <c r="DY43" s="603"/>
      <c r="DZ43" s="603"/>
      <c r="EA43" s="603"/>
      <c r="EB43" s="603"/>
      <c r="EC43" s="603"/>
      <c r="ED43" s="603"/>
      <c r="EE43" s="603"/>
      <c r="EF43" s="603"/>
      <c r="EG43" s="603"/>
      <c r="EH43" s="603"/>
      <c r="EI43" s="603"/>
      <c r="EJ43" s="603"/>
      <c r="EK43" s="603"/>
      <c r="EL43" s="603"/>
      <c r="EM43" s="603"/>
      <c r="EN43" s="603"/>
      <c r="EO43" s="603"/>
      <c r="EP43" s="603"/>
      <c r="EQ43" s="603"/>
      <c r="ER43" s="603"/>
      <c r="ES43" s="603"/>
      <c r="ET43" s="603"/>
      <c r="EU43" s="603"/>
      <c r="EV43" s="603"/>
      <c r="EW43" s="603"/>
      <c r="EX43" s="603"/>
      <c r="EY43" s="603"/>
      <c r="EZ43" s="603"/>
      <c r="FA43" s="603"/>
      <c r="FB43" s="603"/>
      <c r="FC43" s="603"/>
      <c r="FD43" s="603"/>
      <c r="FE43" s="603"/>
      <c r="FF43" s="603"/>
      <c r="FG43" s="603"/>
      <c r="FH43" s="603"/>
      <c r="FI43" s="603"/>
      <c r="FJ43" s="603"/>
      <c r="FK43" s="603"/>
      <c r="FL43" s="603"/>
      <c r="FM43" s="603"/>
      <c r="FN43" s="603"/>
      <c r="FO43" s="603"/>
      <c r="FP43" s="603"/>
      <c r="FQ43" s="603"/>
      <c r="FR43" s="603"/>
      <c r="FS43" s="603"/>
      <c r="FT43" s="603"/>
      <c r="FU43" s="603"/>
      <c r="FV43" s="603"/>
      <c r="FW43" s="603"/>
      <c r="FX43" s="603"/>
      <c r="FY43" s="603"/>
      <c r="FZ43" s="603"/>
      <c r="GA43" s="603"/>
      <c r="GB43" s="603"/>
      <c r="GC43" s="603"/>
      <c r="GD43" s="603"/>
      <c r="GE43" s="603"/>
      <c r="GF43" s="603"/>
      <c r="GG43" s="603"/>
      <c r="GH43" s="603"/>
      <c r="GI43" s="603"/>
      <c r="GJ43" s="603"/>
      <c r="GK43" s="603"/>
      <c r="GL43" s="603"/>
      <c r="GM43" s="603"/>
      <c r="GN43" s="603"/>
      <c r="GO43" s="603"/>
      <c r="GP43" s="603"/>
      <c r="GQ43" s="603"/>
      <c r="GR43" s="603"/>
      <c r="GS43" s="603"/>
      <c r="GT43" s="603"/>
      <c r="GU43" s="603"/>
      <c r="GV43" s="603"/>
      <c r="GW43" s="603"/>
      <c r="GX43" s="603"/>
      <c r="GY43" s="603"/>
      <c r="GZ43" s="603"/>
      <c r="HA43" s="603"/>
      <c r="HB43" s="603"/>
      <c r="HC43" s="603"/>
      <c r="HD43" s="603"/>
      <c r="HE43" s="603"/>
      <c r="HF43" s="603"/>
      <c r="HG43" s="603"/>
      <c r="HH43" s="603"/>
      <c r="HI43" s="603"/>
      <c r="HJ43" s="603"/>
      <c r="HK43" s="603"/>
      <c r="HL43" s="603"/>
      <c r="HM43" s="603"/>
      <c r="HN43" s="603"/>
      <c r="HO43" s="603"/>
      <c r="HP43" s="603"/>
      <c r="HQ43" s="603"/>
      <c r="HR43" s="603"/>
      <c r="HS43" s="603"/>
      <c r="HT43" s="603"/>
      <c r="HU43" s="603"/>
      <c r="HV43" s="603"/>
      <c r="HW43" s="603"/>
      <c r="HX43" s="603"/>
      <c r="HY43" s="603"/>
      <c r="HZ43" s="603"/>
      <c r="IA43" s="603"/>
      <c r="IB43" s="603"/>
      <c r="IC43" s="603"/>
      <c r="ID43" s="603"/>
      <c r="IE43" s="603"/>
      <c r="IF43" s="603"/>
      <c r="IG43" s="603"/>
      <c r="IH43" s="603"/>
      <c r="II43" s="603"/>
      <c r="IJ43" s="603"/>
      <c r="IK43" s="603"/>
      <c r="IL43" s="603"/>
      <c r="IM43" s="603"/>
      <c r="IN43" s="603"/>
      <c r="IO43" s="603"/>
      <c r="IP43" s="603"/>
      <c r="IQ43" s="603"/>
      <c r="IR43" s="603"/>
      <c r="IS43" s="603"/>
      <c r="IT43" s="603"/>
      <c r="IU43" s="603"/>
      <c r="IV43" s="603"/>
      <c r="IW43" s="603"/>
      <c r="IX43" s="603"/>
      <c r="IY43" s="603"/>
      <c r="IZ43" s="603"/>
      <c r="JA43" s="603"/>
      <c r="JB43" s="603"/>
      <c r="JC43" s="603"/>
      <c r="JD43" s="603"/>
      <c r="JE43" s="603"/>
      <c r="JF43" s="603"/>
      <c r="JG43" s="603"/>
      <c r="JH43" s="603"/>
      <c r="JI43" s="603"/>
      <c r="JJ43" s="603"/>
      <c r="JK43" s="603"/>
      <c r="JL43" s="603"/>
      <c r="JM43" s="603"/>
      <c r="JN43" s="603"/>
      <c r="JO43" s="603"/>
      <c r="JP43" s="603"/>
      <c r="JQ43" s="603"/>
      <c r="JR43" s="603"/>
      <c r="JS43" s="603"/>
      <c r="JT43" s="603"/>
      <c r="JU43" s="603"/>
      <c r="JV43" s="603"/>
      <c r="JW43" s="603"/>
      <c r="JX43" s="603"/>
      <c r="JY43" s="603"/>
      <c r="JZ43" s="603"/>
      <c r="KA43" s="603"/>
      <c r="KB43" s="603"/>
      <c r="KC43" s="603"/>
      <c r="KD43" s="603"/>
      <c r="KE43" s="603"/>
      <c r="KF43" s="603"/>
      <c r="KG43" s="603"/>
      <c r="KH43" s="603"/>
      <c r="KI43" s="603"/>
      <c r="KJ43" s="603"/>
      <c r="KK43" s="603"/>
      <c r="KL43" s="603"/>
      <c r="KM43" s="603"/>
      <c r="KN43" s="603"/>
      <c r="KO43" s="603"/>
      <c r="KP43" s="603"/>
      <c r="KQ43" s="603"/>
      <c r="KR43" s="603"/>
      <c r="KS43" s="603"/>
      <c r="KT43" s="603"/>
      <c r="KU43" s="603"/>
      <c r="KV43" s="603"/>
      <c r="KW43" s="603"/>
      <c r="KX43" s="603"/>
      <c r="KY43" s="603"/>
      <c r="KZ43" s="603"/>
      <c r="LA43" s="603"/>
      <c r="LB43" s="603"/>
      <c r="LC43" s="603"/>
      <c r="LD43" s="603"/>
      <c r="LE43" s="603"/>
      <c r="LF43" s="603"/>
      <c r="LG43" s="603"/>
      <c r="LH43" s="603"/>
      <c r="LI43" s="603"/>
      <c r="LJ43" s="603"/>
      <c r="LK43" s="603"/>
      <c r="LL43" s="603"/>
      <c r="LM43" s="603"/>
      <c r="LN43" s="603"/>
      <c r="LO43" s="603"/>
      <c r="LP43" s="603"/>
      <c r="LQ43" s="603"/>
      <c r="LR43" s="603"/>
      <c r="LS43" s="603"/>
      <c r="LT43" s="603"/>
      <c r="LU43" s="603"/>
      <c r="LV43" s="603"/>
      <c r="LW43" s="603"/>
      <c r="LX43" s="603"/>
      <c r="LY43" s="603"/>
      <c r="LZ43" s="603"/>
      <c r="MA43" s="603"/>
      <c r="MB43" s="603"/>
      <c r="MC43" s="603"/>
      <c r="MD43" s="603"/>
      <c r="ME43" s="603"/>
      <c r="MF43" s="603"/>
      <c r="MG43" s="603"/>
      <c r="MH43" s="603"/>
      <c r="MI43" s="603"/>
      <c r="MJ43" s="603"/>
      <c r="MK43" s="603"/>
      <c r="ML43" s="603"/>
      <c r="MM43" s="603"/>
      <c r="MN43" s="603"/>
      <c r="MO43" s="603"/>
      <c r="MP43" s="603"/>
      <c r="MQ43" s="603"/>
      <c r="MR43" s="603"/>
      <c r="MS43" s="603"/>
      <c r="MT43" s="603"/>
      <c r="MU43" s="603"/>
      <c r="MV43" s="603"/>
      <c r="MW43" s="603"/>
      <c r="MX43" s="603"/>
      <c r="MY43" s="603"/>
      <c r="MZ43" s="603"/>
      <c r="NA43" s="603"/>
      <c r="NB43" s="603"/>
      <c r="NC43" s="603"/>
      <c r="ND43" s="603"/>
      <c r="NE43" s="603"/>
      <c r="NF43" s="603"/>
      <c r="NG43" s="603"/>
      <c r="NH43" s="603"/>
      <c r="NI43" s="603"/>
      <c r="NJ43" s="603"/>
      <c r="NK43" s="603"/>
      <c r="NL43" s="603"/>
      <c r="NM43" s="603"/>
      <c r="NN43" s="603"/>
      <c r="NO43" s="603"/>
      <c r="NP43" s="603"/>
      <c r="NQ43" s="603"/>
      <c r="NR43" s="603"/>
      <c r="NS43" s="603"/>
      <c r="NT43" s="603"/>
      <c r="NU43" s="603"/>
      <c r="NV43" s="603"/>
      <c r="NW43" s="603"/>
      <c r="NX43" s="603"/>
      <c r="NY43" s="603"/>
      <c r="NZ43" s="603"/>
      <c r="OA43" s="603"/>
      <c r="OB43" s="603"/>
      <c r="OC43" s="603"/>
      <c r="OD43" s="603"/>
      <c r="OE43" s="603"/>
      <c r="OF43" s="603"/>
      <c r="OG43" s="603"/>
      <c r="OH43" s="603"/>
      <c r="OI43" s="603"/>
      <c r="OJ43" s="603"/>
      <c r="OK43" s="603"/>
      <c r="OL43" s="603"/>
      <c r="OM43" s="603"/>
      <c r="ON43" s="603"/>
      <c r="OO43" s="603"/>
      <c r="OP43" s="603"/>
      <c r="OQ43" s="603"/>
      <c r="OR43" s="603"/>
      <c r="OS43" s="603"/>
      <c r="OT43" s="603"/>
      <c r="OU43" s="603"/>
      <c r="OV43" s="603"/>
      <c r="OW43" s="603"/>
      <c r="OX43" s="603"/>
      <c r="OY43" s="603"/>
      <c r="OZ43" s="603"/>
      <c r="PA43" s="603"/>
      <c r="PB43" s="603"/>
      <c r="PC43" s="603"/>
      <c r="PD43" s="603"/>
      <c r="PE43" s="603"/>
      <c r="PF43" s="603"/>
      <c r="PG43" s="603"/>
      <c r="PH43" s="603"/>
      <c r="PI43" s="603"/>
      <c r="PJ43" s="603"/>
      <c r="PK43" s="603"/>
      <c r="PL43" s="603"/>
      <c r="PM43" s="603"/>
      <c r="PN43" s="603"/>
      <c r="PO43" s="603"/>
      <c r="PP43" s="603"/>
      <c r="PQ43" s="603"/>
      <c r="PR43" s="603"/>
      <c r="PS43" s="603"/>
      <c r="PT43" s="603"/>
      <c r="PU43" s="603"/>
      <c r="PV43" s="603"/>
      <c r="PW43" s="603"/>
      <c r="PX43" s="603"/>
      <c r="PY43" s="603"/>
      <c r="PZ43" s="603"/>
      <c r="QA43" s="603"/>
      <c r="QB43" s="603"/>
      <c r="QC43" s="603"/>
      <c r="QD43" s="603"/>
      <c r="QE43" s="603"/>
      <c r="QF43" s="603"/>
      <c r="QG43" s="603"/>
      <c r="QH43" s="603"/>
      <c r="QI43" s="603"/>
      <c r="QJ43" s="603"/>
      <c r="QK43" s="603"/>
      <c r="QL43" s="603"/>
      <c r="QM43" s="603"/>
      <c r="QN43" s="603"/>
      <c r="QO43" s="603"/>
      <c r="QP43" s="603"/>
      <c r="QQ43" s="603"/>
      <c r="QR43" s="603"/>
      <c r="QS43" s="603"/>
      <c r="QT43" s="603"/>
      <c r="QU43" s="603"/>
      <c r="QV43" s="603"/>
      <c r="QW43" s="603"/>
      <c r="QX43" s="603"/>
      <c r="QY43" s="603"/>
      <c r="QZ43" s="603"/>
      <c r="RA43" s="603"/>
      <c r="RB43" s="603"/>
      <c r="RC43" s="603"/>
      <c r="RD43" s="603"/>
      <c r="RE43" s="603"/>
      <c r="RF43" s="603"/>
      <c r="RG43" s="603"/>
      <c r="RH43" s="603"/>
      <c r="RI43" s="603"/>
      <c r="RJ43" s="603"/>
      <c r="RK43" s="603"/>
      <c r="RL43" s="603"/>
      <c r="RM43" s="603"/>
      <c r="RN43" s="603"/>
      <c r="RO43" s="603"/>
      <c r="RP43" s="603"/>
      <c r="RQ43" s="603"/>
      <c r="RR43" s="603"/>
      <c r="RS43" s="603"/>
      <c r="RT43" s="603"/>
      <c r="RU43" s="603"/>
      <c r="RV43" s="603"/>
      <c r="RW43" s="603"/>
      <c r="RX43" s="603"/>
      <c r="RY43" s="603"/>
      <c r="RZ43" s="603"/>
      <c r="SA43" s="603"/>
      <c r="SB43" s="603"/>
      <c r="SC43" s="603"/>
      <c r="SD43" s="603"/>
      <c r="SE43" s="603"/>
      <c r="SF43" s="603"/>
      <c r="SG43" s="603"/>
      <c r="SH43" s="603"/>
      <c r="SI43" s="603"/>
      <c r="SJ43" s="603"/>
      <c r="SK43" s="603"/>
      <c r="SL43" s="603"/>
      <c r="SM43" s="603"/>
      <c r="SN43" s="603"/>
      <c r="SO43" s="603"/>
      <c r="SP43" s="603"/>
      <c r="SQ43" s="603"/>
      <c r="SR43" s="603"/>
      <c r="SS43" s="603"/>
      <c r="ST43" s="603"/>
      <c r="SU43" s="603"/>
      <c r="SV43" s="603"/>
      <c r="SW43" s="603"/>
      <c r="SX43" s="603"/>
      <c r="SY43" s="603"/>
      <c r="SZ43" s="603"/>
      <c r="TA43" s="603"/>
      <c r="TB43" s="603"/>
      <c r="TC43" s="603"/>
      <c r="TD43" s="603"/>
      <c r="TE43" s="603"/>
      <c r="TF43" s="603"/>
      <c r="TG43" s="603"/>
      <c r="TH43" s="603"/>
      <c r="TI43" s="603"/>
      <c r="TJ43" s="603"/>
      <c r="TK43" s="603"/>
      <c r="TL43" s="603"/>
      <c r="TM43" s="603"/>
      <c r="TN43" s="603"/>
      <c r="TO43" s="603"/>
      <c r="TP43" s="603"/>
      <c r="TQ43" s="603"/>
      <c r="TR43" s="603"/>
      <c r="TS43" s="603"/>
      <c r="TT43" s="603"/>
      <c r="TU43" s="603"/>
      <c r="TV43" s="603"/>
      <c r="TW43" s="603"/>
      <c r="TX43" s="603"/>
      <c r="TY43" s="603"/>
      <c r="TZ43" s="603"/>
      <c r="UA43" s="603"/>
      <c r="UB43" s="603"/>
      <c r="UC43" s="603"/>
      <c r="UD43" s="603"/>
      <c r="UE43" s="603"/>
      <c r="UF43" s="603"/>
      <c r="UG43" s="603"/>
      <c r="UH43" s="603"/>
      <c r="UI43" s="603"/>
      <c r="UJ43" s="603"/>
      <c r="UK43" s="603"/>
      <c r="UL43" s="603"/>
      <c r="UM43" s="603"/>
      <c r="UN43" s="603"/>
      <c r="UO43" s="603"/>
      <c r="UP43" s="603"/>
      <c r="UQ43" s="603"/>
      <c r="UR43" s="603"/>
      <c r="US43" s="603"/>
      <c r="UT43" s="603"/>
      <c r="UU43" s="603"/>
      <c r="UV43" s="603"/>
      <c r="UW43" s="603"/>
      <c r="UX43" s="603"/>
      <c r="UY43" s="603"/>
      <c r="UZ43" s="603"/>
      <c r="VA43" s="603"/>
      <c r="VB43" s="603"/>
      <c r="VC43" s="603"/>
      <c r="VD43" s="603"/>
      <c r="VE43" s="603"/>
      <c r="VF43" s="603"/>
      <c r="VG43" s="603"/>
      <c r="VH43" s="603"/>
      <c r="VI43" s="603"/>
      <c r="VJ43" s="603"/>
      <c r="VK43" s="603"/>
      <c r="VL43" s="603"/>
      <c r="VM43" s="603"/>
      <c r="VN43" s="603"/>
      <c r="VO43" s="603"/>
      <c r="VP43" s="603"/>
      <c r="VQ43" s="603"/>
      <c r="VR43" s="603"/>
      <c r="VS43" s="603"/>
      <c r="VT43" s="603"/>
      <c r="VU43" s="603"/>
      <c r="VV43" s="603"/>
      <c r="VW43" s="603"/>
      <c r="VX43" s="603"/>
      <c r="VY43" s="603"/>
      <c r="VZ43" s="603"/>
      <c r="WA43" s="603"/>
      <c r="WB43" s="603"/>
      <c r="WC43" s="603"/>
      <c r="WD43" s="603"/>
      <c r="WE43" s="603"/>
      <c r="WF43" s="603"/>
      <c r="WG43" s="603"/>
      <c r="WH43" s="603"/>
      <c r="WI43" s="603"/>
      <c r="WJ43" s="603"/>
      <c r="WK43" s="603"/>
      <c r="WL43" s="603"/>
      <c r="WM43" s="603"/>
      <c r="WN43" s="603"/>
      <c r="WO43" s="603"/>
      <c r="WP43" s="603"/>
      <c r="WQ43" s="603"/>
      <c r="WR43" s="603"/>
      <c r="WS43" s="603"/>
      <c r="WT43" s="603"/>
      <c r="WU43" s="603"/>
      <c r="WV43" s="603"/>
      <c r="WW43" s="603"/>
      <c r="WX43" s="603"/>
      <c r="WY43" s="603"/>
      <c r="WZ43" s="603"/>
      <c r="XA43" s="603"/>
      <c r="XB43" s="603"/>
      <c r="XC43" s="603"/>
      <c r="XD43" s="603"/>
      <c r="XE43" s="603"/>
      <c r="XF43" s="603"/>
      <c r="XG43" s="603"/>
      <c r="XH43" s="603"/>
      <c r="XI43" s="603"/>
      <c r="XJ43" s="603"/>
      <c r="XK43" s="603"/>
      <c r="XL43" s="603"/>
      <c r="XM43" s="603"/>
      <c r="XN43" s="603"/>
      <c r="XO43" s="603"/>
      <c r="XP43" s="603"/>
      <c r="XQ43" s="603"/>
      <c r="XR43" s="603"/>
      <c r="XS43" s="603"/>
      <c r="XT43" s="603"/>
      <c r="XU43" s="603"/>
      <c r="XV43" s="603"/>
      <c r="XW43" s="603"/>
      <c r="XX43" s="603"/>
      <c r="XY43" s="603"/>
      <c r="XZ43" s="603"/>
      <c r="YA43" s="603"/>
      <c r="YB43" s="603"/>
      <c r="YC43" s="603"/>
      <c r="YD43" s="603"/>
      <c r="YE43" s="603"/>
      <c r="YF43" s="603"/>
      <c r="YG43" s="603"/>
      <c r="YH43" s="603"/>
      <c r="YI43" s="603"/>
      <c r="YJ43" s="603"/>
      <c r="YK43" s="603"/>
      <c r="YL43" s="603"/>
      <c r="YM43" s="603"/>
      <c r="YN43" s="603"/>
      <c r="YO43" s="603"/>
      <c r="YP43" s="603"/>
      <c r="YQ43" s="603"/>
      <c r="YR43" s="603"/>
      <c r="YS43" s="603"/>
      <c r="YT43" s="603"/>
      <c r="YU43" s="603"/>
      <c r="YV43" s="603"/>
      <c r="YW43" s="603"/>
      <c r="YX43" s="603"/>
      <c r="YY43" s="603"/>
      <c r="YZ43" s="603"/>
      <c r="ZA43" s="603"/>
      <c r="ZB43" s="603"/>
      <c r="ZC43" s="603"/>
      <c r="ZD43" s="603"/>
      <c r="ZE43" s="603"/>
      <c r="ZF43" s="603"/>
      <c r="ZG43" s="603"/>
      <c r="ZH43" s="603"/>
      <c r="ZI43" s="603"/>
      <c r="ZJ43" s="603"/>
      <c r="ZK43" s="603"/>
      <c r="ZL43" s="603"/>
      <c r="ZM43" s="603"/>
      <c r="ZN43" s="603"/>
      <c r="ZO43" s="603"/>
      <c r="ZP43" s="603"/>
      <c r="ZQ43" s="603"/>
      <c r="ZR43" s="603"/>
      <c r="ZS43" s="603"/>
      <c r="ZT43" s="603"/>
      <c r="ZU43" s="603"/>
      <c r="ZV43" s="603"/>
      <c r="ZW43" s="603"/>
      <c r="ZX43" s="603"/>
      <c r="ZY43" s="603"/>
      <c r="ZZ43" s="603"/>
      <c r="AAA43" s="603"/>
      <c r="AAB43" s="603"/>
      <c r="AAC43" s="603"/>
      <c r="AAD43" s="603"/>
      <c r="AAE43" s="603"/>
      <c r="AAF43" s="603"/>
      <c r="AAG43" s="603"/>
      <c r="AAH43" s="603"/>
      <c r="AAI43" s="603"/>
      <c r="AAJ43" s="603"/>
      <c r="AAK43" s="603"/>
      <c r="AAL43" s="603"/>
      <c r="AAM43" s="603"/>
      <c r="AAN43" s="603"/>
      <c r="AAO43" s="603"/>
      <c r="AAP43" s="603"/>
      <c r="AAQ43" s="603"/>
      <c r="AAR43" s="603"/>
      <c r="AAS43" s="603"/>
      <c r="AAT43" s="603"/>
      <c r="AAU43" s="603"/>
      <c r="AAV43" s="603"/>
      <c r="AAW43" s="603"/>
      <c r="AAX43" s="603"/>
      <c r="AAY43" s="603"/>
      <c r="AAZ43" s="603"/>
      <c r="ABA43" s="603"/>
      <c r="ABB43" s="603"/>
      <c r="ABC43" s="603"/>
      <c r="ABD43" s="603"/>
      <c r="ABE43" s="603"/>
      <c r="ABF43" s="603"/>
      <c r="ABG43" s="603"/>
      <c r="ABH43" s="603"/>
      <c r="ABI43" s="603"/>
      <c r="ABJ43" s="603"/>
      <c r="ABK43" s="603"/>
      <c r="ABL43" s="603"/>
      <c r="ABM43" s="603"/>
      <c r="ABN43" s="603"/>
      <c r="ABO43" s="603"/>
      <c r="ABP43" s="603"/>
      <c r="ABQ43" s="603"/>
      <c r="ABR43" s="603"/>
      <c r="ABS43" s="603"/>
      <c r="ABT43" s="603"/>
      <c r="ABU43" s="603"/>
      <c r="ABV43" s="603"/>
      <c r="ABW43" s="603"/>
      <c r="ABX43" s="603"/>
      <c r="ABY43" s="603"/>
      <c r="ABZ43" s="603"/>
      <c r="ACA43" s="603"/>
      <c r="ACB43" s="603"/>
      <c r="ACC43" s="603"/>
      <c r="ACD43" s="603"/>
      <c r="ACE43" s="603"/>
      <c r="ACF43" s="603"/>
      <c r="ACG43" s="603"/>
      <c r="ACH43" s="603"/>
      <c r="ACI43" s="603"/>
      <c r="ACJ43" s="603"/>
      <c r="ACK43" s="603"/>
      <c r="ACL43" s="603"/>
      <c r="ACM43" s="603"/>
      <c r="ACN43" s="603"/>
      <c r="ACO43" s="603"/>
      <c r="ACP43" s="603"/>
      <c r="ACQ43" s="603"/>
      <c r="ACR43" s="603"/>
      <c r="ACS43" s="603"/>
      <c r="ACT43" s="603"/>
      <c r="ACU43" s="603"/>
      <c r="ACV43" s="603"/>
      <c r="ACW43" s="603"/>
      <c r="ACX43" s="603"/>
      <c r="ACY43" s="603"/>
      <c r="ACZ43" s="603"/>
      <c r="ADA43" s="603"/>
      <c r="ADB43" s="603"/>
      <c r="ADC43" s="603"/>
      <c r="ADD43" s="603"/>
      <c r="ADE43" s="603"/>
      <c r="ADF43" s="603"/>
      <c r="ADG43" s="603"/>
      <c r="ADH43" s="603"/>
      <c r="ADI43" s="603"/>
      <c r="ADJ43" s="603"/>
      <c r="ADK43" s="603"/>
      <c r="ADL43" s="603"/>
      <c r="ADM43" s="603"/>
      <c r="ADN43" s="603"/>
      <c r="ADO43" s="603"/>
      <c r="ADP43" s="603"/>
      <c r="ADQ43" s="603"/>
      <c r="ADR43" s="603"/>
      <c r="ADS43" s="603"/>
      <c r="ADT43" s="603"/>
      <c r="ADU43" s="603"/>
      <c r="ADV43" s="603"/>
      <c r="ADW43" s="603"/>
      <c r="ADX43" s="603"/>
      <c r="ADY43" s="603"/>
      <c r="ADZ43" s="603"/>
      <c r="AEA43" s="603"/>
      <c r="AEB43" s="603"/>
      <c r="AEC43" s="603"/>
      <c r="AED43" s="603"/>
      <c r="AEE43" s="603"/>
      <c r="AEF43" s="603"/>
      <c r="AEG43" s="603"/>
      <c r="AEH43" s="603"/>
      <c r="AEI43" s="603"/>
      <c r="AEJ43" s="603"/>
      <c r="AEK43" s="603"/>
      <c r="AEL43" s="603"/>
      <c r="AEM43" s="603"/>
      <c r="AEN43" s="603"/>
      <c r="AEO43" s="603"/>
      <c r="AEP43" s="603"/>
      <c r="AEQ43" s="603"/>
      <c r="AER43" s="603"/>
      <c r="AES43" s="603"/>
      <c r="AET43" s="603"/>
      <c r="AEU43" s="603"/>
      <c r="AEV43" s="603"/>
      <c r="AEW43" s="603"/>
      <c r="AEX43" s="603"/>
      <c r="AEY43" s="603"/>
      <c r="AEZ43" s="603"/>
      <c r="AFA43" s="603"/>
      <c r="AFB43" s="603"/>
      <c r="AFC43" s="603"/>
      <c r="AFD43" s="603"/>
      <c r="AFE43" s="603"/>
      <c r="AFF43" s="603"/>
      <c r="AFG43" s="603"/>
      <c r="AFH43" s="603"/>
      <c r="AFI43" s="603"/>
      <c r="AFJ43" s="603"/>
      <c r="AFK43" s="603"/>
      <c r="AFL43" s="603"/>
      <c r="AFM43" s="603"/>
      <c r="AFN43" s="603"/>
      <c r="AFO43" s="603"/>
      <c r="AFP43" s="603"/>
      <c r="AFQ43" s="603"/>
      <c r="AFR43" s="603"/>
      <c r="AFS43" s="603"/>
      <c r="AFT43" s="603"/>
      <c r="AFU43" s="603"/>
      <c r="AFV43" s="603"/>
      <c r="AFW43" s="603"/>
      <c r="AFX43" s="603"/>
      <c r="AFY43" s="603"/>
      <c r="AFZ43" s="603"/>
      <c r="AGA43" s="603"/>
      <c r="AGB43" s="603"/>
      <c r="AGC43" s="603"/>
      <c r="AGD43" s="603"/>
      <c r="AGE43" s="603"/>
      <c r="AGF43" s="603"/>
      <c r="AGG43" s="603"/>
      <c r="AGH43" s="603"/>
      <c r="AGI43" s="603"/>
      <c r="AGJ43" s="603"/>
      <c r="AGK43" s="603"/>
      <c r="AGL43" s="603"/>
      <c r="AGM43" s="603"/>
      <c r="AGN43" s="603"/>
      <c r="AGO43" s="603"/>
      <c r="AGP43" s="603"/>
      <c r="AGQ43" s="603"/>
      <c r="AGR43" s="603"/>
      <c r="AGS43" s="603"/>
      <c r="AGT43" s="603"/>
      <c r="AGU43" s="603"/>
      <c r="AGV43" s="603"/>
      <c r="AGW43" s="603"/>
      <c r="AGX43" s="603"/>
      <c r="AGY43" s="603"/>
      <c r="AGZ43" s="603"/>
      <c r="AHA43" s="603"/>
      <c r="AHB43" s="603"/>
      <c r="AHC43" s="603"/>
      <c r="AHD43" s="603"/>
      <c r="AHE43" s="603"/>
      <c r="AHF43" s="603"/>
      <c r="AHG43" s="603"/>
      <c r="AHH43" s="603"/>
      <c r="AHI43" s="603"/>
      <c r="AHJ43" s="603"/>
      <c r="AHK43" s="603"/>
      <c r="AHL43" s="603"/>
      <c r="AHM43" s="603"/>
      <c r="AHN43" s="603"/>
      <c r="AHO43" s="603"/>
      <c r="AHP43" s="603"/>
      <c r="AHQ43" s="603"/>
      <c r="AHR43" s="603"/>
      <c r="AHS43" s="603"/>
      <c r="AHT43" s="603"/>
      <c r="AHU43" s="603"/>
      <c r="AHV43" s="603"/>
      <c r="AHW43" s="603"/>
      <c r="AHX43" s="603"/>
      <c r="AHY43" s="603"/>
      <c r="AHZ43" s="603"/>
      <c r="AIA43" s="603"/>
      <c r="AIB43" s="603"/>
      <c r="AIC43" s="603"/>
      <c r="AID43" s="603"/>
      <c r="AIE43" s="603"/>
      <c r="AIF43" s="603"/>
      <c r="AIG43" s="603"/>
      <c r="AIH43" s="603"/>
      <c r="AII43" s="603"/>
      <c r="AIJ43" s="603"/>
      <c r="AIK43" s="603"/>
      <c r="AIL43" s="603"/>
      <c r="AIM43" s="603"/>
      <c r="AIN43" s="603"/>
      <c r="AIO43" s="603"/>
      <c r="AIP43" s="603"/>
      <c r="AIQ43" s="603"/>
      <c r="AIR43" s="603"/>
      <c r="AIS43" s="603"/>
      <c r="AIT43" s="603"/>
      <c r="AIU43" s="603"/>
      <c r="AIV43" s="603"/>
      <c r="AIW43" s="603"/>
      <c r="AIX43" s="603"/>
      <c r="AIY43" s="603"/>
      <c r="AIZ43" s="603"/>
      <c r="AJA43" s="603"/>
      <c r="AJB43" s="603"/>
      <c r="AJC43" s="603"/>
      <c r="AJD43" s="603"/>
      <c r="AJE43" s="603"/>
      <c r="AJF43" s="603"/>
      <c r="AJG43" s="603"/>
      <c r="AJH43" s="603"/>
      <c r="AJI43" s="603"/>
      <c r="AJJ43" s="603"/>
      <c r="AJK43" s="603"/>
      <c r="AJL43" s="603"/>
      <c r="AJM43" s="603"/>
      <c r="AJN43" s="603"/>
      <c r="AJO43" s="603"/>
      <c r="AJP43" s="603"/>
      <c r="AJQ43" s="603"/>
      <c r="AJR43" s="603"/>
      <c r="AJS43" s="603"/>
      <c r="AJT43" s="603"/>
      <c r="AJU43" s="603"/>
      <c r="AJV43" s="603"/>
      <c r="AJW43" s="603"/>
      <c r="AJX43" s="603"/>
      <c r="AJY43" s="603"/>
      <c r="AJZ43" s="603"/>
      <c r="AKA43" s="603"/>
      <c r="AKB43" s="603"/>
      <c r="AKC43" s="603"/>
      <c r="AKD43" s="603"/>
      <c r="AKE43" s="603"/>
      <c r="AKF43" s="603"/>
      <c r="AKG43" s="603"/>
      <c r="AKH43" s="603"/>
      <c r="AKI43" s="603"/>
      <c r="AKJ43" s="603"/>
      <c r="AKK43" s="603"/>
      <c r="AKL43" s="603"/>
      <c r="AKM43" s="603"/>
      <c r="AKN43" s="603"/>
      <c r="AKO43" s="603"/>
      <c r="AKP43" s="603"/>
      <c r="AKQ43" s="603"/>
      <c r="AKR43" s="603"/>
      <c r="AKS43" s="603"/>
      <c r="AKT43" s="603"/>
      <c r="AKU43" s="603"/>
      <c r="AKV43" s="603"/>
      <c r="AKW43" s="603"/>
      <c r="AKX43" s="603"/>
      <c r="AKY43" s="603"/>
      <c r="AKZ43" s="603"/>
      <c r="ALA43" s="603"/>
      <c r="ALB43" s="603"/>
      <c r="ALC43" s="603"/>
      <c r="ALD43" s="603"/>
      <c r="ALE43" s="603"/>
      <c r="ALF43" s="603"/>
      <c r="ALG43" s="603"/>
      <c r="ALH43" s="603"/>
      <c r="ALI43" s="603"/>
      <c r="ALJ43" s="603"/>
      <c r="ALK43" s="603"/>
      <c r="ALL43" s="603"/>
      <c r="ALM43" s="603"/>
      <c r="ALN43" s="603"/>
      <c r="ALO43" s="603"/>
      <c r="ALP43" s="603"/>
      <c r="ALQ43" s="603"/>
      <c r="ALR43" s="603"/>
      <c r="ALS43" s="603"/>
      <c r="ALT43" s="603"/>
      <c r="ALU43" s="603"/>
      <c r="ALV43" s="603"/>
      <c r="ALW43" s="603"/>
      <c r="ALX43" s="603"/>
      <c r="ALY43" s="603"/>
      <c r="ALZ43" s="603"/>
      <c r="AMA43" s="603"/>
      <c r="AMB43" s="603"/>
      <c r="AMC43" s="603"/>
      <c r="AMD43" s="603"/>
      <c r="AME43" s="603"/>
      <c r="AMF43" s="603"/>
      <c r="AMG43" s="603"/>
      <c r="AMH43" s="603"/>
      <c r="AMI43" s="603"/>
      <c r="AMJ43" s="603"/>
      <c r="AMK43" s="603"/>
      <c r="AML43" s="603"/>
      <c r="AMM43" s="603"/>
      <c r="AMN43" s="603"/>
      <c r="AMO43" s="603"/>
      <c r="AMP43" s="603"/>
      <c r="AMQ43" s="603"/>
      <c r="AMR43" s="603"/>
      <c r="AMS43" s="603"/>
      <c r="AMT43" s="603"/>
      <c r="AMU43" s="603"/>
      <c r="AMV43" s="603"/>
      <c r="AMW43" s="603"/>
      <c r="AMX43" s="603"/>
      <c r="AMY43" s="603"/>
      <c r="AMZ43" s="603"/>
      <c r="ANA43" s="603"/>
      <c r="ANB43" s="603"/>
      <c r="ANC43" s="603"/>
      <c r="AND43" s="603"/>
      <c r="ANE43" s="603"/>
      <c r="ANF43" s="603"/>
      <c r="ANG43" s="603"/>
      <c r="ANH43" s="603"/>
      <c r="ANI43" s="603"/>
      <c r="ANJ43" s="603"/>
      <c r="ANK43" s="603"/>
      <c r="ANL43" s="603"/>
      <c r="ANM43" s="603"/>
      <c r="ANN43" s="603"/>
      <c r="ANO43" s="603"/>
      <c r="ANP43" s="603"/>
      <c r="ANQ43" s="603"/>
      <c r="ANR43" s="603"/>
      <c r="ANS43" s="603"/>
      <c r="ANT43" s="603"/>
      <c r="ANU43" s="603"/>
      <c r="ANV43" s="603"/>
      <c r="ANW43" s="603"/>
      <c r="ANX43" s="603"/>
      <c r="ANY43" s="603"/>
      <c r="ANZ43" s="603"/>
      <c r="AOA43" s="603"/>
      <c r="AOB43" s="603"/>
      <c r="AOC43" s="603"/>
      <c r="AOD43" s="603"/>
      <c r="AOE43" s="603"/>
      <c r="AOF43" s="603"/>
      <c r="AOG43" s="603"/>
      <c r="AOH43" s="603"/>
      <c r="AOI43" s="603"/>
      <c r="AOJ43" s="603"/>
      <c r="AOK43" s="603"/>
      <c r="AOL43" s="603"/>
      <c r="AOM43" s="603"/>
      <c r="AON43" s="603"/>
      <c r="AOO43" s="603"/>
      <c r="AOP43" s="603"/>
      <c r="AOQ43" s="603"/>
      <c r="AOR43" s="603"/>
      <c r="AOS43" s="603"/>
      <c r="AOT43" s="603"/>
      <c r="AOU43" s="603"/>
      <c r="AOV43" s="603"/>
      <c r="AOW43" s="603"/>
      <c r="AOX43" s="603"/>
      <c r="AOY43" s="603"/>
      <c r="AOZ43" s="603"/>
      <c r="APA43" s="603"/>
      <c r="APB43" s="603"/>
      <c r="APC43" s="603"/>
      <c r="APD43" s="603"/>
      <c r="APE43" s="603"/>
      <c r="APF43" s="603"/>
      <c r="APG43" s="603"/>
      <c r="APH43" s="603"/>
      <c r="API43" s="603"/>
      <c r="APJ43" s="603"/>
      <c r="APK43" s="603"/>
      <c r="APL43" s="603"/>
      <c r="APM43" s="603"/>
      <c r="APN43" s="603"/>
      <c r="APO43" s="603"/>
      <c r="APP43" s="603"/>
      <c r="APQ43" s="603"/>
      <c r="APR43" s="603"/>
      <c r="APS43" s="603"/>
      <c r="APT43" s="603"/>
      <c r="APU43" s="603"/>
      <c r="APV43" s="603"/>
      <c r="APW43" s="603"/>
      <c r="APX43" s="603"/>
      <c r="APY43" s="603"/>
      <c r="APZ43" s="603"/>
      <c r="AQA43" s="603"/>
      <c r="AQB43" s="603"/>
      <c r="AQC43" s="603"/>
      <c r="AQD43" s="603"/>
      <c r="AQE43" s="603"/>
      <c r="AQF43" s="603"/>
      <c r="AQG43" s="603"/>
      <c r="AQH43" s="603"/>
      <c r="AQI43" s="603"/>
      <c r="AQJ43" s="603"/>
      <c r="AQK43" s="603"/>
      <c r="AQL43" s="603"/>
      <c r="AQM43" s="603"/>
      <c r="AQN43" s="603"/>
      <c r="AQO43" s="603"/>
      <c r="AQP43" s="603"/>
      <c r="AQQ43" s="603"/>
      <c r="AQR43" s="603"/>
      <c r="AQS43" s="603"/>
      <c r="AQT43" s="603"/>
      <c r="AQU43" s="603"/>
      <c r="AQV43" s="603"/>
      <c r="AQW43" s="603"/>
      <c r="AQX43" s="603"/>
      <c r="AQY43" s="603"/>
      <c r="AQZ43" s="603"/>
      <c r="ARA43" s="603"/>
      <c r="ARB43" s="603"/>
      <c r="ARC43" s="603"/>
      <c r="ARD43" s="603"/>
      <c r="ARE43" s="603"/>
      <c r="ARF43" s="603"/>
      <c r="ARG43" s="603"/>
      <c r="ARH43" s="603"/>
      <c r="ARI43" s="603"/>
      <c r="ARJ43" s="603"/>
      <c r="ARK43" s="603"/>
      <c r="ARL43" s="603"/>
      <c r="ARM43" s="603"/>
      <c r="ARN43" s="603"/>
      <c r="ARO43" s="603"/>
      <c r="ARP43" s="603"/>
      <c r="ARQ43" s="603"/>
      <c r="ARR43" s="603"/>
      <c r="ARS43" s="603"/>
      <c r="ART43" s="603"/>
      <c r="ARU43" s="603"/>
      <c r="ARV43" s="603"/>
      <c r="ARW43" s="603"/>
      <c r="ARX43" s="603"/>
      <c r="ARY43" s="603"/>
      <c r="ARZ43" s="603"/>
      <c r="ASA43" s="603"/>
      <c r="ASB43" s="603"/>
      <c r="ASC43" s="603"/>
      <c r="ASD43" s="603"/>
      <c r="ASE43" s="603"/>
      <c r="ASF43" s="603"/>
      <c r="ASG43" s="603"/>
      <c r="ASH43" s="603"/>
      <c r="ASI43" s="603"/>
      <c r="ASJ43" s="603"/>
      <c r="ASK43" s="603"/>
      <c r="ASL43" s="603"/>
      <c r="ASM43" s="603"/>
      <c r="ASN43" s="603"/>
      <c r="ASO43" s="603"/>
      <c r="ASP43" s="603"/>
      <c r="ASQ43" s="603"/>
      <c r="ASR43" s="603"/>
      <c r="ASS43" s="603"/>
      <c r="AST43" s="603"/>
      <c r="ASU43" s="603"/>
      <c r="ASV43" s="603"/>
      <c r="ASW43" s="603"/>
      <c r="ASX43" s="603"/>
      <c r="ASY43" s="603"/>
      <c r="ASZ43" s="603"/>
      <c r="ATA43" s="603"/>
      <c r="ATB43" s="603"/>
      <c r="ATC43" s="603"/>
      <c r="ATD43" s="603"/>
      <c r="ATE43" s="603"/>
      <c r="ATF43" s="603"/>
      <c r="ATG43" s="603"/>
      <c r="ATH43" s="603"/>
      <c r="ATI43" s="603"/>
      <c r="ATJ43" s="603"/>
      <c r="ATK43" s="603"/>
      <c r="ATL43" s="603"/>
      <c r="ATM43" s="603"/>
      <c r="ATN43" s="603"/>
      <c r="ATO43" s="603"/>
      <c r="ATP43" s="603"/>
      <c r="ATQ43" s="603"/>
      <c r="ATR43" s="603"/>
      <c r="ATS43" s="603"/>
      <c r="ATT43" s="603"/>
      <c r="ATU43" s="603"/>
      <c r="ATV43" s="603"/>
      <c r="ATW43" s="603"/>
      <c r="ATX43" s="603"/>
      <c r="ATY43" s="603"/>
      <c r="ATZ43" s="603"/>
      <c r="AUA43" s="603"/>
      <c r="AUB43" s="603"/>
      <c r="AUC43" s="603"/>
      <c r="AUD43" s="603"/>
      <c r="AUE43" s="603"/>
      <c r="AUF43" s="603"/>
      <c r="AUG43" s="603"/>
      <c r="AUH43" s="603"/>
      <c r="AUI43" s="603"/>
      <c r="AUJ43" s="603"/>
      <c r="AUK43" s="603"/>
      <c r="AUL43" s="603"/>
      <c r="AUM43" s="603"/>
      <c r="AUN43" s="603"/>
      <c r="AUO43" s="603"/>
      <c r="AUP43" s="603"/>
      <c r="AUQ43" s="603"/>
      <c r="AUR43" s="603"/>
      <c r="AUS43" s="603"/>
      <c r="AUT43" s="603"/>
      <c r="AUU43" s="603"/>
      <c r="AUV43" s="603"/>
      <c r="AUW43" s="603"/>
      <c r="AUX43" s="603"/>
      <c r="AUY43" s="603"/>
      <c r="AUZ43" s="603"/>
      <c r="AVA43" s="603"/>
      <c r="AVB43" s="603"/>
      <c r="AVC43" s="603"/>
      <c r="AVD43" s="603"/>
      <c r="AVE43" s="603"/>
      <c r="AVF43" s="603"/>
      <c r="AVG43" s="603"/>
      <c r="AVH43" s="603"/>
      <c r="AVI43" s="603"/>
      <c r="AVJ43" s="603"/>
      <c r="AVK43" s="603"/>
      <c r="AVL43" s="603"/>
      <c r="AVM43" s="603"/>
      <c r="AVN43" s="603"/>
      <c r="AVO43" s="603"/>
      <c r="AVP43" s="603"/>
      <c r="AVQ43" s="603"/>
      <c r="AVR43" s="603"/>
      <c r="AVS43" s="603"/>
      <c r="AVT43" s="603"/>
      <c r="AVU43" s="603"/>
      <c r="AVV43" s="603"/>
      <c r="AVW43" s="603"/>
      <c r="AVX43" s="603"/>
      <c r="AVY43" s="603"/>
      <c r="AVZ43" s="603"/>
      <c r="AWA43" s="603"/>
      <c r="AWB43" s="603"/>
      <c r="AWC43" s="603"/>
      <c r="AWD43" s="603"/>
      <c r="AWE43" s="603"/>
      <c r="AWF43" s="603"/>
      <c r="AWG43" s="603"/>
      <c r="AWH43" s="603"/>
      <c r="AWI43" s="603"/>
      <c r="AWJ43" s="603"/>
      <c r="AWK43" s="603"/>
      <c r="AWL43" s="603"/>
      <c r="AWM43" s="603"/>
      <c r="AWN43" s="603"/>
      <c r="AWO43" s="603"/>
      <c r="AWP43" s="603"/>
      <c r="AWQ43" s="603"/>
      <c r="AWR43" s="603"/>
      <c r="AWS43" s="603"/>
      <c r="AWT43" s="603"/>
      <c r="AWU43" s="603"/>
      <c r="AWV43" s="603"/>
      <c r="AWW43" s="603"/>
      <c r="AWX43" s="603"/>
      <c r="AWY43" s="603"/>
      <c r="AWZ43" s="603"/>
      <c r="AXA43" s="603"/>
      <c r="AXB43" s="603"/>
      <c r="AXC43" s="603"/>
      <c r="AXD43" s="603"/>
      <c r="AXE43" s="603"/>
      <c r="AXF43" s="603"/>
      <c r="AXG43" s="603"/>
      <c r="AXH43" s="603"/>
      <c r="AXI43" s="603"/>
      <c r="AXJ43" s="603"/>
      <c r="AXK43" s="603"/>
      <c r="AXL43" s="603"/>
      <c r="AXM43" s="603"/>
      <c r="AXN43" s="603"/>
      <c r="AXO43" s="603"/>
      <c r="AXP43" s="603"/>
      <c r="AXQ43" s="603"/>
      <c r="AXR43" s="603"/>
      <c r="AXS43" s="603"/>
      <c r="AXT43" s="603"/>
      <c r="AXU43" s="603"/>
      <c r="AXV43" s="603"/>
      <c r="AXW43" s="603"/>
      <c r="AXX43" s="603"/>
      <c r="AXY43" s="603"/>
      <c r="AXZ43" s="603"/>
      <c r="AYA43" s="603"/>
      <c r="AYB43" s="603"/>
      <c r="AYC43" s="603"/>
      <c r="AYD43" s="603"/>
      <c r="AYE43" s="603"/>
      <c r="AYF43" s="603"/>
      <c r="AYG43" s="603"/>
      <c r="AYH43" s="603"/>
      <c r="AYI43" s="603"/>
      <c r="AYJ43" s="603"/>
      <c r="AYK43" s="603"/>
      <c r="AYL43" s="603"/>
      <c r="AYM43" s="603"/>
      <c r="AYN43" s="603"/>
      <c r="AYO43" s="603"/>
      <c r="AYP43" s="603"/>
      <c r="AYQ43" s="603"/>
      <c r="AYR43" s="603"/>
      <c r="AYS43" s="603"/>
      <c r="AYT43" s="603"/>
      <c r="AYU43" s="603"/>
      <c r="AYV43" s="603"/>
      <c r="AYW43" s="603"/>
      <c r="AYX43" s="603"/>
      <c r="AYY43" s="603"/>
      <c r="AYZ43" s="603"/>
      <c r="AZA43" s="603"/>
      <c r="AZB43" s="603"/>
      <c r="AZC43" s="603"/>
      <c r="AZD43" s="603"/>
      <c r="AZE43" s="603"/>
      <c r="AZF43" s="603"/>
      <c r="AZG43" s="603"/>
      <c r="AZH43" s="603"/>
      <c r="AZI43" s="603"/>
      <c r="AZJ43" s="603"/>
      <c r="AZK43" s="603"/>
      <c r="AZL43" s="603"/>
      <c r="AZM43" s="603"/>
      <c r="AZN43" s="603"/>
      <c r="AZO43" s="603"/>
      <c r="AZP43" s="603"/>
      <c r="AZQ43" s="603"/>
      <c r="AZR43" s="603"/>
      <c r="AZS43" s="603"/>
      <c r="AZT43" s="603"/>
      <c r="AZU43" s="603"/>
      <c r="AZV43" s="603"/>
      <c r="AZW43" s="603"/>
      <c r="AZX43" s="603"/>
      <c r="AZY43" s="603"/>
      <c r="AZZ43" s="603"/>
      <c r="BAA43" s="603"/>
      <c r="BAB43" s="603"/>
      <c r="BAC43" s="603"/>
      <c r="BAD43" s="603"/>
      <c r="BAE43" s="603"/>
      <c r="BAF43" s="603"/>
      <c r="BAG43" s="603"/>
      <c r="BAH43" s="603"/>
      <c r="BAI43" s="603"/>
      <c r="BAJ43" s="603"/>
      <c r="BAK43" s="603"/>
      <c r="BAL43" s="603"/>
      <c r="BAM43" s="603"/>
      <c r="BAN43" s="603"/>
      <c r="BAO43" s="603"/>
      <c r="BAP43" s="603"/>
      <c r="BAQ43" s="603"/>
      <c r="BAR43" s="603"/>
      <c r="BAS43" s="603"/>
      <c r="BAT43" s="603"/>
      <c r="BAU43" s="603"/>
      <c r="BAV43" s="603"/>
      <c r="BAW43" s="603"/>
      <c r="BAX43" s="603"/>
      <c r="BAY43" s="603"/>
      <c r="BAZ43" s="603"/>
      <c r="BBA43" s="603"/>
      <c r="BBB43" s="603"/>
      <c r="BBC43" s="603"/>
      <c r="BBD43" s="603"/>
      <c r="BBE43" s="603"/>
      <c r="BBF43" s="603"/>
      <c r="BBG43" s="603"/>
      <c r="BBH43" s="603"/>
      <c r="BBI43" s="603"/>
      <c r="BBJ43" s="603"/>
      <c r="BBK43" s="603"/>
      <c r="BBL43" s="603"/>
      <c r="BBM43" s="603"/>
      <c r="BBN43" s="603"/>
      <c r="BBO43" s="603"/>
      <c r="BBP43" s="603"/>
      <c r="BBQ43" s="603"/>
      <c r="BBR43" s="603"/>
      <c r="BBS43" s="603"/>
      <c r="BBT43" s="603"/>
      <c r="BBU43" s="603"/>
      <c r="BBV43" s="603"/>
      <c r="BBW43" s="603"/>
      <c r="BBX43" s="603"/>
      <c r="BBY43" s="603"/>
      <c r="BBZ43" s="603"/>
      <c r="BCA43" s="603"/>
      <c r="BCB43" s="603"/>
      <c r="BCC43" s="603"/>
      <c r="BCD43" s="603"/>
      <c r="BCE43" s="603"/>
      <c r="BCF43" s="603"/>
      <c r="BCG43" s="603"/>
      <c r="BCH43" s="603"/>
      <c r="BCI43" s="603"/>
      <c r="BCJ43" s="603"/>
      <c r="BCK43" s="603"/>
      <c r="BCL43" s="603"/>
      <c r="BCM43" s="603"/>
      <c r="BCN43" s="603"/>
      <c r="BCO43" s="603"/>
      <c r="BCP43" s="603"/>
      <c r="BCQ43" s="603"/>
      <c r="BCR43" s="603"/>
      <c r="BCS43" s="603"/>
      <c r="BCT43" s="603"/>
      <c r="BCU43" s="603"/>
      <c r="BCV43" s="603"/>
      <c r="BCW43" s="603"/>
      <c r="BCX43" s="603"/>
      <c r="BCY43" s="603"/>
      <c r="BCZ43" s="603"/>
      <c r="BDA43" s="603"/>
      <c r="BDB43" s="603"/>
      <c r="BDC43" s="603"/>
      <c r="BDD43" s="603"/>
      <c r="BDE43" s="603"/>
      <c r="BDF43" s="603"/>
      <c r="BDG43" s="603"/>
      <c r="BDH43" s="603"/>
      <c r="BDI43" s="603"/>
      <c r="BDJ43" s="603"/>
      <c r="BDK43" s="603"/>
      <c r="BDL43" s="603"/>
      <c r="BDM43" s="603"/>
      <c r="BDN43" s="603"/>
      <c r="BDO43" s="603"/>
      <c r="BDP43" s="603"/>
      <c r="BDQ43" s="603"/>
      <c r="BDR43" s="603"/>
      <c r="BDS43" s="603"/>
      <c r="BDT43" s="603"/>
      <c r="BDU43" s="603"/>
      <c r="BDV43" s="603"/>
      <c r="BDW43" s="603"/>
      <c r="BDX43" s="603"/>
      <c r="BDY43" s="603"/>
      <c r="BDZ43" s="603"/>
      <c r="BEA43" s="603"/>
      <c r="BEB43" s="603"/>
      <c r="BEC43" s="603"/>
      <c r="BED43" s="603"/>
      <c r="BEE43" s="603"/>
      <c r="BEF43" s="603"/>
      <c r="BEG43" s="603"/>
      <c r="BEH43" s="603"/>
      <c r="BEI43" s="603"/>
      <c r="BEJ43" s="603"/>
      <c r="BEK43" s="603"/>
      <c r="BEL43" s="603"/>
      <c r="BEM43" s="603"/>
      <c r="BEN43" s="603"/>
      <c r="BEO43" s="603"/>
      <c r="BEP43" s="603"/>
      <c r="BEQ43" s="603"/>
      <c r="BER43" s="603"/>
      <c r="BES43" s="603"/>
      <c r="BET43" s="603"/>
      <c r="BEU43" s="603"/>
      <c r="BEV43" s="603"/>
      <c r="BEW43" s="603"/>
      <c r="BEX43" s="603"/>
      <c r="BEY43" s="603"/>
      <c r="BEZ43" s="603"/>
      <c r="BFA43" s="603"/>
      <c r="BFB43" s="603"/>
      <c r="BFC43" s="603"/>
      <c r="BFD43" s="603"/>
      <c r="BFE43" s="603"/>
      <c r="BFF43" s="603"/>
      <c r="BFG43" s="603"/>
      <c r="BFH43" s="603"/>
      <c r="BFI43" s="603"/>
      <c r="BFJ43" s="603"/>
      <c r="BFK43" s="603"/>
      <c r="BFL43" s="603"/>
      <c r="BFM43" s="603"/>
      <c r="BFN43" s="603"/>
      <c r="BFO43" s="603"/>
      <c r="BFP43" s="603"/>
      <c r="BFQ43" s="603"/>
      <c r="BFR43" s="603"/>
      <c r="BFS43" s="603"/>
      <c r="BFT43" s="603"/>
      <c r="BFU43" s="603"/>
      <c r="BFV43" s="603"/>
      <c r="BFW43" s="603"/>
      <c r="BFX43" s="603"/>
      <c r="BFY43" s="603"/>
      <c r="BFZ43" s="603"/>
      <c r="BGA43" s="603"/>
      <c r="BGB43" s="603"/>
      <c r="BGC43" s="603"/>
      <c r="BGD43" s="603"/>
      <c r="BGE43" s="603"/>
      <c r="BGF43" s="603"/>
      <c r="BGG43" s="603"/>
      <c r="BGH43" s="603"/>
      <c r="BGI43" s="603"/>
      <c r="BGJ43" s="603"/>
      <c r="BGK43" s="603"/>
      <c r="BGL43" s="603"/>
      <c r="BGM43" s="603"/>
      <c r="BGN43" s="603"/>
      <c r="BGO43" s="603"/>
      <c r="BGP43" s="603"/>
      <c r="BGQ43" s="603"/>
      <c r="BGR43" s="603"/>
      <c r="BGS43" s="603"/>
      <c r="BGT43" s="603"/>
      <c r="BGU43" s="603"/>
      <c r="BGV43" s="603"/>
      <c r="BGW43" s="603"/>
      <c r="BGX43" s="603"/>
      <c r="BGY43" s="603"/>
      <c r="BGZ43" s="603"/>
      <c r="BHA43" s="603"/>
      <c r="BHB43" s="603"/>
      <c r="BHC43" s="603"/>
      <c r="BHD43" s="603"/>
      <c r="BHE43" s="603"/>
      <c r="BHF43" s="603"/>
      <c r="BHG43" s="603"/>
      <c r="BHH43" s="603"/>
      <c r="BHI43" s="603"/>
      <c r="BHJ43" s="603"/>
      <c r="BHK43" s="603"/>
      <c r="BHL43" s="603"/>
      <c r="BHM43" s="603"/>
      <c r="BHN43" s="603"/>
      <c r="BHO43" s="603"/>
      <c r="BHP43" s="603"/>
      <c r="BHQ43" s="603"/>
      <c r="BHR43" s="603"/>
      <c r="BHS43" s="603"/>
      <c r="BHT43" s="603"/>
      <c r="BHU43" s="603"/>
      <c r="BHV43" s="603"/>
      <c r="BHW43" s="603"/>
      <c r="BHX43" s="603"/>
      <c r="BHY43" s="603"/>
      <c r="BHZ43" s="603"/>
      <c r="BIA43" s="603"/>
      <c r="BIB43" s="603"/>
      <c r="BIC43" s="603"/>
      <c r="BID43" s="603"/>
      <c r="BIE43" s="603"/>
      <c r="BIF43" s="603"/>
      <c r="BIG43" s="603"/>
      <c r="BIH43" s="603"/>
      <c r="BII43" s="603"/>
      <c r="BIJ43" s="603"/>
      <c r="BIK43" s="603"/>
      <c r="BIL43" s="603"/>
      <c r="BIM43" s="603"/>
      <c r="BIN43" s="603"/>
      <c r="BIO43" s="603"/>
      <c r="BIP43" s="603"/>
      <c r="BIQ43" s="603"/>
      <c r="BIR43" s="603"/>
      <c r="BIS43" s="603"/>
      <c r="BIT43" s="603"/>
      <c r="BIU43" s="603"/>
      <c r="BIV43" s="603"/>
      <c r="BIW43" s="603"/>
      <c r="BIX43" s="603"/>
      <c r="BIY43" s="603"/>
      <c r="BIZ43" s="603"/>
      <c r="BJA43" s="603"/>
      <c r="BJB43" s="603"/>
      <c r="BJC43" s="603"/>
      <c r="BJD43" s="603"/>
      <c r="BJE43" s="603"/>
      <c r="BJF43" s="603"/>
      <c r="BJG43" s="603"/>
      <c r="BJH43" s="603"/>
      <c r="BJI43" s="603"/>
      <c r="BJJ43" s="603"/>
      <c r="BJK43" s="603"/>
      <c r="BJL43" s="603"/>
      <c r="BJM43" s="603"/>
      <c r="BJN43" s="603"/>
      <c r="BJO43" s="603"/>
      <c r="BJP43" s="603"/>
      <c r="BJQ43" s="603"/>
      <c r="BJR43" s="603"/>
      <c r="BJS43" s="603"/>
      <c r="BJT43" s="603"/>
      <c r="BJU43" s="603"/>
      <c r="BJV43" s="603"/>
      <c r="BJW43" s="603"/>
      <c r="BJX43" s="603"/>
      <c r="BJY43" s="603"/>
      <c r="BJZ43" s="603"/>
      <c r="BKA43" s="603"/>
      <c r="BKB43" s="603"/>
      <c r="BKC43" s="603"/>
      <c r="BKD43" s="603"/>
      <c r="BKE43" s="603"/>
      <c r="BKF43" s="603"/>
      <c r="BKG43" s="603"/>
      <c r="BKH43" s="603"/>
      <c r="BKI43" s="603"/>
      <c r="BKJ43" s="603"/>
      <c r="BKK43" s="603"/>
      <c r="BKL43" s="603"/>
      <c r="BKM43" s="603"/>
      <c r="BKN43" s="603"/>
      <c r="BKO43" s="603"/>
      <c r="BKP43" s="603"/>
      <c r="BKQ43" s="603"/>
      <c r="BKR43" s="603"/>
      <c r="BKS43" s="603"/>
      <c r="BKT43" s="603"/>
      <c r="BKU43" s="603"/>
      <c r="BKV43" s="603"/>
      <c r="BKW43" s="603"/>
      <c r="BKX43" s="603"/>
      <c r="BKY43" s="603"/>
      <c r="BKZ43" s="603"/>
      <c r="BLA43" s="603"/>
      <c r="BLB43" s="603"/>
      <c r="BLC43" s="603"/>
      <c r="BLD43" s="603"/>
      <c r="BLE43" s="603"/>
      <c r="BLF43" s="603"/>
      <c r="BLG43" s="603"/>
      <c r="BLH43" s="603"/>
      <c r="BLI43" s="603"/>
      <c r="BLJ43" s="603"/>
      <c r="BLK43" s="603"/>
      <c r="BLL43" s="603"/>
      <c r="BLM43" s="603"/>
      <c r="BLN43" s="603"/>
      <c r="BLO43" s="603"/>
      <c r="BLP43" s="603"/>
      <c r="BLQ43" s="603"/>
      <c r="BLR43" s="603"/>
      <c r="BLS43" s="603"/>
      <c r="BLT43" s="603"/>
      <c r="BLU43" s="603"/>
      <c r="BLV43" s="603"/>
      <c r="BLW43" s="603"/>
      <c r="BLX43" s="603"/>
      <c r="BLY43" s="603"/>
      <c r="BLZ43" s="603"/>
      <c r="BMA43" s="603"/>
      <c r="BMB43" s="603"/>
      <c r="BMC43" s="603"/>
      <c r="BMD43" s="603"/>
      <c r="BME43" s="603"/>
      <c r="BMF43" s="603"/>
      <c r="BMG43" s="603"/>
      <c r="BMH43" s="603"/>
      <c r="BMI43" s="603"/>
      <c r="BMJ43" s="603"/>
      <c r="BMK43" s="603"/>
      <c r="BML43" s="603"/>
      <c r="BMM43" s="603"/>
      <c r="BMN43" s="603"/>
      <c r="BMO43" s="603"/>
      <c r="BMP43" s="603"/>
      <c r="BMQ43" s="603"/>
      <c r="BMR43" s="603"/>
      <c r="BMS43" s="603"/>
      <c r="BMT43" s="603"/>
      <c r="BMU43" s="603"/>
      <c r="BMV43" s="603"/>
      <c r="BMW43" s="603"/>
      <c r="BMX43" s="603"/>
      <c r="BMY43" s="603"/>
      <c r="BMZ43" s="603"/>
      <c r="BNA43" s="603"/>
      <c r="BNB43" s="603"/>
      <c r="BNC43" s="603"/>
      <c r="BND43" s="603"/>
      <c r="BNE43" s="603"/>
      <c r="BNF43" s="603"/>
      <c r="BNG43" s="603"/>
      <c r="BNH43" s="603"/>
      <c r="BNI43" s="603"/>
      <c r="BNJ43" s="603"/>
      <c r="BNK43" s="603"/>
      <c r="BNL43" s="603"/>
      <c r="BNM43" s="603"/>
      <c r="BNN43" s="603"/>
      <c r="BNO43" s="603"/>
      <c r="BNP43" s="603"/>
      <c r="BNQ43" s="603"/>
      <c r="BNR43" s="603"/>
      <c r="BNS43" s="603"/>
      <c r="BNT43" s="603"/>
      <c r="BNU43" s="603"/>
      <c r="BNV43" s="603"/>
      <c r="BNW43" s="603"/>
      <c r="BNX43" s="603"/>
      <c r="BNY43" s="603"/>
      <c r="BNZ43" s="603"/>
      <c r="BOA43" s="603"/>
      <c r="BOB43" s="603"/>
      <c r="BOC43" s="603"/>
      <c r="BOD43" s="603"/>
      <c r="BOE43" s="603"/>
      <c r="BOF43" s="603"/>
      <c r="BOG43" s="603"/>
      <c r="BOH43" s="603"/>
      <c r="BOI43" s="603"/>
      <c r="BOJ43" s="603"/>
      <c r="BOK43" s="603"/>
      <c r="BOL43" s="603"/>
      <c r="BOM43" s="603"/>
      <c r="BON43" s="603"/>
      <c r="BOO43" s="603"/>
      <c r="BOP43" s="603"/>
      <c r="BOQ43" s="603"/>
      <c r="BOR43" s="603"/>
      <c r="BOS43" s="603"/>
      <c r="BOT43" s="603"/>
      <c r="BOU43" s="603"/>
      <c r="BOV43" s="603"/>
      <c r="BOW43" s="603"/>
      <c r="BOX43" s="603"/>
      <c r="BOY43" s="603"/>
      <c r="BOZ43" s="603"/>
      <c r="BPA43" s="603"/>
      <c r="BPB43" s="603"/>
      <c r="BPC43" s="603"/>
      <c r="BPD43" s="603"/>
      <c r="BPE43" s="603"/>
      <c r="BPF43" s="603"/>
      <c r="BPG43" s="603"/>
      <c r="BPH43" s="603"/>
      <c r="BPI43" s="603"/>
      <c r="BPJ43" s="603"/>
      <c r="BPK43" s="603"/>
      <c r="BPL43" s="603"/>
      <c r="BPM43" s="603"/>
      <c r="BPN43" s="603"/>
      <c r="BPO43" s="603"/>
      <c r="BPP43" s="603"/>
      <c r="BPQ43" s="603"/>
      <c r="BPR43" s="603"/>
      <c r="BPS43" s="603"/>
      <c r="BPT43" s="603"/>
      <c r="BPU43" s="603"/>
      <c r="BPV43" s="603"/>
      <c r="BPW43" s="603"/>
      <c r="BPX43" s="603"/>
      <c r="BPY43" s="603"/>
      <c r="BPZ43" s="603"/>
      <c r="BQA43" s="603"/>
      <c r="BQB43" s="603"/>
      <c r="BQC43" s="603"/>
      <c r="BQD43" s="603"/>
      <c r="BQE43" s="603"/>
      <c r="BQF43" s="603"/>
      <c r="BQG43" s="603"/>
      <c r="BQH43" s="603"/>
      <c r="BQI43" s="603"/>
      <c r="BQJ43" s="603"/>
      <c r="BQK43" s="603"/>
      <c r="BQL43" s="603"/>
      <c r="BQM43" s="603"/>
      <c r="BQN43" s="603"/>
      <c r="BQO43" s="603"/>
      <c r="BQP43" s="603"/>
      <c r="BQQ43" s="603"/>
      <c r="BQR43" s="603"/>
      <c r="BQS43" s="603"/>
      <c r="BQT43" s="603"/>
      <c r="BQU43" s="603"/>
      <c r="BQV43" s="603"/>
      <c r="BQW43" s="603"/>
      <c r="BQX43" s="603"/>
      <c r="BQY43" s="603"/>
      <c r="BQZ43" s="603"/>
      <c r="BRA43" s="603"/>
      <c r="BRB43" s="603"/>
      <c r="BRC43" s="603"/>
      <c r="BRD43" s="603"/>
      <c r="BRE43" s="603"/>
      <c r="BRF43" s="603"/>
      <c r="BRG43" s="603"/>
      <c r="BRH43" s="603"/>
      <c r="BRI43" s="603"/>
      <c r="BRJ43" s="603"/>
      <c r="BRK43" s="603"/>
      <c r="BRL43" s="603"/>
      <c r="BRM43" s="603"/>
      <c r="BRN43" s="603"/>
      <c r="BRO43" s="603"/>
      <c r="BRP43" s="603"/>
      <c r="BRQ43" s="603"/>
      <c r="BRR43" s="603"/>
      <c r="BRS43" s="603"/>
      <c r="BRT43" s="603"/>
      <c r="BRU43" s="603"/>
      <c r="BRV43" s="603"/>
      <c r="BRW43" s="603"/>
      <c r="BRX43" s="603"/>
      <c r="BRY43" s="603"/>
      <c r="BRZ43" s="603"/>
      <c r="BSA43" s="603"/>
      <c r="BSB43" s="603"/>
      <c r="BSC43" s="603"/>
      <c r="BSD43" s="603"/>
      <c r="BSE43" s="603"/>
      <c r="BSF43" s="603"/>
      <c r="BSG43" s="603"/>
      <c r="BSH43" s="603"/>
      <c r="BSI43" s="603"/>
      <c r="BSJ43" s="603"/>
      <c r="BSK43" s="603"/>
      <c r="BSL43" s="603"/>
      <c r="BSM43" s="603"/>
      <c r="BSN43" s="603"/>
      <c r="BSO43" s="603"/>
      <c r="BSP43" s="603"/>
      <c r="BSQ43" s="603"/>
      <c r="BSR43" s="603"/>
      <c r="BSS43" s="603"/>
      <c r="BST43" s="603"/>
      <c r="BSU43" s="603"/>
      <c r="BSV43" s="603"/>
      <c r="BSW43" s="603"/>
      <c r="BSX43" s="603"/>
      <c r="BSY43" s="603"/>
      <c r="BSZ43" s="603"/>
      <c r="BTA43" s="603"/>
      <c r="BTB43" s="603"/>
      <c r="BTC43" s="603"/>
      <c r="BTD43" s="603"/>
      <c r="BTE43" s="603"/>
      <c r="BTF43" s="603"/>
      <c r="BTG43" s="603"/>
      <c r="BTH43" s="603"/>
      <c r="BTI43" s="603"/>
      <c r="BTJ43" s="603"/>
      <c r="BTK43" s="603"/>
      <c r="BTL43" s="603"/>
      <c r="BTM43" s="603"/>
      <c r="BTN43" s="603"/>
      <c r="BTO43" s="603"/>
      <c r="BTP43" s="603"/>
      <c r="BTQ43" s="603"/>
      <c r="BTR43" s="603"/>
      <c r="BTS43" s="603"/>
      <c r="BTT43" s="603"/>
      <c r="BTU43" s="603"/>
      <c r="BTV43" s="603"/>
      <c r="BTW43" s="603"/>
      <c r="BTX43" s="603"/>
      <c r="BTY43" s="603"/>
      <c r="BTZ43" s="603"/>
      <c r="BUA43" s="603"/>
      <c r="BUB43" s="603"/>
      <c r="BUC43" s="603"/>
      <c r="BUD43" s="603"/>
      <c r="BUE43" s="603"/>
      <c r="BUF43" s="603"/>
      <c r="BUG43" s="603"/>
      <c r="BUH43" s="603"/>
      <c r="BUI43" s="603"/>
      <c r="BUJ43" s="603"/>
      <c r="BUK43" s="603"/>
      <c r="BUL43" s="603"/>
      <c r="BUM43" s="603"/>
      <c r="BUN43" s="603"/>
      <c r="BUO43" s="603"/>
      <c r="BUP43" s="603"/>
      <c r="BUQ43" s="603"/>
      <c r="BUR43" s="603"/>
      <c r="BUS43" s="603"/>
      <c r="BUT43" s="603"/>
      <c r="BUU43" s="603"/>
      <c r="BUV43" s="603"/>
      <c r="BUW43" s="603"/>
      <c r="BUX43" s="603"/>
      <c r="BUY43" s="603"/>
      <c r="BUZ43" s="603"/>
      <c r="BVA43" s="603"/>
      <c r="BVB43" s="603"/>
      <c r="BVC43" s="603"/>
      <c r="BVD43" s="603"/>
      <c r="BVE43" s="603"/>
      <c r="BVF43" s="603"/>
      <c r="BVG43" s="603"/>
      <c r="BVH43" s="603"/>
      <c r="BVI43" s="603"/>
      <c r="BVJ43" s="603"/>
      <c r="BVK43" s="603"/>
      <c r="BVL43" s="603"/>
      <c r="BVM43" s="603"/>
      <c r="BVN43" s="603"/>
      <c r="BVO43" s="603"/>
      <c r="BVP43" s="603"/>
      <c r="BVQ43" s="603"/>
      <c r="BVR43" s="603"/>
      <c r="BVS43" s="603"/>
      <c r="BVT43" s="603"/>
      <c r="BVU43" s="603"/>
      <c r="BVV43" s="603"/>
      <c r="BVW43" s="603"/>
      <c r="BVX43" s="603"/>
      <c r="BVY43" s="603"/>
      <c r="BVZ43" s="603"/>
      <c r="BWA43" s="603"/>
      <c r="BWB43" s="603"/>
      <c r="BWC43" s="603"/>
      <c r="BWD43" s="603"/>
      <c r="BWE43" s="603"/>
      <c r="BWF43" s="603"/>
      <c r="BWG43" s="603"/>
      <c r="BWH43" s="603"/>
      <c r="BWI43" s="603"/>
      <c r="BWJ43" s="603"/>
      <c r="BWK43" s="603"/>
    </row>
    <row r="44" spans="1:1961" s="128" customFormat="1" ht="31.5" x14ac:dyDescent="0.25">
      <c r="A44" s="52" t="s">
        <v>170</v>
      </c>
      <c r="B44" s="66" t="s">
        <v>16</v>
      </c>
      <c r="C44" s="66" t="s">
        <v>45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569">
        <v>1.2879488700000001</v>
      </c>
      <c r="AA44" s="84">
        <v>0</v>
      </c>
      <c r="AB44" s="84">
        <v>0</v>
      </c>
      <c r="AC44" s="84">
        <v>0.73499999999999999</v>
      </c>
      <c r="AD44" s="84">
        <v>0</v>
      </c>
      <c r="AE44" s="84">
        <v>0</v>
      </c>
      <c r="AF44" s="84">
        <v>0</v>
      </c>
      <c r="AG44" s="83">
        <f t="shared" ref="AG44:AG47" si="14">Z44</f>
        <v>1.2879488700000001</v>
      </c>
      <c r="AH44" s="84">
        <v>0</v>
      </c>
      <c r="AI44" s="84">
        <v>0</v>
      </c>
      <c r="AJ44" s="84">
        <f t="shared" ref="AJ44:AJ47" si="15">AC44</f>
        <v>0.73499999999999999</v>
      </c>
      <c r="AK44" s="84">
        <v>0</v>
      </c>
      <c r="AL44" s="84">
        <v>0</v>
      </c>
      <c r="AM44" s="603"/>
      <c r="AN44" s="603"/>
      <c r="AO44" s="603"/>
      <c r="AP44" s="603"/>
      <c r="AQ44" s="603"/>
      <c r="AR44" s="603"/>
      <c r="AS44" s="603"/>
      <c r="AT44" s="603"/>
      <c r="AU44" s="603"/>
      <c r="AV44" s="603"/>
      <c r="AW44" s="603"/>
      <c r="AX44" s="603"/>
      <c r="AY44" s="603"/>
      <c r="AZ44" s="603"/>
      <c r="BA44" s="603"/>
      <c r="BB44" s="603"/>
      <c r="BC44" s="603"/>
      <c r="BD44" s="603"/>
      <c r="BE44" s="603"/>
      <c r="BF44" s="603"/>
      <c r="BG44" s="603"/>
      <c r="BH44" s="603"/>
      <c r="BI44" s="603"/>
      <c r="BJ44" s="603"/>
      <c r="BK44" s="603"/>
      <c r="BL44" s="603"/>
      <c r="BM44" s="603"/>
      <c r="BN44" s="603"/>
      <c r="BO44" s="603"/>
      <c r="BP44" s="603"/>
      <c r="BQ44" s="603"/>
      <c r="BR44" s="603"/>
      <c r="BS44" s="603"/>
      <c r="BT44" s="603"/>
      <c r="BU44" s="603"/>
      <c r="BV44" s="603"/>
      <c r="BW44" s="603"/>
      <c r="BX44" s="603"/>
      <c r="BY44" s="603"/>
      <c r="BZ44" s="603"/>
      <c r="CA44" s="603"/>
      <c r="CB44" s="603"/>
      <c r="CC44" s="603"/>
      <c r="CD44" s="603"/>
      <c r="CE44" s="603"/>
      <c r="CF44" s="603"/>
      <c r="CG44" s="603"/>
      <c r="CH44" s="603"/>
      <c r="CI44" s="603"/>
      <c r="CJ44" s="603"/>
      <c r="CK44" s="603"/>
      <c r="CL44" s="603"/>
      <c r="CM44" s="603"/>
      <c r="CN44" s="603"/>
      <c r="CO44" s="603"/>
      <c r="CP44" s="603"/>
      <c r="CQ44" s="603"/>
      <c r="CR44" s="603"/>
      <c r="CS44" s="603"/>
      <c r="CT44" s="603"/>
      <c r="CU44" s="603"/>
      <c r="CV44" s="603"/>
      <c r="CW44" s="603"/>
      <c r="CX44" s="603"/>
      <c r="CY44" s="603"/>
      <c r="CZ44" s="603"/>
      <c r="DA44" s="603"/>
      <c r="DB44" s="603"/>
      <c r="DC44" s="603"/>
      <c r="DD44" s="603"/>
      <c r="DE44" s="603"/>
      <c r="DF44" s="603"/>
      <c r="DG44" s="603"/>
      <c r="DH44" s="603"/>
      <c r="DI44" s="603"/>
      <c r="DJ44" s="603"/>
      <c r="DK44" s="603"/>
      <c r="DL44" s="603"/>
      <c r="DM44" s="603"/>
      <c r="DN44" s="603"/>
      <c r="DO44" s="603"/>
      <c r="DP44" s="603"/>
      <c r="DQ44" s="603"/>
      <c r="DR44" s="603"/>
      <c r="DS44" s="603"/>
      <c r="DT44" s="603"/>
      <c r="DU44" s="603"/>
      <c r="DV44" s="603"/>
      <c r="DW44" s="603"/>
      <c r="DX44" s="603"/>
      <c r="DY44" s="603"/>
      <c r="DZ44" s="603"/>
      <c r="EA44" s="603"/>
      <c r="EB44" s="603"/>
      <c r="EC44" s="603"/>
      <c r="ED44" s="603"/>
      <c r="EE44" s="603"/>
      <c r="EF44" s="603"/>
      <c r="EG44" s="603"/>
      <c r="EH44" s="603"/>
      <c r="EI44" s="603"/>
      <c r="EJ44" s="603"/>
      <c r="EK44" s="603"/>
      <c r="EL44" s="603"/>
      <c r="EM44" s="603"/>
      <c r="EN44" s="603"/>
      <c r="EO44" s="603"/>
      <c r="EP44" s="603"/>
      <c r="EQ44" s="603"/>
      <c r="ER44" s="603"/>
      <c r="ES44" s="603"/>
      <c r="ET44" s="603"/>
      <c r="EU44" s="603"/>
      <c r="EV44" s="603"/>
      <c r="EW44" s="603"/>
      <c r="EX44" s="603"/>
      <c r="EY44" s="603"/>
      <c r="EZ44" s="603"/>
      <c r="FA44" s="603"/>
      <c r="FB44" s="603"/>
      <c r="FC44" s="603"/>
      <c r="FD44" s="603"/>
      <c r="FE44" s="603"/>
      <c r="FF44" s="603"/>
      <c r="FG44" s="603"/>
      <c r="FH44" s="603"/>
      <c r="FI44" s="603"/>
      <c r="FJ44" s="603"/>
      <c r="FK44" s="603"/>
      <c r="FL44" s="603"/>
      <c r="FM44" s="603"/>
      <c r="FN44" s="603"/>
      <c r="FO44" s="603"/>
      <c r="FP44" s="603"/>
      <c r="FQ44" s="603"/>
      <c r="FR44" s="603"/>
      <c r="FS44" s="603"/>
      <c r="FT44" s="603"/>
      <c r="FU44" s="603"/>
      <c r="FV44" s="603"/>
      <c r="FW44" s="603"/>
      <c r="FX44" s="603"/>
      <c r="FY44" s="603"/>
      <c r="FZ44" s="603"/>
      <c r="GA44" s="603"/>
      <c r="GB44" s="603"/>
      <c r="GC44" s="603"/>
      <c r="GD44" s="603"/>
      <c r="GE44" s="603"/>
      <c r="GF44" s="603"/>
      <c r="GG44" s="603"/>
      <c r="GH44" s="603"/>
      <c r="GI44" s="603"/>
      <c r="GJ44" s="603"/>
      <c r="GK44" s="603"/>
      <c r="GL44" s="603"/>
      <c r="GM44" s="603"/>
      <c r="GN44" s="603"/>
      <c r="GO44" s="603"/>
      <c r="GP44" s="603"/>
      <c r="GQ44" s="603"/>
      <c r="GR44" s="603"/>
      <c r="GS44" s="603"/>
      <c r="GT44" s="603"/>
      <c r="GU44" s="603"/>
      <c r="GV44" s="603"/>
      <c r="GW44" s="603"/>
      <c r="GX44" s="603"/>
      <c r="GY44" s="603"/>
      <c r="GZ44" s="603"/>
      <c r="HA44" s="603"/>
      <c r="HB44" s="603"/>
      <c r="HC44" s="603"/>
      <c r="HD44" s="603"/>
      <c r="HE44" s="603"/>
      <c r="HF44" s="603"/>
      <c r="HG44" s="603"/>
      <c r="HH44" s="603"/>
      <c r="HI44" s="603"/>
      <c r="HJ44" s="603"/>
      <c r="HK44" s="603"/>
      <c r="HL44" s="603"/>
      <c r="HM44" s="603"/>
      <c r="HN44" s="603"/>
      <c r="HO44" s="603"/>
      <c r="HP44" s="603"/>
      <c r="HQ44" s="603"/>
      <c r="HR44" s="603"/>
      <c r="HS44" s="603"/>
      <c r="HT44" s="603"/>
      <c r="HU44" s="603"/>
      <c r="HV44" s="603"/>
      <c r="HW44" s="603"/>
      <c r="HX44" s="603"/>
      <c r="HY44" s="603"/>
      <c r="HZ44" s="603"/>
      <c r="IA44" s="603"/>
      <c r="IB44" s="603"/>
      <c r="IC44" s="603"/>
      <c r="ID44" s="603"/>
      <c r="IE44" s="603"/>
      <c r="IF44" s="603"/>
      <c r="IG44" s="603"/>
      <c r="IH44" s="603"/>
      <c r="II44" s="603"/>
      <c r="IJ44" s="603"/>
      <c r="IK44" s="603"/>
      <c r="IL44" s="603"/>
      <c r="IM44" s="603"/>
      <c r="IN44" s="603"/>
      <c r="IO44" s="603"/>
      <c r="IP44" s="603"/>
      <c r="IQ44" s="603"/>
      <c r="IR44" s="603"/>
      <c r="IS44" s="603"/>
      <c r="IT44" s="603"/>
      <c r="IU44" s="603"/>
      <c r="IV44" s="603"/>
      <c r="IW44" s="603"/>
      <c r="IX44" s="603"/>
      <c r="IY44" s="603"/>
      <c r="IZ44" s="603"/>
      <c r="JA44" s="603"/>
      <c r="JB44" s="603"/>
      <c r="JC44" s="603"/>
      <c r="JD44" s="603"/>
      <c r="JE44" s="603"/>
      <c r="JF44" s="603"/>
      <c r="JG44" s="603"/>
      <c r="JH44" s="603"/>
      <c r="JI44" s="603"/>
      <c r="JJ44" s="603"/>
      <c r="JK44" s="603"/>
      <c r="JL44" s="603"/>
      <c r="JM44" s="603"/>
      <c r="JN44" s="603"/>
      <c r="JO44" s="603"/>
      <c r="JP44" s="603"/>
      <c r="JQ44" s="603"/>
      <c r="JR44" s="603"/>
      <c r="JS44" s="603"/>
      <c r="JT44" s="603"/>
      <c r="JU44" s="603"/>
      <c r="JV44" s="603"/>
      <c r="JW44" s="603"/>
      <c r="JX44" s="603"/>
      <c r="JY44" s="603"/>
      <c r="JZ44" s="603"/>
      <c r="KA44" s="603"/>
      <c r="KB44" s="603"/>
      <c r="KC44" s="603"/>
      <c r="KD44" s="603"/>
      <c r="KE44" s="603"/>
      <c r="KF44" s="603"/>
      <c r="KG44" s="603"/>
      <c r="KH44" s="603"/>
      <c r="KI44" s="603"/>
      <c r="KJ44" s="603"/>
      <c r="KK44" s="603"/>
      <c r="KL44" s="603"/>
      <c r="KM44" s="603"/>
      <c r="KN44" s="603"/>
      <c r="KO44" s="603"/>
      <c r="KP44" s="603"/>
      <c r="KQ44" s="603"/>
      <c r="KR44" s="603"/>
      <c r="KS44" s="603"/>
      <c r="KT44" s="603"/>
      <c r="KU44" s="603"/>
      <c r="KV44" s="603"/>
      <c r="KW44" s="603"/>
      <c r="KX44" s="603"/>
      <c r="KY44" s="603"/>
      <c r="KZ44" s="603"/>
      <c r="LA44" s="603"/>
      <c r="LB44" s="603"/>
      <c r="LC44" s="603"/>
      <c r="LD44" s="603"/>
      <c r="LE44" s="603"/>
      <c r="LF44" s="603"/>
      <c r="LG44" s="603"/>
      <c r="LH44" s="603"/>
      <c r="LI44" s="603"/>
      <c r="LJ44" s="603"/>
      <c r="LK44" s="603"/>
      <c r="LL44" s="603"/>
      <c r="LM44" s="603"/>
      <c r="LN44" s="603"/>
      <c r="LO44" s="603"/>
      <c r="LP44" s="603"/>
      <c r="LQ44" s="603"/>
      <c r="LR44" s="603"/>
      <c r="LS44" s="603"/>
      <c r="LT44" s="603"/>
      <c r="LU44" s="603"/>
      <c r="LV44" s="603"/>
      <c r="LW44" s="603"/>
      <c r="LX44" s="603"/>
      <c r="LY44" s="603"/>
      <c r="LZ44" s="603"/>
      <c r="MA44" s="603"/>
      <c r="MB44" s="603"/>
      <c r="MC44" s="603"/>
      <c r="MD44" s="603"/>
      <c r="ME44" s="603"/>
      <c r="MF44" s="603"/>
      <c r="MG44" s="603"/>
      <c r="MH44" s="603"/>
      <c r="MI44" s="603"/>
      <c r="MJ44" s="603"/>
      <c r="MK44" s="603"/>
      <c r="ML44" s="603"/>
      <c r="MM44" s="603"/>
      <c r="MN44" s="603"/>
      <c r="MO44" s="603"/>
      <c r="MP44" s="603"/>
      <c r="MQ44" s="603"/>
      <c r="MR44" s="603"/>
      <c r="MS44" s="603"/>
      <c r="MT44" s="603"/>
      <c r="MU44" s="603"/>
      <c r="MV44" s="603"/>
      <c r="MW44" s="603"/>
      <c r="MX44" s="603"/>
      <c r="MY44" s="603"/>
      <c r="MZ44" s="603"/>
      <c r="NA44" s="603"/>
      <c r="NB44" s="603"/>
      <c r="NC44" s="603"/>
      <c r="ND44" s="603"/>
      <c r="NE44" s="603"/>
      <c r="NF44" s="603"/>
      <c r="NG44" s="603"/>
      <c r="NH44" s="603"/>
      <c r="NI44" s="603"/>
      <c r="NJ44" s="603"/>
      <c r="NK44" s="603"/>
      <c r="NL44" s="603"/>
      <c r="NM44" s="603"/>
      <c r="NN44" s="603"/>
      <c r="NO44" s="603"/>
      <c r="NP44" s="603"/>
      <c r="NQ44" s="603"/>
      <c r="NR44" s="603"/>
      <c r="NS44" s="603"/>
      <c r="NT44" s="603"/>
      <c r="NU44" s="603"/>
      <c r="NV44" s="603"/>
      <c r="NW44" s="603"/>
      <c r="NX44" s="603"/>
      <c r="NY44" s="603"/>
      <c r="NZ44" s="603"/>
      <c r="OA44" s="603"/>
      <c r="OB44" s="603"/>
      <c r="OC44" s="603"/>
      <c r="OD44" s="603"/>
      <c r="OE44" s="603"/>
      <c r="OF44" s="603"/>
      <c r="OG44" s="603"/>
      <c r="OH44" s="603"/>
      <c r="OI44" s="603"/>
      <c r="OJ44" s="603"/>
      <c r="OK44" s="603"/>
      <c r="OL44" s="603"/>
      <c r="OM44" s="603"/>
      <c r="ON44" s="603"/>
      <c r="OO44" s="603"/>
      <c r="OP44" s="603"/>
      <c r="OQ44" s="603"/>
      <c r="OR44" s="603"/>
      <c r="OS44" s="603"/>
      <c r="OT44" s="603"/>
      <c r="OU44" s="603"/>
      <c r="OV44" s="603"/>
      <c r="OW44" s="603"/>
      <c r="OX44" s="603"/>
      <c r="OY44" s="603"/>
      <c r="OZ44" s="603"/>
      <c r="PA44" s="603"/>
      <c r="PB44" s="603"/>
      <c r="PC44" s="603"/>
      <c r="PD44" s="603"/>
      <c r="PE44" s="603"/>
      <c r="PF44" s="603"/>
      <c r="PG44" s="603"/>
      <c r="PH44" s="603"/>
      <c r="PI44" s="603"/>
      <c r="PJ44" s="603"/>
      <c r="PK44" s="603"/>
      <c r="PL44" s="603"/>
      <c r="PM44" s="603"/>
      <c r="PN44" s="603"/>
      <c r="PO44" s="603"/>
      <c r="PP44" s="603"/>
      <c r="PQ44" s="603"/>
      <c r="PR44" s="603"/>
      <c r="PS44" s="603"/>
      <c r="PT44" s="603"/>
      <c r="PU44" s="603"/>
      <c r="PV44" s="603"/>
      <c r="PW44" s="603"/>
      <c r="PX44" s="603"/>
      <c r="PY44" s="603"/>
      <c r="PZ44" s="603"/>
      <c r="QA44" s="603"/>
      <c r="QB44" s="603"/>
      <c r="QC44" s="603"/>
      <c r="QD44" s="603"/>
      <c r="QE44" s="603"/>
      <c r="QF44" s="603"/>
      <c r="QG44" s="603"/>
      <c r="QH44" s="603"/>
      <c r="QI44" s="603"/>
      <c r="QJ44" s="603"/>
      <c r="QK44" s="603"/>
      <c r="QL44" s="603"/>
      <c r="QM44" s="603"/>
      <c r="QN44" s="603"/>
      <c r="QO44" s="603"/>
      <c r="QP44" s="603"/>
      <c r="QQ44" s="603"/>
      <c r="QR44" s="603"/>
      <c r="QS44" s="603"/>
      <c r="QT44" s="603"/>
      <c r="QU44" s="603"/>
      <c r="QV44" s="603"/>
      <c r="QW44" s="603"/>
      <c r="QX44" s="603"/>
      <c r="QY44" s="603"/>
      <c r="QZ44" s="603"/>
      <c r="RA44" s="603"/>
      <c r="RB44" s="603"/>
      <c r="RC44" s="603"/>
      <c r="RD44" s="603"/>
      <c r="RE44" s="603"/>
      <c r="RF44" s="603"/>
      <c r="RG44" s="603"/>
      <c r="RH44" s="603"/>
      <c r="RI44" s="603"/>
      <c r="RJ44" s="603"/>
      <c r="RK44" s="603"/>
      <c r="RL44" s="603"/>
      <c r="RM44" s="603"/>
      <c r="RN44" s="603"/>
      <c r="RO44" s="603"/>
      <c r="RP44" s="603"/>
      <c r="RQ44" s="603"/>
      <c r="RR44" s="603"/>
      <c r="RS44" s="603"/>
      <c r="RT44" s="603"/>
      <c r="RU44" s="603"/>
      <c r="RV44" s="603"/>
      <c r="RW44" s="603"/>
      <c r="RX44" s="603"/>
      <c r="RY44" s="603"/>
      <c r="RZ44" s="603"/>
      <c r="SA44" s="603"/>
      <c r="SB44" s="603"/>
      <c r="SC44" s="603"/>
      <c r="SD44" s="603"/>
      <c r="SE44" s="603"/>
      <c r="SF44" s="603"/>
      <c r="SG44" s="603"/>
      <c r="SH44" s="603"/>
      <c r="SI44" s="603"/>
      <c r="SJ44" s="603"/>
      <c r="SK44" s="603"/>
      <c r="SL44" s="603"/>
      <c r="SM44" s="603"/>
      <c r="SN44" s="603"/>
      <c r="SO44" s="603"/>
      <c r="SP44" s="603"/>
      <c r="SQ44" s="603"/>
      <c r="SR44" s="603"/>
      <c r="SS44" s="603"/>
      <c r="ST44" s="603"/>
      <c r="SU44" s="603"/>
      <c r="SV44" s="603"/>
      <c r="SW44" s="603"/>
      <c r="SX44" s="603"/>
      <c r="SY44" s="603"/>
      <c r="SZ44" s="603"/>
      <c r="TA44" s="603"/>
      <c r="TB44" s="603"/>
      <c r="TC44" s="603"/>
      <c r="TD44" s="603"/>
      <c r="TE44" s="603"/>
      <c r="TF44" s="603"/>
      <c r="TG44" s="603"/>
      <c r="TH44" s="603"/>
      <c r="TI44" s="603"/>
      <c r="TJ44" s="603"/>
      <c r="TK44" s="603"/>
      <c r="TL44" s="603"/>
      <c r="TM44" s="603"/>
      <c r="TN44" s="603"/>
      <c r="TO44" s="603"/>
      <c r="TP44" s="603"/>
      <c r="TQ44" s="603"/>
      <c r="TR44" s="603"/>
      <c r="TS44" s="603"/>
      <c r="TT44" s="603"/>
      <c r="TU44" s="603"/>
      <c r="TV44" s="603"/>
      <c r="TW44" s="603"/>
      <c r="TX44" s="603"/>
      <c r="TY44" s="603"/>
      <c r="TZ44" s="603"/>
      <c r="UA44" s="603"/>
      <c r="UB44" s="603"/>
      <c r="UC44" s="603"/>
      <c r="UD44" s="603"/>
      <c r="UE44" s="603"/>
      <c r="UF44" s="603"/>
      <c r="UG44" s="603"/>
      <c r="UH44" s="603"/>
      <c r="UI44" s="603"/>
      <c r="UJ44" s="603"/>
      <c r="UK44" s="603"/>
      <c r="UL44" s="603"/>
      <c r="UM44" s="603"/>
      <c r="UN44" s="603"/>
      <c r="UO44" s="603"/>
      <c r="UP44" s="603"/>
      <c r="UQ44" s="603"/>
      <c r="UR44" s="603"/>
      <c r="US44" s="603"/>
      <c r="UT44" s="603"/>
      <c r="UU44" s="603"/>
      <c r="UV44" s="603"/>
      <c r="UW44" s="603"/>
      <c r="UX44" s="603"/>
      <c r="UY44" s="603"/>
      <c r="UZ44" s="603"/>
      <c r="VA44" s="603"/>
      <c r="VB44" s="603"/>
      <c r="VC44" s="603"/>
      <c r="VD44" s="603"/>
      <c r="VE44" s="603"/>
      <c r="VF44" s="603"/>
      <c r="VG44" s="603"/>
      <c r="VH44" s="603"/>
      <c r="VI44" s="603"/>
      <c r="VJ44" s="603"/>
      <c r="VK44" s="603"/>
      <c r="VL44" s="603"/>
      <c r="VM44" s="603"/>
      <c r="VN44" s="603"/>
      <c r="VO44" s="603"/>
      <c r="VP44" s="603"/>
      <c r="VQ44" s="603"/>
      <c r="VR44" s="603"/>
      <c r="VS44" s="603"/>
      <c r="VT44" s="603"/>
      <c r="VU44" s="603"/>
      <c r="VV44" s="603"/>
      <c r="VW44" s="603"/>
      <c r="VX44" s="603"/>
      <c r="VY44" s="603"/>
      <c r="VZ44" s="603"/>
      <c r="WA44" s="603"/>
      <c r="WB44" s="603"/>
      <c r="WC44" s="603"/>
      <c r="WD44" s="603"/>
      <c r="WE44" s="603"/>
      <c r="WF44" s="603"/>
      <c r="WG44" s="603"/>
      <c r="WH44" s="603"/>
      <c r="WI44" s="603"/>
      <c r="WJ44" s="603"/>
      <c r="WK44" s="603"/>
      <c r="WL44" s="603"/>
      <c r="WM44" s="603"/>
      <c r="WN44" s="603"/>
      <c r="WO44" s="603"/>
      <c r="WP44" s="603"/>
      <c r="WQ44" s="603"/>
      <c r="WR44" s="603"/>
      <c r="WS44" s="603"/>
      <c r="WT44" s="603"/>
      <c r="WU44" s="603"/>
      <c r="WV44" s="603"/>
      <c r="WW44" s="603"/>
      <c r="WX44" s="603"/>
      <c r="WY44" s="603"/>
      <c r="WZ44" s="603"/>
      <c r="XA44" s="603"/>
      <c r="XB44" s="603"/>
      <c r="XC44" s="603"/>
      <c r="XD44" s="603"/>
      <c r="XE44" s="603"/>
      <c r="XF44" s="603"/>
      <c r="XG44" s="603"/>
      <c r="XH44" s="603"/>
      <c r="XI44" s="603"/>
      <c r="XJ44" s="603"/>
      <c r="XK44" s="603"/>
      <c r="XL44" s="603"/>
      <c r="XM44" s="603"/>
      <c r="XN44" s="603"/>
      <c r="XO44" s="603"/>
      <c r="XP44" s="603"/>
      <c r="XQ44" s="603"/>
      <c r="XR44" s="603"/>
      <c r="XS44" s="603"/>
      <c r="XT44" s="603"/>
      <c r="XU44" s="603"/>
      <c r="XV44" s="603"/>
      <c r="XW44" s="603"/>
      <c r="XX44" s="603"/>
      <c r="XY44" s="603"/>
      <c r="XZ44" s="603"/>
      <c r="YA44" s="603"/>
      <c r="YB44" s="603"/>
      <c r="YC44" s="603"/>
      <c r="YD44" s="603"/>
      <c r="YE44" s="603"/>
      <c r="YF44" s="603"/>
      <c r="YG44" s="603"/>
      <c r="YH44" s="603"/>
      <c r="YI44" s="603"/>
      <c r="YJ44" s="603"/>
      <c r="YK44" s="603"/>
      <c r="YL44" s="603"/>
      <c r="YM44" s="603"/>
      <c r="YN44" s="603"/>
      <c r="YO44" s="603"/>
      <c r="YP44" s="603"/>
      <c r="YQ44" s="603"/>
      <c r="YR44" s="603"/>
      <c r="YS44" s="603"/>
      <c r="YT44" s="603"/>
      <c r="YU44" s="603"/>
      <c r="YV44" s="603"/>
      <c r="YW44" s="603"/>
      <c r="YX44" s="603"/>
      <c r="YY44" s="603"/>
      <c r="YZ44" s="603"/>
      <c r="ZA44" s="603"/>
      <c r="ZB44" s="603"/>
      <c r="ZC44" s="603"/>
      <c r="ZD44" s="603"/>
      <c r="ZE44" s="603"/>
      <c r="ZF44" s="603"/>
      <c r="ZG44" s="603"/>
      <c r="ZH44" s="603"/>
      <c r="ZI44" s="603"/>
      <c r="ZJ44" s="603"/>
      <c r="ZK44" s="603"/>
      <c r="ZL44" s="603"/>
      <c r="ZM44" s="603"/>
      <c r="ZN44" s="603"/>
      <c r="ZO44" s="603"/>
      <c r="ZP44" s="603"/>
      <c r="ZQ44" s="603"/>
      <c r="ZR44" s="603"/>
      <c r="ZS44" s="603"/>
      <c r="ZT44" s="603"/>
      <c r="ZU44" s="603"/>
      <c r="ZV44" s="603"/>
      <c r="ZW44" s="603"/>
      <c r="ZX44" s="603"/>
      <c r="ZY44" s="603"/>
      <c r="ZZ44" s="603"/>
      <c r="AAA44" s="603"/>
      <c r="AAB44" s="603"/>
      <c r="AAC44" s="603"/>
      <c r="AAD44" s="603"/>
      <c r="AAE44" s="603"/>
      <c r="AAF44" s="603"/>
      <c r="AAG44" s="603"/>
      <c r="AAH44" s="603"/>
      <c r="AAI44" s="603"/>
      <c r="AAJ44" s="603"/>
      <c r="AAK44" s="603"/>
      <c r="AAL44" s="603"/>
      <c r="AAM44" s="603"/>
      <c r="AAN44" s="603"/>
      <c r="AAO44" s="603"/>
      <c r="AAP44" s="603"/>
      <c r="AAQ44" s="603"/>
      <c r="AAR44" s="603"/>
      <c r="AAS44" s="603"/>
      <c r="AAT44" s="603"/>
      <c r="AAU44" s="603"/>
      <c r="AAV44" s="603"/>
      <c r="AAW44" s="603"/>
      <c r="AAX44" s="603"/>
      <c r="AAY44" s="603"/>
      <c r="AAZ44" s="603"/>
      <c r="ABA44" s="603"/>
      <c r="ABB44" s="603"/>
      <c r="ABC44" s="603"/>
      <c r="ABD44" s="603"/>
      <c r="ABE44" s="603"/>
      <c r="ABF44" s="603"/>
      <c r="ABG44" s="603"/>
      <c r="ABH44" s="603"/>
      <c r="ABI44" s="603"/>
      <c r="ABJ44" s="603"/>
      <c r="ABK44" s="603"/>
      <c r="ABL44" s="603"/>
      <c r="ABM44" s="603"/>
      <c r="ABN44" s="603"/>
      <c r="ABO44" s="603"/>
      <c r="ABP44" s="603"/>
      <c r="ABQ44" s="603"/>
      <c r="ABR44" s="603"/>
      <c r="ABS44" s="603"/>
      <c r="ABT44" s="603"/>
      <c r="ABU44" s="603"/>
      <c r="ABV44" s="603"/>
      <c r="ABW44" s="603"/>
      <c r="ABX44" s="603"/>
      <c r="ABY44" s="603"/>
      <c r="ABZ44" s="603"/>
      <c r="ACA44" s="603"/>
      <c r="ACB44" s="603"/>
      <c r="ACC44" s="603"/>
      <c r="ACD44" s="603"/>
      <c r="ACE44" s="603"/>
      <c r="ACF44" s="603"/>
      <c r="ACG44" s="603"/>
      <c r="ACH44" s="603"/>
      <c r="ACI44" s="603"/>
      <c r="ACJ44" s="603"/>
      <c r="ACK44" s="603"/>
      <c r="ACL44" s="603"/>
      <c r="ACM44" s="603"/>
      <c r="ACN44" s="603"/>
      <c r="ACO44" s="603"/>
      <c r="ACP44" s="603"/>
      <c r="ACQ44" s="603"/>
      <c r="ACR44" s="603"/>
      <c r="ACS44" s="603"/>
      <c r="ACT44" s="603"/>
      <c r="ACU44" s="603"/>
      <c r="ACV44" s="603"/>
      <c r="ACW44" s="603"/>
      <c r="ACX44" s="603"/>
      <c r="ACY44" s="603"/>
      <c r="ACZ44" s="603"/>
      <c r="ADA44" s="603"/>
      <c r="ADB44" s="603"/>
      <c r="ADC44" s="603"/>
      <c r="ADD44" s="603"/>
      <c r="ADE44" s="603"/>
      <c r="ADF44" s="603"/>
      <c r="ADG44" s="603"/>
      <c r="ADH44" s="603"/>
      <c r="ADI44" s="603"/>
      <c r="ADJ44" s="603"/>
      <c r="ADK44" s="603"/>
      <c r="ADL44" s="603"/>
      <c r="ADM44" s="603"/>
      <c r="ADN44" s="603"/>
      <c r="ADO44" s="603"/>
      <c r="ADP44" s="603"/>
      <c r="ADQ44" s="603"/>
      <c r="ADR44" s="603"/>
      <c r="ADS44" s="603"/>
      <c r="ADT44" s="603"/>
      <c r="ADU44" s="603"/>
      <c r="ADV44" s="603"/>
      <c r="ADW44" s="603"/>
      <c r="ADX44" s="603"/>
      <c r="ADY44" s="603"/>
      <c r="ADZ44" s="603"/>
      <c r="AEA44" s="603"/>
      <c r="AEB44" s="603"/>
      <c r="AEC44" s="603"/>
      <c r="AED44" s="603"/>
      <c r="AEE44" s="603"/>
      <c r="AEF44" s="603"/>
      <c r="AEG44" s="603"/>
      <c r="AEH44" s="603"/>
      <c r="AEI44" s="603"/>
      <c r="AEJ44" s="603"/>
      <c r="AEK44" s="603"/>
      <c r="AEL44" s="603"/>
      <c r="AEM44" s="603"/>
      <c r="AEN44" s="603"/>
      <c r="AEO44" s="603"/>
      <c r="AEP44" s="603"/>
      <c r="AEQ44" s="603"/>
      <c r="AER44" s="603"/>
      <c r="AES44" s="603"/>
      <c r="AET44" s="603"/>
      <c r="AEU44" s="603"/>
      <c r="AEV44" s="603"/>
      <c r="AEW44" s="603"/>
      <c r="AEX44" s="603"/>
      <c r="AEY44" s="603"/>
      <c r="AEZ44" s="603"/>
      <c r="AFA44" s="603"/>
      <c r="AFB44" s="603"/>
      <c r="AFC44" s="603"/>
      <c r="AFD44" s="603"/>
      <c r="AFE44" s="603"/>
      <c r="AFF44" s="603"/>
      <c r="AFG44" s="603"/>
      <c r="AFH44" s="603"/>
      <c r="AFI44" s="603"/>
      <c r="AFJ44" s="603"/>
      <c r="AFK44" s="603"/>
      <c r="AFL44" s="603"/>
      <c r="AFM44" s="603"/>
      <c r="AFN44" s="603"/>
      <c r="AFO44" s="603"/>
      <c r="AFP44" s="603"/>
      <c r="AFQ44" s="603"/>
      <c r="AFR44" s="603"/>
      <c r="AFS44" s="603"/>
      <c r="AFT44" s="603"/>
      <c r="AFU44" s="603"/>
      <c r="AFV44" s="603"/>
      <c r="AFW44" s="603"/>
      <c r="AFX44" s="603"/>
      <c r="AFY44" s="603"/>
      <c r="AFZ44" s="603"/>
      <c r="AGA44" s="603"/>
      <c r="AGB44" s="603"/>
      <c r="AGC44" s="603"/>
      <c r="AGD44" s="603"/>
      <c r="AGE44" s="603"/>
      <c r="AGF44" s="603"/>
      <c r="AGG44" s="603"/>
      <c r="AGH44" s="603"/>
      <c r="AGI44" s="603"/>
      <c r="AGJ44" s="603"/>
      <c r="AGK44" s="603"/>
      <c r="AGL44" s="603"/>
      <c r="AGM44" s="603"/>
      <c r="AGN44" s="603"/>
      <c r="AGO44" s="603"/>
      <c r="AGP44" s="603"/>
      <c r="AGQ44" s="603"/>
      <c r="AGR44" s="603"/>
      <c r="AGS44" s="603"/>
      <c r="AGT44" s="603"/>
      <c r="AGU44" s="603"/>
      <c r="AGV44" s="603"/>
      <c r="AGW44" s="603"/>
      <c r="AGX44" s="603"/>
      <c r="AGY44" s="603"/>
      <c r="AGZ44" s="603"/>
      <c r="AHA44" s="603"/>
      <c r="AHB44" s="603"/>
      <c r="AHC44" s="603"/>
      <c r="AHD44" s="603"/>
      <c r="AHE44" s="603"/>
      <c r="AHF44" s="603"/>
      <c r="AHG44" s="603"/>
      <c r="AHH44" s="603"/>
      <c r="AHI44" s="603"/>
      <c r="AHJ44" s="603"/>
      <c r="AHK44" s="603"/>
      <c r="AHL44" s="603"/>
      <c r="AHM44" s="603"/>
      <c r="AHN44" s="603"/>
      <c r="AHO44" s="603"/>
      <c r="AHP44" s="603"/>
      <c r="AHQ44" s="603"/>
      <c r="AHR44" s="603"/>
      <c r="AHS44" s="603"/>
      <c r="AHT44" s="603"/>
      <c r="AHU44" s="603"/>
      <c r="AHV44" s="603"/>
      <c r="AHW44" s="603"/>
      <c r="AHX44" s="603"/>
      <c r="AHY44" s="603"/>
      <c r="AHZ44" s="603"/>
      <c r="AIA44" s="603"/>
      <c r="AIB44" s="603"/>
      <c r="AIC44" s="603"/>
      <c r="AID44" s="603"/>
      <c r="AIE44" s="603"/>
      <c r="AIF44" s="603"/>
      <c r="AIG44" s="603"/>
      <c r="AIH44" s="603"/>
      <c r="AII44" s="603"/>
      <c r="AIJ44" s="603"/>
      <c r="AIK44" s="603"/>
      <c r="AIL44" s="603"/>
      <c r="AIM44" s="603"/>
      <c r="AIN44" s="603"/>
      <c r="AIO44" s="603"/>
      <c r="AIP44" s="603"/>
      <c r="AIQ44" s="603"/>
      <c r="AIR44" s="603"/>
      <c r="AIS44" s="603"/>
      <c r="AIT44" s="603"/>
      <c r="AIU44" s="603"/>
      <c r="AIV44" s="603"/>
      <c r="AIW44" s="603"/>
      <c r="AIX44" s="603"/>
      <c r="AIY44" s="603"/>
      <c r="AIZ44" s="603"/>
      <c r="AJA44" s="603"/>
      <c r="AJB44" s="603"/>
      <c r="AJC44" s="603"/>
      <c r="AJD44" s="603"/>
      <c r="AJE44" s="603"/>
      <c r="AJF44" s="603"/>
      <c r="AJG44" s="603"/>
      <c r="AJH44" s="603"/>
      <c r="AJI44" s="603"/>
      <c r="AJJ44" s="603"/>
      <c r="AJK44" s="603"/>
      <c r="AJL44" s="603"/>
      <c r="AJM44" s="603"/>
      <c r="AJN44" s="603"/>
      <c r="AJO44" s="603"/>
      <c r="AJP44" s="603"/>
      <c r="AJQ44" s="603"/>
      <c r="AJR44" s="603"/>
      <c r="AJS44" s="603"/>
      <c r="AJT44" s="603"/>
      <c r="AJU44" s="603"/>
      <c r="AJV44" s="603"/>
      <c r="AJW44" s="603"/>
      <c r="AJX44" s="603"/>
      <c r="AJY44" s="603"/>
      <c r="AJZ44" s="603"/>
      <c r="AKA44" s="603"/>
      <c r="AKB44" s="603"/>
      <c r="AKC44" s="603"/>
      <c r="AKD44" s="603"/>
      <c r="AKE44" s="603"/>
      <c r="AKF44" s="603"/>
      <c r="AKG44" s="603"/>
      <c r="AKH44" s="603"/>
      <c r="AKI44" s="603"/>
      <c r="AKJ44" s="603"/>
      <c r="AKK44" s="603"/>
      <c r="AKL44" s="603"/>
      <c r="AKM44" s="603"/>
      <c r="AKN44" s="603"/>
      <c r="AKO44" s="603"/>
      <c r="AKP44" s="603"/>
      <c r="AKQ44" s="603"/>
      <c r="AKR44" s="603"/>
      <c r="AKS44" s="603"/>
      <c r="AKT44" s="603"/>
      <c r="AKU44" s="603"/>
      <c r="AKV44" s="603"/>
      <c r="AKW44" s="603"/>
      <c r="AKX44" s="603"/>
      <c r="AKY44" s="603"/>
      <c r="AKZ44" s="603"/>
      <c r="ALA44" s="603"/>
      <c r="ALB44" s="603"/>
      <c r="ALC44" s="603"/>
      <c r="ALD44" s="603"/>
      <c r="ALE44" s="603"/>
      <c r="ALF44" s="603"/>
      <c r="ALG44" s="603"/>
      <c r="ALH44" s="603"/>
      <c r="ALI44" s="603"/>
      <c r="ALJ44" s="603"/>
      <c r="ALK44" s="603"/>
      <c r="ALL44" s="603"/>
      <c r="ALM44" s="603"/>
      <c r="ALN44" s="603"/>
      <c r="ALO44" s="603"/>
      <c r="ALP44" s="603"/>
      <c r="ALQ44" s="603"/>
      <c r="ALR44" s="603"/>
      <c r="ALS44" s="603"/>
      <c r="ALT44" s="603"/>
      <c r="ALU44" s="603"/>
      <c r="ALV44" s="603"/>
      <c r="ALW44" s="603"/>
      <c r="ALX44" s="603"/>
      <c r="ALY44" s="603"/>
      <c r="ALZ44" s="603"/>
      <c r="AMA44" s="603"/>
      <c r="AMB44" s="603"/>
      <c r="AMC44" s="603"/>
      <c r="AMD44" s="603"/>
      <c r="AME44" s="603"/>
      <c r="AMF44" s="603"/>
      <c r="AMG44" s="603"/>
      <c r="AMH44" s="603"/>
      <c r="AMI44" s="603"/>
      <c r="AMJ44" s="603"/>
      <c r="AMK44" s="603"/>
      <c r="AML44" s="603"/>
      <c r="AMM44" s="603"/>
      <c r="AMN44" s="603"/>
      <c r="AMO44" s="603"/>
      <c r="AMP44" s="603"/>
      <c r="AMQ44" s="603"/>
      <c r="AMR44" s="603"/>
      <c r="AMS44" s="603"/>
      <c r="AMT44" s="603"/>
      <c r="AMU44" s="603"/>
      <c r="AMV44" s="603"/>
      <c r="AMW44" s="603"/>
      <c r="AMX44" s="603"/>
      <c r="AMY44" s="603"/>
      <c r="AMZ44" s="603"/>
      <c r="ANA44" s="603"/>
      <c r="ANB44" s="603"/>
      <c r="ANC44" s="603"/>
      <c r="AND44" s="603"/>
      <c r="ANE44" s="603"/>
      <c r="ANF44" s="603"/>
      <c r="ANG44" s="603"/>
      <c r="ANH44" s="603"/>
      <c r="ANI44" s="603"/>
      <c r="ANJ44" s="603"/>
      <c r="ANK44" s="603"/>
      <c r="ANL44" s="603"/>
      <c r="ANM44" s="603"/>
      <c r="ANN44" s="603"/>
      <c r="ANO44" s="603"/>
      <c r="ANP44" s="603"/>
      <c r="ANQ44" s="603"/>
      <c r="ANR44" s="603"/>
      <c r="ANS44" s="603"/>
      <c r="ANT44" s="603"/>
      <c r="ANU44" s="603"/>
      <c r="ANV44" s="603"/>
      <c r="ANW44" s="603"/>
      <c r="ANX44" s="603"/>
      <c r="ANY44" s="603"/>
      <c r="ANZ44" s="603"/>
      <c r="AOA44" s="603"/>
      <c r="AOB44" s="603"/>
      <c r="AOC44" s="603"/>
      <c r="AOD44" s="603"/>
      <c r="AOE44" s="603"/>
      <c r="AOF44" s="603"/>
      <c r="AOG44" s="603"/>
      <c r="AOH44" s="603"/>
      <c r="AOI44" s="603"/>
      <c r="AOJ44" s="603"/>
      <c r="AOK44" s="603"/>
      <c r="AOL44" s="603"/>
      <c r="AOM44" s="603"/>
      <c r="AON44" s="603"/>
      <c r="AOO44" s="603"/>
      <c r="AOP44" s="603"/>
      <c r="AOQ44" s="603"/>
      <c r="AOR44" s="603"/>
      <c r="AOS44" s="603"/>
      <c r="AOT44" s="603"/>
      <c r="AOU44" s="603"/>
      <c r="AOV44" s="603"/>
      <c r="AOW44" s="603"/>
      <c r="AOX44" s="603"/>
      <c r="AOY44" s="603"/>
      <c r="AOZ44" s="603"/>
      <c r="APA44" s="603"/>
      <c r="APB44" s="603"/>
      <c r="APC44" s="603"/>
      <c r="APD44" s="603"/>
      <c r="APE44" s="603"/>
      <c r="APF44" s="603"/>
      <c r="APG44" s="603"/>
      <c r="APH44" s="603"/>
      <c r="API44" s="603"/>
      <c r="APJ44" s="603"/>
      <c r="APK44" s="603"/>
      <c r="APL44" s="603"/>
      <c r="APM44" s="603"/>
      <c r="APN44" s="603"/>
      <c r="APO44" s="603"/>
      <c r="APP44" s="603"/>
      <c r="APQ44" s="603"/>
      <c r="APR44" s="603"/>
      <c r="APS44" s="603"/>
      <c r="APT44" s="603"/>
      <c r="APU44" s="603"/>
      <c r="APV44" s="603"/>
      <c r="APW44" s="603"/>
      <c r="APX44" s="603"/>
      <c r="APY44" s="603"/>
      <c r="APZ44" s="603"/>
      <c r="AQA44" s="603"/>
      <c r="AQB44" s="603"/>
      <c r="AQC44" s="603"/>
      <c r="AQD44" s="603"/>
      <c r="AQE44" s="603"/>
      <c r="AQF44" s="603"/>
      <c r="AQG44" s="603"/>
      <c r="AQH44" s="603"/>
      <c r="AQI44" s="603"/>
      <c r="AQJ44" s="603"/>
      <c r="AQK44" s="603"/>
      <c r="AQL44" s="603"/>
      <c r="AQM44" s="603"/>
      <c r="AQN44" s="603"/>
      <c r="AQO44" s="603"/>
      <c r="AQP44" s="603"/>
      <c r="AQQ44" s="603"/>
      <c r="AQR44" s="603"/>
      <c r="AQS44" s="603"/>
      <c r="AQT44" s="603"/>
      <c r="AQU44" s="603"/>
      <c r="AQV44" s="603"/>
      <c r="AQW44" s="603"/>
      <c r="AQX44" s="603"/>
      <c r="AQY44" s="603"/>
      <c r="AQZ44" s="603"/>
      <c r="ARA44" s="603"/>
      <c r="ARB44" s="603"/>
      <c r="ARC44" s="603"/>
      <c r="ARD44" s="603"/>
      <c r="ARE44" s="603"/>
      <c r="ARF44" s="603"/>
      <c r="ARG44" s="603"/>
      <c r="ARH44" s="603"/>
      <c r="ARI44" s="603"/>
      <c r="ARJ44" s="603"/>
      <c r="ARK44" s="603"/>
      <c r="ARL44" s="603"/>
      <c r="ARM44" s="603"/>
      <c r="ARN44" s="603"/>
      <c r="ARO44" s="603"/>
      <c r="ARP44" s="603"/>
      <c r="ARQ44" s="603"/>
      <c r="ARR44" s="603"/>
      <c r="ARS44" s="603"/>
      <c r="ART44" s="603"/>
      <c r="ARU44" s="603"/>
      <c r="ARV44" s="603"/>
      <c r="ARW44" s="603"/>
      <c r="ARX44" s="603"/>
      <c r="ARY44" s="603"/>
      <c r="ARZ44" s="603"/>
      <c r="ASA44" s="603"/>
      <c r="ASB44" s="603"/>
      <c r="ASC44" s="603"/>
      <c r="ASD44" s="603"/>
      <c r="ASE44" s="603"/>
      <c r="ASF44" s="603"/>
      <c r="ASG44" s="603"/>
      <c r="ASH44" s="603"/>
      <c r="ASI44" s="603"/>
      <c r="ASJ44" s="603"/>
      <c r="ASK44" s="603"/>
      <c r="ASL44" s="603"/>
      <c r="ASM44" s="603"/>
      <c r="ASN44" s="603"/>
      <c r="ASO44" s="603"/>
      <c r="ASP44" s="603"/>
      <c r="ASQ44" s="603"/>
      <c r="ASR44" s="603"/>
      <c r="ASS44" s="603"/>
      <c r="AST44" s="603"/>
      <c r="ASU44" s="603"/>
      <c r="ASV44" s="603"/>
      <c r="ASW44" s="603"/>
      <c r="ASX44" s="603"/>
      <c r="ASY44" s="603"/>
      <c r="ASZ44" s="603"/>
      <c r="ATA44" s="603"/>
      <c r="ATB44" s="603"/>
      <c r="ATC44" s="603"/>
      <c r="ATD44" s="603"/>
      <c r="ATE44" s="603"/>
      <c r="ATF44" s="603"/>
      <c r="ATG44" s="603"/>
      <c r="ATH44" s="603"/>
      <c r="ATI44" s="603"/>
      <c r="ATJ44" s="603"/>
      <c r="ATK44" s="603"/>
      <c r="ATL44" s="603"/>
      <c r="ATM44" s="603"/>
      <c r="ATN44" s="603"/>
      <c r="ATO44" s="603"/>
      <c r="ATP44" s="603"/>
      <c r="ATQ44" s="603"/>
      <c r="ATR44" s="603"/>
      <c r="ATS44" s="603"/>
      <c r="ATT44" s="603"/>
      <c r="ATU44" s="603"/>
      <c r="ATV44" s="603"/>
      <c r="ATW44" s="603"/>
      <c r="ATX44" s="603"/>
      <c r="ATY44" s="603"/>
      <c r="ATZ44" s="603"/>
      <c r="AUA44" s="603"/>
      <c r="AUB44" s="603"/>
      <c r="AUC44" s="603"/>
      <c r="AUD44" s="603"/>
      <c r="AUE44" s="603"/>
      <c r="AUF44" s="603"/>
      <c r="AUG44" s="603"/>
      <c r="AUH44" s="603"/>
      <c r="AUI44" s="603"/>
      <c r="AUJ44" s="603"/>
      <c r="AUK44" s="603"/>
      <c r="AUL44" s="603"/>
      <c r="AUM44" s="603"/>
      <c r="AUN44" s="603"/>
      <c r="AUO44" s="603"/>
      <c r="AUP44" s="603"/>
      <c r="AUQ44" s="603"/>
      <c r="AUR44" s="603"/>
      <c r="AUS44" s="603"/>
      <c r="AUT44" s="603"/>
      <c r="AUU44" s="603"/>
      <c r="AUV44" s="603"/>
      <c r="AUW44" s="603"/>
      <c r="AUX44" s="603"/>
      <c r="AUY44" s="603"/>
      <c r="AUZ44" s="603"/>
      <c r="AVA44" s="603"/>
      <c r="AVB44" s="603"/>
      <c r="AVC44" s="603"/>
      <c r="AVD44" s="603"/>
      <c r="AVE44" s="603"/>
      <c r="AVF44" s="603"/>
      <c r="AVG44" s="603"/>
      <c r="AVH44" s="603"/>
      <c r="AVI44" s="603"/>
      <c r="AVJ44" s="603"/>
      <c r="AVK44" s="603"/>
      <c r="AVL44" s="603"/>
      <c r="AVM44" s="603"/>
      <c r="AVN44" s="603"/>
      <c r="AVO44" s="603"/>
      <c r="AVP44" s="603"/>
      <c r="AVQ44" s="603"/>
      <c r="AVR44" s="603"/>
      <c r="AVS44" s="603"/>
      <c r="AVT44" s="603"/>
      <c r="AVU44" s="603"/>
      <c r="AVV44" s="603"/>
      <c r="AVW44" s="603"/>
      <c r="AVX44" s="603"/>
      <c r="AVY44" s="603"/>
      <c r="AVZ44" s="603"/>
      <c r="AWA44" s="603"/>
      <c r="AWB44" s="603"/>
      <c r="AWC44" s="603"/>
      <c r="AWD44" s="603"/>
      <c r="AWE44" s="603"/>
      <c r="AWF44" s="603"/>
      <c r="AWG44" s="603"/>
      <c r="AWH44" s="603"/>
      <c r="AWI44" s="603"/>
      <c r="AWJ44" s="603"/>
      <c r="AWK44" s="603"/>
      <c r="AWL44" s="603"/>
      <c r="AWM44" s="603"/>
      <c r="AWN44" s="603"/>
      <c r="AWO44" s="603"/>
      <c r="AWP44" s="603"/>
      <c r="AWQ44" s="603"/>
      <c r="AWR44" s="603"/>
      <c r="AWS44" s="603"/>
      <c r="AWT44" s="603"/>
      <c r="AWU44" s="603"/>
      <c r="AWV44" s="603"/>
      <c r="AWW44" s="603"/>
      <c r="AWX44" s="603"/>
      <c r="AWY44" s="603"/>
      <c r="AWZ44" s="603"/>
      <c r="AXA44" s="603"/>
      <c r="AXB44" s="603"/>
      <c r="AXC44" s="603"/>
      <c r="AXD44" s="603"/>
      <c r="AXE44" s="603"/>
      <c r="AXF44" s="603"/>
      <c r="AXG44" s="603"/>
      <c r="AXH44" s="603"/>
      <c r="AXI44" s="603"/>
      <c r="AXJ44" s="603"/>
      <c r="AXK44" s="603"/>
      <c r="AXL44" s="603"/>
      <c r="AXM44" s="603"/>
      <c r="AXN44" s="603"/>
      <c r="AXO44" s="603"/>
      <c r="AXP44" s="603"/>
      <c r="AXQ44" s="603"/>
      <c r="AXR44" s="603"/>
      <c r="AXS44" s="603"/>
      <c r="AXT44" s="603"/>
      <c r="AXU44" s="603"/>
      <c r="AXV44" s="603"/>
      <c r="AXW44" s="603"/>
      <c r="AXX44" s="603"/>
      <c r="AXY44" s="603"/>
      <c r="AXZ44" s="603"/>
      <c r="AYA44" s="603"/>
      <c r="AYB44" s="603"/>
      <c r="AYC44" s="603"/>
      <c r="AYD44" s="603"/>
      <c r="AYE44" s="603"/>
      <c r="AYF44" s="603"/>
      <c r="AYG44" s="603"/>
      <c r="AYH44" s="603"/>
      <c r="AYI44" s="603"/>
      <c r="AYJ44" s="603"/>
      <c r="AYK44" s="603"/>
      <c r="AYL44" s="603"/>
      <c r="AYM44" s="603"/>
      <c r="AYN44" s="603"/>
      <c r="AYO44" s="603"/>
      <c r="AYP44" s="603"/>
      <c r="AYQ44" s="603"/>
      <c r="AYR44" s="603"/>
      <c r="AYS44" s="603"/>
      <c r="AYT44" s="603"/>
      <c r="AYU44" s="603"/>
      <c r="AYV44" s="603"/>
      <c r="AYW44" s="603"/>
      <c r="AYX44" s="603"/>
      <c r="AYY44" s="603"/>
      <c r="AYZ44" s="603"/>
      <c r="AZA44" s="603"/>
      <c r="AZB44" s="603"/>
      <c r="AZC44" s="603"/>
      <c r="AZD44" s="603"/>
      <c r="AZE44" s="603"/>
      <c r="AZF44" s="603"/>
      <c r="AZG44" s="603"/>
      <c r="AZH44" s="603"/>
      <c r="AZI44" s="603"/>
      <c r="AZJ44" s="603"/>
      <c r="AZK44" s="603"/>
      <c r="AZL44" s="603"/>
      <c r="AZM44" s="603"/>
      <c r="AZN44" s="603"/>
      <c r="AZO44" s="603"/>
      <c r="AZP44" s="603"/>
      <c r="AZQ44" s="603"/>
      <c r="AZR44" s="603"/>
      <c r="AZS44" s="603"/>
      <c r="AZT44" s="603"/>
      <c r="AZU44" s="603"/>
      <c r="AZV44" s="603"/>
      <c r="AZW44" s="603"/>
      <c r="AZX44" s="603"/>
      <c r="AZY44" s="603"/>
      <c r="AZZ44" s="603"/>
      <c r="BAA44" s="603"/>
      <c r="BAB44" s="603"/>
      <c r="BAC44" s="603"/>
      <c r="BAD44" s="603"/>
      <c r="BAE44" s="603"/>
      <c r="BAF44" s="603"/>
      <c r="BAG44" s="603"/>
      <c r="BAH44" s="603"/>
      <c r="BAI44" s="603"/>
      <c r="BAJ44" s="603"/>
      <c r="BAK44" s="603"/>
      <c r="BAL44" s="603"/>
      <c r="BAM44" s="603"/>
      <c r="BAN44" s="603"/>
      <c r="BAO44" s="603"/>
      <c r="BAP44" s="603"/>
      <c r="BAQ44" s="603"/>
      <c r="BAR44" s="603"/>
      <c r="BAS44" s="603"/>
      <c r="BAT44" s="603"/>
      <c r="BAU44" s="603"/>
      <c r="BAV44" s="603"/>
      <c r="BAW44" s="603"/>
      <c r="BAX44" s="603"/>
      <c r="BAY44" s="603"/>
      <c r="BAZ44" s="603"/>
      <c r="BBA44" s="603"/>
      <c r="BBB44" s="603"/>
      <c r="BBC44" s="603"/>
      <c r="BBD44" s="603"/>
      <c r="BBE44" s="603"/>
      <c r="BBF44" s="603"/>
      <c r="BBG44" s="603"/>
      <c r="BBH44" s="603"/>
      <c r="BBI44" s="603"/>
      <c r="BBJ44" s="603"/>
      <c r="BBK44" s="603"/>
      <c r="BBL44" s="603"/>
      <c r="BBM44" s="603"/>
      <c r="BBN44" s="603"/>
      <c r="BBO44" s="603"/>
      <c r="BBP44" s="603"/>
      <c r="BBQ44" s="603"/>
      <c r="BBR44" s="603"/>
      <c r="BBS44" s="603"/>
      <c r="BBT44" s="603"/>
      <c r="BBU44" s="603"/>
      <c r="BBV44" s="603"/>
      <c r="BBW44" s="603"/>
      <c r="BBX44" s="603"/>
      <c r="BBY44" s="603"/>
      <c r="BBZ44" s="603"/>
      <c r="BCA44" s="603"/>
      <c r="BCB44" s="603"/>
      <c r="BCC44" s="603"/>
      <c r="BCD44" s="603"/>
      <c r="BCE44" s="603"/>
      <c r="BCF44" s="603"/>
      <c r="BCG44" s="603"/>
      <c r="BCH44" s="603"/>
      <c r="BCI44" s="603"/>
      <c r="BCJ44" s="603"/>
      <c r="BCK44" s="603"/>
      <c r="BCL44" s="603"/>
      <c r="BCM44" s="603"/>
      <c r="BCN44" s="603"/>
      <c r="BCO44" s="603"/>
      <c r="BCP44" s="603"/>
      <c r="BCQ44" s="603"/>
      <c r="BCR44" s="603"/>
      <c r="BCS44" s="603"/>
      <c r="BCT44" s="603"/>
      <c r="BCU44" s="603"/>
      <c r="BCV44" s="603"/>
      <c r="BCW44" s="603"/>
      <c r="BCX44" s="603"/>
      <c r="BCY44" s="603"/>
      <c r="BCZ44" s="603"/>
      <c r="BDA44" s="603"/>
      <c r="BDB44" s="603"/>
      <c r="BDC44" s="603"/>
      <c r="BDD44" s="603"/>
      <c r="BDE44" s="603"/>
      <c r="BDF44" s="603"/>
      <c r="BDG44" s="603"/>
      <c r="BDH44" s="603"/>
      <c r="BDI44" s="603"/>
      <c r="BDJ44" s="603"/>
      <c r="BDK44" s="603"/>
      <c r="BDL44" s="603"/>
      <c r="BDM44" s="603"/>
      <c r="BDN44" s="603"/>
      <c r="BDO44" s="603"/>
      <c r="BDP44" s="603"/>
      <c r="BDQ44" s="603"/>
      <c r="BDR44" s="603"/>
      <c r="BDS44" s="603"/>
      <c r="BDT44" s="603"/>
      <c r="BDU44" s="603"/>
      <c r="BDV44" s="603"/>
      <c r="BDW44" s="603"/>
      <c r="BDX44" s="603"/>
      <c r="BDY44" s="603"/>
      <c r="BDZ44" s="603"/>
      <c r="BEA44" s="603"/>
      <c r="BEB44" s="603"/>
      <c r="BEC44" s="603"/>
      <c r="BED44" s="603"/>
      <c r="BEE44" s="603"/>
      <c r="BEF44" s="603"/>
      <c r="BEG44" s="603"/>
      <c r="BEH44" s="603"/>
      <c r="BEI44" s="603"/>
      <c r="BEJ44" s="603"/>
      <c r="BEK44" s="603"/>
      <c r="BEL44" s="603"/>
      <c r="BEM44" s="603"/>
      <c r="BEN44" s="603"/>
      <c r="BEO44" s="603"/>
      <c r="BEP44" s="603"/>
      <c r="BEQ44" s="603"/>
      <c r="BER44" s="603"/>
      <c r="BES44" s="603"/>
      <c r="BET44" s="603"/>
      <c r="BEU44" s="603"/>
      <c r="BEV44" s="603"/>
      <c r="BEW44" s="603"/>
      <c r="BEX44" s="603"/>
      <c r="BEY44" s="603"/>
      <c r="BEZ44" s="603"/>
      <c r="BFA44" s="603"/>
      <c r="BFB44" s="603"/>
      <c r="BFC44" s="603"/>
      <c r="BFD44" s="603"/>
      <c r="BFE44" s="603"/>
      <c r="BFF44" s="603"/>
      <c r="BFG44" s="603"/>
      <c r="BFH44" s="603"/>
      <c r="BFI44" s="603"/>
      <c r="BFJ44" s="603"/>
      <c r="BFK44" s="603"/>
      <c r="BFL44" s="603"/>
      <c r="BFM44" s="603"/>
      <c r="BFN44" s="603"/>
      <c r="BFO44" s="603"/>
      <c r="BFP44" s="603"/>
      <c r="BFQ44" s="603"/>
      <c r="BFR44" s="603"/>
      <c r="BFS44" s="603"/>
      <c r="BFT44" s="603"/>
      <c r="BFU44" s="603"/>
      <c r="BFV44" s="603"/>
      <c r="BFW44" s="603"/>
      <c r="BFX44" s="603"/>
      <c r="BFY44" s="603"/>
      <c r="BFZ44" s="603"/>
      <c r="BGA44" s="603"/>
      <c r="BGB44" s="603"/>
      <c r="BGC44" s="603"/>
      <c r="BGD44" s="603"/>
      <c r="BGE44" s="603"/>
      <c r="BGF44" s="603"/>
      <c r="BGG44" s="603"/>
      <c r="BGH44" s="603"/>
      <c r="BGI44" s="603"/>
      <c r="BGJ44" s="603"/>
      <c r="BGK44" s="603"/>
      <c r="BGL44" s="603"/>
      <c r="BGM44" s="603"/>
      <c r="BGN44" s="603"/>
      <c r="BGO44" s="603"/>
      <c r="BGP44" s="603"/>
      <c r="BGQ44" s="603"/>
      <c r="BGR44" s="603"/>
      <c r="BGS44" s="603"/>
      <c r="BGT44" s="603"/>
      <c r="BGU44" s="603"/>
      <c r="BGV44" s="603"/>
      <c r="BGW44" s="603"/>
      <c r="BGX44" s="603"/>
      <c r="BGY44" s="603"/>
      <c r="BGZ44" s="603"/>
      <c r="BHA44" s="603"/>
      <c r="BHB44" s="603"/>
      <c r="BHC44" s="603"/>
      <c r="BHD44" s="603"/>
      <c r="BHE44" s="603"/>
      <c r="BHF44" s="603"/>
      <c r="BHG44" s="603"/>
      <c r="BHH44" s="603"/>
      <c r="BHI44" s="603"/>
      <c r="BHJ44" s="603"/>
      <c r="BHK44" s="603"/>
      <c r="BHL44" s="603"/>
      <c r="BHM44" s="603"/>
      <c r="BHN44" s="603"/>
      <c r="BHO44" s="603"/>
      <c r="BHP44" s="603"/>
      <c r="BHQ44" s="603"/>
      <c r="BHR44" s="603"/>
      <c r="BHS44" s="603"/>
      <c r="BHT44" s="603"/>
      <c r="BHU44" s="603"/>
      <c r="BHV44" s="603"/>
      <c r="BHW44" s="603"/>
      <c r="BHX44" s="603"/>
      <c r="BHY44" s="603"/>
      <c r="BHZ44" s="603"/>
      <c r="BIA44" s="603"/>
      <c r="BIB44" s="603"/>
      <c r="BIC44" s="603"/>
      <c r="BID44" s="603"/>
      <c r="BIE44" s="603"/>
      <c r="BIF44" s="603"/>
      <c r="BIG44" s="603"/>
      <c r="BIH44" s="603"/>
      <c r="BII44" s="603"/>
      <c r="BIJ44" s="603"/>
      <c r="BIK44" s="603"/>
      <c r="BIL44" s="603"/>
      <c r="BIM44" s="603"/>
      <c r="BIN44" s="603"/>
      <c r="BIO44" s="603"/>
      <c r="BIP44" s="603"/>
      <c r="BIQ44" s="603"/>
      <c r="BIR44" s="603"/>
      <c r="BIS44" s="603"/>
      <c r="BIT44" s="603"/>
      <c r="BIU44" s="603"/>
      <c r="BIV44" s="603"/>
      <c r="BIW44" s="603"/>
      <c r="BIX44" s="603"/>
      <c r="BIY44" s="603"/>
      <c r="BIZ44" s="603"/>
      <c r="BJA44" s="603"/>
      <c r="BJB44" s="603"/>
      <c r="BJC44" s="603"/>
      <c r="BJD44" s="603"/>
      <c r="BJE44" s="603"/>
      <c r="BJF44" s="603"/>
      <c r="BJG44" s="603"/>
      <c r="BJH44" s="603"/>
      <c r="BJI44" s="603"/>
      <c r="BJJ44" s="603"/>
      <c r="BJK44" s="603"/>
      <c r="BJL44" s="603"/>
      <c r="BJM44" s="603"/>
      <c r="BJN44" s="603"/>
      <c r="BJO44" s="603"/>
      <c r="BJP44" s="603"/>
      <c r="BJQ44" s="603"/>
      <c r="BJR44" s="603"/>
      <c r="BJS44" s="603"/>
      <c r="BJT44" s="603"/>
      <c r="BJU44" s="603"/>
      <c r="BJV44" s="603"/>
      <c r="BJW44" s="603"/>
      <c r="BJX44" s="603"/>
      <c r="BJY44" s="603"/>
      <c r="BJZ44" s="603"/>
      <c r="BKA44" s="603"/>
      <c r="BKB44" s="603"/>
      <c r="BKC44" s="603"/>
      <c r="BKD44" s="603"/>
      <c r="BKE44" s="603"/>
      <c r="BKF44" s="603"/>
      <c r="BKG44" s="603"/>
      <c r="BKH44" s="603"/>
      <c r="BKI44" s="603"/>
      <c r="BKJ44" s="603"/>
      <c r="BKK44" s="603"/>
      <c r="BKL44" s="603"/>
      <c r="BKM44" s="603"/>
      <c r="BKN44" s="603"/>
      <c r="BKO44" s="603"/>
      <c r="BKP44" s="603"/>
      <c r="BKQ44" s="603"/>
      <c r="BKR44" s="603"/>
      <c r="BKS44" s="603"/>
      <c r="BKT44" s="603"/>
      <c r="BKU44" s="603"/>
      <c r="BKV44" s="603"/>
      <c r="BKW44" s="603"/>
      <c r="BKX44" s="603"/>
      <c r="BKY44" s="603"/>
      <c r="BKZ44" s="603"/>
      <c r="BLA44" s="603"/>
      <c r="BLB44" s="603"/>
      <c r="BLC44" s="603"/>
      <c r="BLD44" s="603"/>
      <c r="BLE44" s="603"/>
      <c r="BLF44" s="603"/>
      <c r="BLG44" s="603"/>
      <c r="BLH44" s="603"/>
      <c r="BLI44" s="603"/>
      <c r="BLJ44" s="603"/>
      <c r="BLK44" s="603"/>
      <c r="BLL44" s="603"/>
      <c r="BLM44" s="603"/>
      <c r="BLN44" s="603"/>
      <c r="BLO44" s="603"/>
      <c r="BLP44" s="603"/>
      <c r="BLQ44" s="603"/>
      <c r="BLR44" s="603"/>
      <c r="BLS44" s="603"/>
      <c r="BLT44" s="603"/>
      <c r="BLU44" s="603"/>
      <c r="BLV44" s="603"/>
      <c r="BLW44" s="603"/>
      <c r="BLX44" s="603"/>
      <c r="BLY44" s="603"/>
      <c r="BLZ44" s="603"/>
      <c r="BMA44" s="603"/>
      <c r="BMB44" s="603"/>
      <c r="BMC44" s="603"/>
      <c r="BMD44" s="603"/>
      <c r="BME44" s="603"/>
      <c r="BMF44" s="603"/>
      <c r="BMG44" s="603"/>
      <c r="BMH44" s="603"/>
      <c r="BMI44" s="603"/>
      <c r="BMJ44" s="603"/>
      <c r="BMK44" s="603"/>
      <c r="BML44" s="603"/>
      <c r="BMM44" s="603"/>
      <c r="BMN44" s="603"/>
      <c r="BMO44" s="603"/>
      <c r="BMP44" s="603"/>
      <c r="BMQ44" s="603"/>
      <c r="BMR44" s="603"/>
      <c r="BMS44" s="603"/>
      <c r="BMT44" s="603"/>
      <c r="BMU44" s="603"/>
      <c r="BMV44" s="603"/>
      <c r="BMW44" s="603"/>
      <c r="BMX44" s="603"/>
      <c r="BMY44" s="603"/>
      <c r="BMZ44" s="603"/>
      <c r="BNA44" s="603"/>
      <c r="BNB44" s="603"/>
      <c r="BNC44" s="603"/>
      <c r="BND44" s="603"/>
      <c r="BNE44" s="603"/>
      <c r="BNF44" s="603"/>
      <c r="BNG44" s="603"/>
      <c r="BNH44" s="603"/>
      <c r="BNI44" s="603"/>
      <c r="BNJ44" s="603"/>
      <c r="BNK44" s="603"/>
      <c r="BNL44" s="603"/>
      <c r="BNM44" s="603"/>
      <c r="BNN44" s="603"/>
      <c r="BNO44" s="603"/>
      <c r="BNP44" s="603"/>
      <c r="BNQ44" s="603"/>
      <c r="BNR44" s="603"/>
      <c r="BNS44" s="603"/>
      <c r="BNT44" s="603"/>
      <c r="BNU44" s="603"/>
      <c r="BNV44" s="603"/>
      <c r="BNW44" s="603"/>
      <c r="BNX44" s="603"/>
      <c r="BNY44" s="603"/>
      <c r="BNZ44" s="603"/>
      <c r="BOA44" s="603"/>
      <c r="BOB44" s="603"/>
      <c r="BOC44" s="603"/>
      <c r="BOD44" s="603"/>
      <c r="BOE44" s="603"/>
      <c r="BOF44" s="603"/>
      <c r="BOG44" s="603"/>
      <c r="BOH44" s="603"/>
      <c r="BOI44" s="603"/>
      <c r="BOJ44" s="603"/>
      <c r="BOK44" s="603"/>
      <c r="BOL44" s="603"/>
      <c r="BOM44" s="603"/>
      <c r="BON44" s="603"/>
      <c r="BOO44" s="603"/>
      <c r="BOP44" s="603"/>
      <c r="BOQ44" s="603"/>
      <c r="BOR44" s="603"/>
      <c r="BOS44" s="603"/>
      <c r="BOT44" s="603"/>
      <c r="BOU44" s="603"/>
      <c r="BOV44" s="603"/>
      <c r="BOW44" s="603"/>
      <c r="BOX44" s="603"/>
      <c r="BOY44" s="603"/>
      <c r="BOZ44" s="603"/>
      <c r="BPA44" s="603"/>
      <c r="BPB44" s="603"/>
      <c r="BPC44" s="603"/>
      <c r="BPD44" s="603"/>
      <c r="BPE44" s="603"/>
      <c r="BPF44" s="603"/>
      <c r="BPG44" s="603"/>
      <c r="BPH44" s="603"/>
      <c r="BPI44" s="603"/>
      <c r="BPJ44" s="603"/>
      <c r="BPK44" s="603"/>
      <c r="BPL44" s="603"/>
      <c r="BPM44" s="603"/>
      <c r="BPN44" s="603"/>
      <c r="BPO44" s="603"/>
      <c r="BPP44" s="603"/>
      <c r="BPQ44" s="603"/>
      <c r="BPR44" s="603"/>
      <c r="BPS44" s="603"/>
      <c r="BPT44" s="603"/>
      <c r="BPU44" s="603"/>
      <c r="BPV44" s="603"/>
      <c r="BPW44" s="603"/>
      <c r="BPX44" s="603"/>
      <c r="BPY44" s="603"/>
      <c r="BPZ44" s="603"/>
      <c r="BQA44" s="603"/>
      <c r="BQB44" s="603"/>
      <c r="BQC44" s="603"/>
      <c r="BQD44" s="603"/>
      <c r="BQE44" s="603"/>
      <c r="BQF44" s="603"/>
      <c r="BQG44" s="603"/>
      <c r="BQH44" s="603"/>
      <c r="BQI44" s="603"/>
      <c r="BQJ44" s="603"/>
      <c r="BQK44" s="603"/>
      <c r="BQL44" s="603"/>
      <c r="BQM44" s="603"/>
      <c r="BQN44" s="603"/>
      <c r="BQO44" s="603"/>
      <c r="BQP44" s="603"/>
      <c r="BQQ44" s="603"/>
      <c r="BQR44" s="603"/>
      <c r="BQS44" s="603"/>
      <c r="BQT44" s="603"/>
      <c r="BQU44" s="603"/>
      <c r="BQV44" s="603"/>
      <c r="BQW44" s="603"/>
      <c r="BQX44" s="603"/>
      <c r="BQY44" s="603"/>
      <c r="BQZ44" s="603"/>
      <c r="BRA44" s="603"/>
      <c r="BRB44" s="603"/>
      <c r="BRC44" s="603"/>
      <c r="BRD44" s="603"/>
      <c r="BRE44" s="603"/>
      <c r="BRF44" s="603"/>
      <c r="BRG44" s="603"/>
      <c r="BRH44" s="603"/>
      <c r="BRI44" s="603"/>
      <c r="BRJ44" s="603"/>
      <c r="BRK44" s="603"/>
      <c r="BRL44" s="603"/>
      <c r="BRM44" s="603"/>
      <c r="BRN44" s="603"/>
      <c r="BRO44" s="603"/>
      <c r="BRP44" s="603"/>
      <c r="BRQ44" s="603"/>
      <c r="BRR44" s="603"/>
      <c r="BRS44" s="603"/>
      <c r="BRT44" s="603"/>
      <c r="BRU44" s="603"/>
      <c r="BRV44" s="603"/>
      <c r="BRW44" s="603"/>
      <c r="BRX44" s="603"/>
      <c r="BRY44" s="603"/>
      <c r="BRZ44" s="603"/>
      <c r="BSA44" s="603"/>
      <c r="BSB44" s="603"/>
      <c r="BSC44" s="603"/>
      <c r="BSD44" s="603"/>
      <c r="BSE44" s="603"/>
      <c r="BSF44" s="603"/>
      <c r="BSG44" s="603"/>
      <c r="BSH44" s="603"/>
      <c r="BSI44" s="603"/>
      <c r="BSJ44" s="603"/>
      <c r="BSK44" s="603"/>
      <c r="BSL44" s="603"/>
      <c r="BSM44" s="603"/>
      <c r="BSN44" s="603"/>
      <c r="BSO44" s="603"/>
      <c r="BSP44" s="603"/>
      <c r="BSQ44" s="603"/>
      <c r="BSR44" s="603"/>
      <c r="BSS44" s="603"/>
      <c r="BST44" s="603"/>
      <c r="BSU44" s="603"/>
      <c r="BSV44" s="603"/>
      <c r="BSW44" s="603"/>
      <c r="BSX44" s="603"/>
      <c r="BSY44" s="603"/>
      <c r="BSZ44" s="603"/>
      <c r="BTA44" s="603"/>
      <c r="BTB44" s="603"/>
      <c r="BTC44" s="603"/>
      <c r="BTD44" s="603"/>
      <c r="BTE44" s="603"/>
      <c r="BTF44" s="603"/>
      <c r="BTG44" s="603"/>
      <c r="BTH44" s="603"/>
      <c r="BTI44" s="603"/>
      <c r="BTJ44" s="603"/>
      <c r="BTK44" s="603"/>
      <c r="BTL44" s="603"/>
      <c r="BTM44" s="603"/>
      <c r="BTN44" s="603"/>
      <c r="BTO44" s="603"/>
      <c r="BTP44" s="603"/>
      <c r="BTQ44" s="603"/>
      <c r="BTR44" s="603"/>
      <c r="BTS44" s="603"/>
      <c r="BTT44" s="603"/>
      <c r="BTU44" s="603"/>
      <c r="BTV44" s="603"/>
      <c r="BTW44" s="603"/>
      <c r="BTX44" s="603"/>
      <c r="BTY44" s="603"/>
      <c r="BTZ44" s="603"/>
      <c r="BUA44" s="603"/>
      <c r="BUB44" s="603"/>
      <c r="BUC44" s="603"/>
      <c r="BUD44" s="603"/>
      <c r="BUE44" s="603"/>
      <c r="BUF44" s="603"/>
      <c r="BUG44" s="603"/>
      <c r="BUH44" s="603"/>
      <c r="BUI44" s="603"/>
      <c r="BUJ44" s="603"/>
      <c r="BUK44" s="603"/>
      <c r="BUL44" s="603"/>
      <c r="BUM44" s="603"/>
      <c r="BUN44" s="603"/>
      <c r="BUO44" s="603"/>
      <c r="BUP44" s="603"/>
      <c r="BUQ44" s="603"/>
      <c r="BUR44" s="603"/>
      <c r="BUS44" s="603"/>
      <c r="BUT44" s="603"/>
      <c r="BUU44" s="603"/>
      <c r="BUV44" s="603"/>
      <c r="BUW44" s="603"/>
      <c r="BUX44" s="603"/>
      <c r="BUY44" s="603"/>
      <c r="BUZ44" s="603"/>
      <c r="BVA44" s="603"/>
      <c r="BVB44" s="603"/>
      <c r="BVC44" s="603"/>
      <c r="BVD44" s="603"/>
      <c r="BVE44" s="603"/>
      <c r="BVF44" s="603"/>
      <c r="BVG44" s="603"/>
      <c r="BVH44" s="603"/>
      <c r="BVI44" s="603"/>
      <c r="BVJ44" s="603"/>
      <c r="BVK44" s="603"/>
      <c r="BVL44" s="603"/>
      <c r="BVM44" s="603"/>
      <c r="BVN44" s="603"/>
      <c r="BVO44" s="603"/>
      <c r="BVP44" s="603"/>
      <c r="BVQ44" s="603"/>
      <c r="BVR44" s="603"/>
      <c r="BVS44" s="603"/>
      <c r="BVT44" s="603"/>
      <c r="BVU44" s="603"/>
      <c r="BVV44" s="603"/>
      <c r="BVW44" s="603"/>
      <c r="BVX44" s="603"/>
      <c r="BVY44" s="603"/>
      <c r="BVZ44" s="603"/>
      <c r="BWA44" s="603"/>
      <c r="BWB44" s="603"/>
      <c r="BWC44" s="603"/>
      <c r="BWD44" s="603"/>
      <c r="BWE44" s="603"/>
      <c r="BWF44" s="603"/>
      <c r="BWG44" s="603"/>
      <c r="BWH44" s="603"/>
      <c r="BWI44" s="603"/>
      <c r="BWJ44" s="603"/>
      <c r="BWK44" s="603"/>
    </row>
    <row r="45" spans="1:1961" s="128" customFormat="1" ht="31.5" x14ac:dyDescent="0.25">
      <c r="A45" s="52" t="s">
        <v>170</v>
      </c>
      <c r="B45" s="66" t="s">
        <v>17</v>
      </c>
      <c r="C45" s="66" t="s">
        <v>46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569">
        <v>1.01580673</v>
      </c>
      <c r="AA45" s="84">
        <v>0</v>
      </c>
      <c r="AB45" s="84">
        <v>0</v>
      </c>
      <c r="AC45" s="84">
        <v>0.59499999999999997</v>
      </c>
      <c r="AD45" s="84">
        <v>0</v>
      </c>
      <c r="AE45" s="84">
        <v>0</v>
      </c>
      <c r="AF45" s="84">
        <v>0</v>
      </c>
      <c r="AG45" s="83">
        <f t="shared" si="14"/>
        <v>1.01580673</v>
      </c>
      <c r="AH45" s="84">
        <v>0</v>
      </c>
      <c r="AI45" s="84">
        <v>0</v>
      </c>
      <c r="AJ45" s="84">
        <f t="shared" si="15"/>
        <v>0.59499999999999997</v>
      </c>
      <c r="AK45" s="84">
        <v>0</v>
      </c>
      <c r="AL45" s="84">
        <v>0</v>
      </c>
      <c r="AM45" s="603"/>
      <c r="AN45" s="603"/>
      <c r="AO45" s="603"/>
      <c r="AP45" s="603"/>
      <c r="AQ45" s="603"/>
      <c r="AR45" s="603"/>
      <c r="AS45" s="603"/>
      <c r="AT45" s="603"/>
      <c r="AU45" s="603"/>
      <c r="AV45" s="603"/>
      <c r="AW45" s="603"/>
      <c r="AX45" s="603"/>
      <c r="AY45" s="603"/>
      <c r="AZ45" s="603"/>
      <c r="BA45" s="603"/>
      <c r="BB45" s="603"/>
      <c r="BC45" s="603"/>
      <c r="BD45" s="603"/>
      <c r="BE45" s="603"/>
      <c r="BF45" s="603"/>
      <c r="BG45" s="603"/>
      <c r="BH45" s="603"/>
      <c r="BI45" s="603"/>
      <c r="BJ45" s="603"/>
      <c r="BK45" s="603"/>
      <c r="BL45" s="603"/>
      <c r="BM45" s="603"/>
      <c r="BN45" s="603"/>
      <c r="BO45" s="603"/>
      <c r="BP45" s="603"/>
      <c r="BQ45" s="603"/>
      <c r="BR45" s="603"/>
      <c r="BS45" s="603"/>
      <c r="BT45" s="603"/>
      <c r="BU45" s="603"/>
      <c r="BV45" s="603"/>
      <c r="BW45" s="603"/>
      <c r="BX45" s="603"/>
      <c r="BY45" s="603"/>
      <c r="BZ45" s="603"/>
      <c r="CA45" s="603"/>
      <c r="CB45" s="603"/>
      <c r="CC45" s="603"/>
      <c r="CD45" s="603"/>
      <c r="CE45" s="603"/>
      <c r="CF45" s="603"/>
      <c r="CG45" s="603"/>
      <c r="CH45" s="603"/>
      <c r="CI45" s="603"/>
      <c r="CJ45" s="603"/>
      <c r="CK45" s="603"/>
      <c r="CL45" s="603"/>
      <c r="CM45" s="603"/>
      <c r="CN45" s="603"/>
      <c r="CO45" s="603"/>
      <c r="CP45" s="603"/>
      <c r="CQ45" s="603"/>
      <c r="CR45" s="603"/>
      <c r="CS45" s="603"/>
      <c r="CT45" s="603"/>
      <c r="CU45" s="603"/>
      <c r="CV45" s="603"/>
      <c r="CW45" s="603"/>
      <c r="CX45" s="603"/>
      <c r="CY45" s="603"/>
      <c r="CZ45" s="603"/>
      <c r="DA45" s="603"/>
      <c r="DB45" s="603"/>
      <c r="DC45" s="603"/>
      <c r="DD45" s="603"/>
      <c r="DE45" s="603"/>
      <c r="DF45" s="603"/>
      <c r="DG45" s="603"/>
      <c r="DH45" s="603"/>
      <c r="DI45" s="603"/>
      <c r="DJ45" s="603"/>
      <c r="DK45" s="603"/>
      <c r="DL45" s="603"/>
      <c r="DM45" s="603"/>
      <c r="DN45" s="603"/>
      <c r="DO45" s="603"/>
      <c r="DP45" s="603"/>
      <c r="DQ45" s="603"/>
      <c r="DR45" s="603"/>
      <c r="DS45" s="603"/>
      <c r="DT45" s="603"/>
      <c r="DU45" s="603"/>
      <c r="DV45" s="603"/>
      <c r="DW45" s="603"/>
      <c r="DX45" s="603"/>
      <c r="DY45" s="603"/>
      <c r="DZ45" s="603"/>
      <c r="EA45" s="603"/>
      <c r="EB45" s="603"/>
      <c r="EC45" s="603"/>
      <c r="ED45" s="603"/>
      <c r="EE45" s="603"/>
      <c r="EF45" s="603"/>
      <c r="EG45" s="603"/>
      <c r="EH45" s="603"/>
      <c r="EI45" s="603"/>
      <c r="EJ45" s="603"/>
      <c r="EK45" s="603"/>
      <c r="EL45" s="603"/>
      <c r="EM45" s="603"/>
      <c r="EN45" s="603"/>
      <c r="EO45" s="603"/>
      <c r="EP45" s="603"/>
      <c r="EQ45" s="603"/>
      <c r="ER45" s="603"/>
      <c r="ES45" s="603"/>
      <c r="ET45" s="603"/>
      <c r="EU45" s="603"/>
      <c r="EV45" s="603"/>
      <c r="EW45" s="603"/>
      <c r="EX45" s="603"/>
      <c r="EY45" s="603"/>
      <c r="EZ45" s="603"/>
      <c r="FA45" s="603"/>
      <c r="FB45" s="603"/>
      <c r="FC45" s="603"/>
      <c r="FD45" s="603"/>
      <c r="FE45" s="603"/>
      <c r="FF45" s="603"/>
      <c r="FG45" s="603"/>
      <c r="FH45" s="603"/>
      <c r="FI45" s="603"/>
      <c r="FJ45" s="603"/>
      <c r="FK45" s="603"/>
      <c r="FL45" s="603"/>
      <c r="FM45" s="603"/>
      <c r="FN45" s="603"/>
      <c r="FO45" s="603"/>
      <c r="FP45" s="603"/>
      <c r="FQ45" s="603"/>
      <c r="FR45" s="603"/>
      <c r="FS45" s="603"/>
      <c r="FT45" s="603"/>
      <c r="FU45" s="603"/>
      <c r="FV45" s="603"/>
      <c r="FW45" s="603"/>
      <c r="FX45" s="603"/>
      <c r="FY45" s="603"/>
      <c r="FZ45" s="603"/>
      <c r="GA45" s="603"/>
      <c r="GB45" s="603"/>
      <c r="GC45" s="603"/>
      <c r="GD45" s="603"/>
      <c r="GE45" s="603"/>
      <c r="GF45" s="603"/>
      <c r="GG45" s="603"/>
      <c r="GH45" s="603"/>
      <c r="GI45" s="603"/>
      <c r="GJ45" s="603"/>
      <c r="GK45" s="603"/>
      <c r="GL45" s="603"/>
      <c r="GM45" s="603"/>
      <c r="GN45" s="603"/>
      <c r="GO45" s="603"/>
      <c r="GP45" s="603"/>
      <c r="GQ45" s="603"/>
      <c r="GR45" s="603"/>
      <c r="GS45" s="603"/>
      <c r="GT45" s="603"/>
      <c r="GU45" s="603"/>
      <c r="GV45" s="603"/>
      <c r="GW45" s="603"/>
      <c r="GX45" s="603"/>
      <c r="GY45" s="603"/>
      <c r="GZ45" s="603"/>
      <c r="HA45" s="603"/>
      <c r="HB45" s="603"/>
      <c r="HC45" s="603"/>
      <c r="HD45" s="603"/>
      <c r="HE45" s="603"/>
      <c r="HF45" s="603"/>
      <c r="HG45" s="603"/>
      <c r="HH45" s="603"/>
      <c r="HI45" s="603"/>
      <c r="HJ45" s="603"/>
      <c r="HK45" s="603"/>
      <c r="HL45" s="603"/>
      <c r="HM45" s="603"/>
      <c r="HN45" s="603"/>
      <c r="HO45" s="603"/>
      <c r="HP45" s="603"/>
      <c r="HQ45" s="603"/>
      <c r="HR45" s="603"/>
      <c r="HS45" s="603"/>
      <c r="HT45" s="603"/>
      <c r="HU45" s="603"/>
      <c r="HV45" s="603"/>
      <c r="HW45" s="603"/>
      <c r="HX45" s="603"/>
      <c r="HY45" s="603"/>
      <c r="HZ45" s="603"/>
      <c r="IA45" s="603"/>
      <c r="IB45" s="603"/>
      <c r="IC45" s="603"/>
      <c r="ID45" s="603"/>
      <c r="IE45" s="603"/>
      <c r="IF45" s="603"/>
      <c r="IG45" s="603"/>
      <c r="IH45" s="603"/>
      <c r="II45" s="603"/>
      <c r="IJ45" s="603"/>
      <c r="IK45" s="603"/>
      <c r="IL45" s="603"/>
      <c r="IM45" s="603"/>
      <c r="IN45" s="603"/>
      <c r="IO45" s="603"/>
      <c r="IP45" s="603"/>
      <c r="IQ45" s="603"/>
      <c r="IR45" s="603"/>
      <c r="IS45" s="603"/>
      <c r="IT45" s="603"/>
      <c r="IU45" s="603"/>
      <c r="IV45" s="603"/>
      <c r="IW45" s="603"/>
      <c r="IX45" s="603"/>
      <c r="IY45" s="603"/>
      <c r="IZ45" s="603"/>
      <c r="JA45" s="603"/>
      <c r="JB45" s="603"/>
      <c r="JC45" s="603"/>
      <c r="JD45" s="603"/>
      <c r="JE45" s="603"/>
      <c r="JF45" s="603"/>
      <c r="JG45" s="603"/>
      <c r="JH45" s="603"/>
      <c r="JI45" s="603"/>
      <c r="JJ45" s="603"/>
      <c r="JK45" s="603"/>
      <c r="JL45" s="603"/>
      <c r="JM45" s="603"/>
      <c r="JN45" s="603"/>
      <c r="JO45" s="603"/>
      <c r="JP45" s="603"/>
      <c r="JQ45" s="603"/>
      <c r="JR45" s="603"/>
      <c r="JS45" s="603"/>
      <c r="JT45" s="603"/>
      <c r="JU45" s="603"/>
      <c r="JV45" s="603"/>
      <c r="JW45" s="603"/>
      <c r="JX45" s="603"/>
      <c r="JY45" s="603"/>
      <c r="JZ45" s="603"/>
      <c r="KA45" s="603"/>
      <c r="KB45" s="603"/>
      <c r="KC45" s="603"/>
      <c r="KD45" s="603"/>
      <c r="KE45" s="603"/>
      <c r="KF45" s="603"/>
      <c r="KG45" s="603"/>
      <c r="KH45" s="603"/>
      <c r="KI45" s="603"/>
      <c r="KJ45" s="603"/>
      <c r="KK45" s="603"/>
      <c r="KL45" s="603"/>
      <c r="KM45" s="603"/>
      <c r="KN45" s="603"/>
      <c r="KO45" s="603"/>
      <c r="KP45" s="603"/>
      <c r="KQ45" s="603"/>
      <c r="KR45" s="603"/>
      <c r="KS45" s="603"/>
      <c r="KT45" s="603"/>
      <c r="KU45" s="603"/>
      <c r="KV45" s="603"/>
      <c r="KW45" s="603"/>
      <c r="KX45" s="603"/>
      <c r="KY45" s="603"/>
      <c r="KZ45" s="603"/>
      <c r="LA45" s="603"/>
      <c r="LB45" s="603"/>
      <c r="LC45" s="603"/>
      <c r="LD45" s="603"/>
      <c r="LE45" s="603"/>
      <c r="LF45" s="603"/>
      <c r="LG45" s="603"/>
      <c r="LH45" s="603"/>
      <c r="LI45" s="603"/>
      <c r="LJ45" s="603"/>
      <c r="LK45" s="603"/>
      <c r="LL45" s="603"/>
      <c r="LM45" s="603"/>
      <c r="LN45" s="603"/>
      <c r="LO45" s="603"/>
      <c r="LP45" s="603"/>
      <c r="LQ45" s="603"/>
      <c r="LR45" s="603"/>
      <c r="LS45" s="603"/>
      <c r="LT45" s="603"/>
      <c r="LU45" s="603"/>
      <c r="LV45" s="603"/>
      <c r="LW45" s="603"/>
      <c r="LX45" s="603"/>
      <c r="LY45" s="603"/>
      <c r="LZ45" s="603"/>
      <c r="MA45" s="603"/>
      <c r="MB45" s="603"/>
      <c r="MC45" s="603"/>
      <c r="MD45" s="603"/>
      <c r="ME45" s="603"/>
      <c r="MF45" s="603"/>
      <c r="MG45" s="603"/>
      <c r="MH45" s="603"/>
      <c r="MI45" s="603"/>
      <c r="MJ45" s="603"/>
      <c r="MK45" s="603"/>
      <c r="ML45" s="603"/>
      <c r="MM45" s="603"/>
      <c r="MN45" s="603"/>
      <c r="MO45" s="603"/>
      <c r="MP45" s="603"/>
      <c r="MQ45" s="603"/>
      <c r="MR45" s="603"/>
      <c r="MS45" s="603"/>
      <c r="MT45" s="603"/>
      <c r="MU45" s="603"/>
      <c r="MV45" s="603"/>
      <c r="MW45" s="603"/>
      <c r="MX45" s="603"/>
      <c r="MY45" s="603"/>
      <c r="MZ45" s="603"/>
      <c r="NA45" s="603"/>
      <c r="NB45" s="603"/>
      <c r="NC45" s="603"/>
      <c r="ND45" s="603"/>
      <c r="NE45" s="603"/>
      <c r="NF45" s="603"/>
      <c r="NG45" s="603"/>
      <c r="NH45" s="603"/>
      <c r="NI45" s="603"/>
      <c r="NJ45" s="603"/>
      <c r="NK45" s="603"/>
      <c r="NL45" s="603"/>
      <c r="NM45" s="603"/>
      <c r="NN45" s="603"/>
      <c r="NO45" s="603"/>
      <c r="NP45" s="603"/>
      <c r="NQ45" s="603"/>
      <c r="NR45" s="603"/>
      <c r="NS45" s="603"/>
      <c r="NT45" s="603"/>
      <c r="NU45" s="603"/>
      <c r="NV45" s="603"/>
      <c r="NW45" s="603"/>
      <c r="NX45" s="603"/>
      <c r="NY45" s="603"/>
      <c r="NZ45" s="603"/>
      <c r="OA45" s="603"/>
      <c r="OB45" s="603"/>
      <c r="OC45" s="603"/>
      <c r="OD45" s="603"/>
      <c r="OE45" s="603"/>
      <c r="OF45" s="603"/>
      <c r="OG45" s="603"/>
      <c r="OH45" s="603"/>
      <c r="OI45" s="603"/>
      <c r="OJ45" s="603"/>
      <c r="OK45" s="603"/>
      <c r="OL45" s="603"/>
      <c r="OM45" s="603"/>
      <c r="ON45" s="603"/>
      <c r="OO45" s="603"/>
      <c r="OP45" s="603"/>
      <c r="OQ45" s="603"/>
      <c r="OR45" s="603"/>
      <c r="OS45" s="603"/>
      <c r="OT45" s="603"/>
      <c r="OU45" s="603"/>
      <c r="OV45" s="603"/>
      <c r="OW45" s="603"/>
      <c r="OX45" s="603"/>
      <c r="OY45" s="603"/>
      <c r="OZ45" s="603"/>
      <c r="PA45" s="603"/>
      <c r="PB45" s="603"/>
      <c r="PC45" s="603"/>
      <c r="PD45" s="603"/>
      <c r="PE45" s="603"/>
      <c r="PF45" s="603"/>
      <c r="PG45" s="603"/>
      <c r="PH45" s="603"/>
      <c r="PI45" s="603"/>
      <c r="PJ45" s="603"/>
      <c r="PK45" s="603"/>
      <c r="PL45" s="603"/>
      <c r="PM45" s="603"/>
      <c r="PN45" s="603"/>
      <c r="PO45" s="603"/>
      <c r="PP45" s="603"/>
      <c r="PQ45" s="603"/>
      <c r="PR45" s="603"/>
      <c r="PS45" s="603"/>
      <c r="PT45" s="603"/>
      <c r="PU45" s="603"/>
      <c r="PV45" s="603"/>
      <c r="PW45" s="603"/>
      <c r="PX45" s="603"/>
      <c r="PY45" s="603"/>
      <c r="PZ45" s="603"/>
      <c r="QA45" s="603"/>
      <c r="QB45" s="603"/>
      <c r="QC45" s="603"/>
      <c r="QD45" s="603"/>
      <c r="QE45" s="603"/>
      <c r="QF45" s="603"/>
      <c r="QG45" s="603"/>
      <c r="QH45" s="603"/>
      <c r="QI45" s="603"/>
      <c r="QJ45" s="603"/>
      <c r="QK45" s="603"/>
      <c r="QL45" s="603"/>
      <c r="QM45" s="603"/>
      <c r="QN45" s="603"/>
      <c r="QO45" s="603"/>
      <c r="QP45" s="603"/>
      <c r="QQ45" s="603"/>
      <c r="QR45" s="603"/>
      <c r="QS45" s="603"/>
      <c r="QT45" s="603"/>
      <c r="QU45" s="603"/>
      <c r="QV45" s="603"/>
      <c r="QW45" s="603"/>
      <c r="QX45" s="603"/>
      <c r="QY45" s="603"/>
      <c r="QZ45" s="603"/>
      <c r="RA45" s="603"/>
      <c r="RB45" s="603"/>
      <c r="RC45" s="603"/>
      <c r="RD45" s="603"/>
      <c r="RE45" s="603"/>
      <c r="RF45" s="603"/>
      <c r="RG45" s="603"/>
      <c r="RH45" s="603"/>
      <c r="RI45" s="603"/>
      <c r="RJ45" s="603"/>
      <c r="RK45" s="603"/>
      <c r="RL45" s="603"/>
      <c r="RM45" s="603"/>
      <c r="RN45" s="603"/>
      <c r="RO45" s="603"/>
      <c r="RP45" s="603"/>
      <c r="RQ45" s="603"/>
      <c r="RR45" s="603"/>
      <c r="RS45" s="603"/>
      <c r="RT45" s="603"/>
      <c r="RU45" s="603"/>
      <c r="RV45" s="603"/>
      <c r="RW45" s="603"/>
      <c r="RX45" s="603"/>
      <c r="RY45" s="603"/>
      <c r="RZ45" s="603"/>
      <c r="SA45" s="603"/>
      <c r="SB45" s="603"/>
      <c r="SC45" s="603"/>
      <c r="SD45" s="603"/>
      <c r="SE45" s="603"/>
      <c r="SF45" s="603"/>
      <c r="SG45" s="603"/>
      <c r="SH45" s="603"/>
      <c r="SI45" s="603"/>
      <c r="SJ45" s="603"/>
      <c r="SK45" s="603"/>
      <c r="SL45" s="603"/>
      <c r="SM45" s="603"/>
      <c r="SN45" s="603"/>
      <c r="SO45" s="603"/>
      <c r="SP45" s="603"/>
      <c r="SQ45" s="603"/>
      <c r="SR45" s="603"/>
      <c r="SS45" s="603"/>
      <c r="ST45" s="603"/>
      <c r="SU45" s="603"/>
      <c r="SV45" s="603"/>
      <c r="SW45" s="603"/>
      <c r="SX45" s="603"/>
      <c r="SY45" s="603"/>
      <c r="SZ45" s="603"/>
      <c r="TA45" s="603"/>
      <c r="TB45" s="603"/>
      <c r="TC45" s="603"/>
      <c r="TD45" s="603"/>
      <c r="TE45" s="603"/>
      <c r="TF45" s="603"/>
      <c r="TG45" s="603"/>
      <c r="TH45" s="603"/>
      <c r="TI45" s="603"/>
      <c r="TJ45" s="603"/>
      <c r="TK45" s="603"/>
      <c r="TL45" s="603"/>
      <c r="TM45" s="603"/>
      <c r="TN45" s="603"/>
      <c r="TO45" s="603"/>
      <c r="TP45" s="603"/>
      <c r="TQ45" s="603"/>
      <c r="TR45" s="603"/>
      <c r="TS45" s="603"/>
      <c r="TT45" s="603"/>
      <c r="TU45" s="603"/>
      <c r="TV45" s="603"/>
      <c r="TW45" s="603"/>
      <c r="TX45" s="603"/>
      <c r="TY45" s="603"/>
      <c r="TZ45" s="603"/>
      <c r="UA45" s="603"/>
      <c r="UB45" s="603"/>
      <c r="UC45" s="603"/>
      <c r="UD45" s="603"/>
      <c r="UE45" s="603"/>
      <c r="UF45" s="603"/>
      <c r="UG45" s="603"/>
      <c r="UH45" s="603"/>
      <c r="UI45" s="603"/>
      <c r="UJ45" s="603"/>
      <c r="UK45" s="603"/>
      <c r="UL45" s="603"/>
      <c r="UM45" s="603"/>
      <c r="UN45" s="603"/>
      <c r="UO45" s="603"/>
      <c r="UP45" s="603"/>
      <c r="UQ45" s="603"/>
      <c r="UR45" s="603"/>
      <c r="US45" s="603"/>
      <c r="UT45" s="603"/>
      <c r="UU45" s="603"/>
      <c r="UV45" s="603"/>
      <c r="UW45" s="603"/>
      <c r="UX45" s="603"/>
      <c r="UY45" s="603"/>
      <c r="UZ45" s="603"/>
      <c r="VA45" s="603"/>
      <c r="VB45" s="603"/>
      <c r="VC45" s="603"/>
      <c r="VD45" s="603"/>
      <c r="VE45" s="603"/>
      <c r="VF45" s="603"/>
      <c r="VG45" s="603"/>
      <c r="VH45" s="603"/>
      <c r="VI45" s="603"/>
      <c r="VJ45" s="603"/>
      <c r="VK45" s="603"/>
      <c r="VL45" s="603"/>
      <c r="VM45" s="603"/>
      <c r="VN45" s="603"/>
      <c r="VO45" s="603"/>
      <c r="VP45" s="603"/>
      <c r="VQ45" s="603"/>
      <c r="VR45" s="603"/>
      <c r="VS45" s="603"/>
      <c r="VT45" s="603"/>
      <c r="VU45" s="603"/>
      <c r="VV45" s="603"/>
      <c r="VW45" s="603"/>
      <c r="VX45" s="603"/>
      <c r="VY45" s="603"/>
      <c r="VZ45" s="603"/>
      <c r="WA45" s="603"/>
      <c r="WB45" s="603"/>
      <c r="WC45" s="603"/>
      <c r="WD45" s="603"/>
      <c r="WE45" s="603"/>
      <c r="WF45" s="603"/>
      <c r="WG45" s="603"/>
      <c r="WH45" s="603"/>
      <c r="WI45" s="603"/>
      <c r="WJ45" s="603"/>
      <c r="WK45" s="603"/>
      <c r="WL45" s="603"/>
      <c r="WM45" s="603"/>
      <c r="WN45" s="603"/>
      <c r="WO45" s="603"/>
      <c r="WP45" s="603"/>
      <c r="WQ45" s="603"/>
      <c r="WR45" s="603"/>
      <c r="WS45" s="603"/>
      <c r="WT45" s="603"/>
      <c r="WU45" s="603"/>
      <c r="WV45" s="603"/>
      <c r="WW45" s="603"/>
      <c r="WX45" s="603"/>
      <c r="WY45" s="603"/>
      <c r="WZ45" s="603"/>
      <c r="XA45" s="603"/>
      <c r="XB45" s="603"/>
      <c r="XC45" s="603"/>
      <c r="XD45" s="603"/>
      <c r="XE45" s="603"/>
      <c r="XF45" s="603"/>
      <c r="XG45" s="603"/>
      <c r="XH45" s="603"/>
      <c r="XI45" s="603"/>
      <c r="XJ45" s="603"/>
      <c r="XK45" s="603"/>
      <c r="XL45" s="603"/>
      <c r="XM45" s="603"/>
      <c r="XN45" s="603"/>
      <c r="XO45" s="603"/>
      <c r="XP45" s="603"/>
      <c r="XQ45" s="603"/>
      <c r="XR45" s="603"/>
      <c r="XS45" s="603"/>
      <c r="XT45" s="603"/>
      <c r="XU45" s="603"/>
      <c r="XV45" s="603"/>
      <c r="XW45" s="603"/>
      <c r="XX45" s="603"/>
      <c r="XY45" s="603"/>
      <c r="XZ45" s="603"/>
      <c r="YA45" s="603"/>
      <c r="YB45" s="603"/>
      <c r="YC45" s="603"/>
      <c r="YD45" s="603"/>
      <c r="YE45" s="603"/>
      <c r="YF45" s="603"/>
      <c r="YG45" s="603"/>
      <c r="YH45" s="603"/>
      <c r="YI45" s="603"/>
      <c r="YJ45" s="603"/>
      <c r="YK45" s="603"/>
      <c r="YL45" s="603"/>
      <c r="YM45" s="603"/>
      <c r="YN45" s="603"/>
      <c r="YO45" s="603"/>
      <c r="YP45" s="603"/>
      <c r="YQ45" s="603"/>
      <c r="YR45" s="603"/>
      <c r="YS45" s="603"/>
      <c r="YT45" s="603"/>
      <c r="YU45" s="603"/>
      <c r="YV45" s="603"/>
      <c r="YW45" s="603"/>
      <c r="YX45" s="603"/>
      <c r="YY45" s="603"/>
      <c r="YZ45" s="603"/>
      <c r="ZA45" s="603"/>
      <c r="ZB45" s="603"/>
      <c r="ZC45" s="603"/>
      <c r="ZD45" s="603"/>
      <c r="ZE45" s="603"/>
      <c r="ZF45" s="603"/>
      <c r="ZG45" s="603"/>
      <c r="ZH45" s="603"/>
      <c r="ZI45" s="603"/>
      <c r="ZJ45" s="603"/>
      <c r="ZK45" s="603"/>
      <c r="ZL45" s="603"/>
      <c r="ZM45" s="603"/>
      <c r="ZN45" s="603"/>
      <c r="ZO45" s="603"/>
      <c r="ZP45" s="603"/>
      <c r="ZQ45" s="603"/>
      <c r="ZR45" s="603"/>
      <c r="ZS45" s="603"/>
      <c r="ZT45" s="603"/>
      <c r="ZU45" s="603"/>
      <c r="ZV45" s="603"/>
      <c r="ZW45" s="603"/>
      <c r="ZX45" s="603"/>
      <c r="ZY45" s="603"/>
      <c r="ZZ45" s="603"/>
      <c r="AAA45" s="603"/>
      <c r="AAB45" s="603"/>
      <c r="AAC45" s="603"/>
      <c r="AAD45" s="603"/>
      <c r="AAE45" s="603"/>
      <c r="AAF45" s="603"/>
      <c r="AAG45" s="603"/>
      <c r="AAH45" s="603"/>
      <c r="AAI45" s="603"/>
      <c r="AAJ45" s="603"/>
      <c r="AAK45" s="603"/>
      <c r="AAL45" s="603"/>
      <c r="AAM45" s="603"/>
      <c r="AAN45" s="603"/>
      <c r="AAO45" s="603"/>
      <c r="AAP45" s="603"/>
      <c r="AAQ45" s="603"/>
      <c r="AAR45" s="603"/>
      <c r="AAS45" s="603"/>
      <c r="AAT45" s="603"/>
      <c r="AAU45" s="603"/>
      <c r="AAV45" s="603"/>
      <c r="AAW45" s="603"/>
      <c r="AAX45" s="603"/>
      <c r="AAY45" s="603"/>
      <c r="AAZ45" s="603"/>
      <c r="ABA45" s="603"/>
      <c r="ABB45" s="603"/>
      <c r="ABC45" s="603"/>
      <c r="ABD45" s="603"/>
      <c r="ABE45" s="603"/>
      <c r="ABF45" s="603"/>
      <c r="ABG45" s="603"/>
      <c r="ABH45" s="603"/>
      <c r="ABI45" s="603"/>
      <c r="ABJ45" s="603"/>
      <c r="ABK45" s="603"/>
      <c r="ABL45" s="603"/>
      <c r="ABM45" s="603"/>
      <c r="ABN45" s="603"/>
      <c r="ABO45" s="603"/>
      <c r="ABP45" s="603"/>
      <c r="ABQ45" s="603"/>
      <c r="ABR45" s="603"/>
      <c r="ABS45" s="603"/>
      <c r="ABT45" s="603"/>
      <c r="ABU45" s="603"/>
      <c r="ABV45" s="603"/>
      <c r="ABW45" s="603"/>
      <c r="ABX45" s="603"/>
      <c r="ABY45" s="603"/>
      <c r="ABZ45" s="603"/>
      <c r="ACA45" s="603"/>
      <c r="ACB45" s="603"/>
      <c r="ACC45" s="603"/>
      <c r="ACD45" s="603"/>
      <c r="ACE45" s="603"/>
      <c r="ACF45" s="603"/>
      <c r="ACG45" s="603"/>
      <c r="ACH45" s="603"/>
      <c r="ACI45" s="603"/>
      <c r="ACJ45" s="603"/>
      <c r="ACK45" s="603"/>
      <c r="ACL45" s="603"/>
      <c r="ACM45" s="603"/>
      <c r="ACN45" s="603"/>
      <c r="ACO45" s="603"/>
      <c r="ACP45" s="603"/>
      <c r="ACQ45" s="603"/>
      <c r="ACR45" s="603"/>
      <c r="ACS45" s="603"/>
      <c r="ACT45" s="603"/>
      <c r="ACU45" s="603"/>
      <c r="ACV45" s="603"/>
      <c r="ACW45" s="603"/>
      <c r="ACX45" s="603"/>
      <c r="ACY45" s="603"/>
      <c r="ACZ45" s="603"/>
      <c r="ADA45" s="603"/>
      <c r="ADB45" s="603"/>
      <c r="ADC45" s="603"/>
      <c r="ADD45" s="603"/>
      <c r="ADE45" s="603"/>
      <c r="ADF45" s="603"/>
      <c r="ADG45" s="603"/>
      <c r="ADH45" s="603"/>
      <c r="ADI45" s="603"/>
      <c r="ADJ45" s="603"/>
      <c r="ADK45" s="603"/>
      <c r="ADL45" s="603"/>
      <c r="ADM45" s="603"/>
      <c r="ADN45" s="603"/>
      <c r="ADO45" s="603"/>
      <c r="ADP45" s="603"/>
      <c r="ADQ45" s="603"/>
      <c r="ADR45" s="603"/>
      <c r="ADS45" s="603"/>
      <c r="ADT45" s="603"/>
      <c r="ADU45" s="603"/>
      <c r="ADV45" s="603"/>
      <c r="ADW45" s="603"/>
      <c r="ADX45" s="603"/>
      <c r="ADY45" s="603"/>
      <c r="ADZ45" s="603"/>
      <c r="AEA45" s="603"/>
      <c r="AEB45" s="603"/>
      <c r="AEC45" s="603"/>
      <c r="AED45" s="603"/>
      <c r="AEE45" s="603"/>
      <c r="AEF45" s="603"/>
      <c r="AEG45" s="603"/>
      <c r="AEH45" s="603"/>
      <c r="AEI45" s="603"/>
      <c r="AEJ45" s="603"/>
      <c r="AEK45" s="603"/>
      <c r="AEL45" s="603"/>
      <c r="AEM45" s="603"/>
      <c r="AEN45" s="603"/>
      <c r="AEO45" s="603"/>
      <c r="AEP45" s="603"/>
      <c r="AEQ45" s="603"/>
      <c r="AER45" s="603"/>
      <c r="AES45" s="603"/>
      <c r="AET45" s="603"/>
      <c r="AEU45" s="603"/>
      <c r="AEV45" s="603"/>
      <c r="AEW45" s="603"/>
      <c r="AEX45" s="603"/>
      <c r="AEY45" s="603"/>
      <c r="AEZ45" s="603"/>
      <c r="AFA45" s="603"/>
      <c r="AFB45" s="603"/>
      <c r="AFC45" s="603"/>
      <c r="AFD45" s="603"/>
      <c r="AFE45" s="603"/>
      <c r="AFF45" s="603"/>
      <c r="AFG45" s="603"/>
      <c r="AFH45" s="603"/>
      <c r="AFI45" s="603"/>
      <c r="AFJ45" s="603"/>
      <c r="AFK45" s="603"/>
      <c r="AFL45" s="603"/>
      <c r="AFM45" s="603"/>
      <c r="AFN45" s="603"/>
      <c r="AFO45" s="603"/>
      <c r="AFP45" s="603"/>
      <c r="AFQ45" s="603"/>
      <c r="AFR45" s="603"/>
      <c r="AFS45" s="603"/>
      <c r="AFT45" s="603"/>
      <c r="AFU45" s="603"/>
      <c r="AFV45" s="603"/>
      <c r="AFW45" s="603"/>
      <c r="AFX45" s="603"/>
      <c r="AFY45" s="603"/>
      <c r="AFZ45" s="603"/>
      <c r="AGA45" s="603"/>
      <c r="AGB45" s="603"/>
      <c r="AGC45" s="603"/>
      <c r="AGD45" s="603"/>
      <c r="AGE45" s="603"/>
      <c r="AGF45" s="603"/>
      <c r="AGG45" s="603"/>
      <c r="AGH45" s="603"/>
      <c r="AGI45" s="603"/>
      <c r="AGJ45" s="603"/>
      <c r="AGK45" s="603"/>
      <c r="AGL45" s="603"/>
      <c r="AGM45" s="603"/>
      <c r="AGN45" s="603"/>
      <c r="AGO45" s="603"/>
      <c r="AGP45" s="603"/>
      <c r="AGQ45" s="603"/>
      <c r="AGR45" s="603"/>
      <c r="AGS45" s="603"/>
      <c r="AGT45" s="603"/>
      <c r="AGU45" s="603"/>
      <c r="AGV45" s="603"/>
      <c r="AGW45" s="603"/>
      <c r="AGX45" s="603"/>
      <c r="AGY45" s="603"/>
      <c r="AGZ45" s="603"/>
      <c r="AHA45" s="603"/>
      <c r="AHB45" s="603"/>
      <c r="AHC45" s="603"/>
      <c r="AHD45" s="603"/>
      <c r="AHE45" s="603"/>
      <c r="AHF45" s="603"/>
      <c r="AHG45" s="603"/>
      <c r="AHH45" s="603"/>
      <c r="AHI45" s="603"/>
      <c r="AHJ45" s="603"/>
      <c r="AHK45" s="603"/>
      <c r="AHL45" s="603"/>
      <c r="AHM45" s="603"/>
      <c r="AHN45" s="603"/>
      <c r="AHO45" s="603"/>
      <c r="AHP45" s="603"/>
      <c r="AHQ45" s="603"/>
      <c r="AHR45" s="603"/>
      <c r="AHS45" s="603"/>
      <c r="AHT45" s="603"/>
      <c r="AHU45" s="603"/>
      <c r="AHV45" s="603"/>
      <c r="AHW45" s="603"/>
      <c r="AHX45" s="603"/>
      <c r="AHY45" s="603"/>
      <c r="AHZ45" s="603"/>
      <c r="AIA45" s="603"/>
      <c r="AIB45" s="603"/>
      <c r="AIC45" s="603"/>
      <c r="AID45" s="603"/>
      <c r="AIE45" s="603"/>
      <c r="AIF45" s="603"/>
      <c r="AIG45" s="603"/>
      <c r="AIH45" s="603"/>
      <c r="AII45" s="603"/>
      <c r="AIJ45" s="603"/>
      <c r="AIK45" s="603"/>
      <c r="AIL45" s="603"/>
      <c r="AIM45" s="603"/>
      <c r="AIN45" s="603"/>
      <c r="AIO45" s="603"/>
      <c r="AIP45" s="603"/>
      <c r="AIQ45" s="603"/>
      <c r="AIR45" s="603"/>
      <c r="AIS45" s="603"/>
      <c r="AIT45" s="603"/>
      <c r="AIU45" s="603"/>
      <c r="AIV45" s="603"/>
      <c r="AIW45" s="603"/>
      <c r="AIX45" s="603"/>
      <c r="AIY45" s="603"/>
      <c r="AIZ45" s="603"/>
      <c r="AJA45" s="603"/>
      <c r="AJB45" s="603"/>
      <c r="AJC45" s="603"/>
      <c r="AJD45" s="603"/>
      <c r="AJE45" s="603"/>
      <c r="AJF45" s="603"/>
      <c r="AJG45" s="603"/>
      <c r="AJH45" s="603"/>
      <c r="AJI45" s="603"/>
      <c r="AJJ45" s="603"/>
      <c r="AJK45" s="603"/>
      <c r="AJL45" s="603"/>
      <c r="AJM45" s="603"/>
      <c r="AJN45" s="603"/>
      <c r="AJO45" s="603"/>
      <c r="AJP45" s="603"/>
      <c r="AJQ45" s="603"/>
      <c r="AJR45" s="603"/>
      <c r="AJS45" s="603"/>
      <c r="AJT45" s="603"/>
      <c r="AJU45" s="603"/>
      <c r="AJV45" s="603"/>
      <c r="AJW45" s="603"/>
      <c r="AJX45" s="603"/>
      <c r="AJY45" s="603"/>
      <c r="AJZ45" s="603"/>
      <c r="AKA45" s="603"/>
      <c r="AKB45" s="603"/>
      <c r="AKC45" s="603"/>
      <c r="AKD45" s="603"/>
      <c r="AKE45" s="603"/>
      <c r="AKF45" s="603"/>
      <c r="AKG45" s="603"/>
      <c r="AKH45" s="603"/>
      <c r="AKI45" s="603"/>
      <c r="AKJ45" s="603"/>
      <c r="AKK45" s="603"/>
      <c r="AKL45" s="603"/>
      <c r="AKM45" s="603"/>
      <c r="AKN45" s="603"/>
      <c r="AKO45" s="603"/>
      <c r="AKP45" s="603"/>
      <c r="AKQ45" s="603"/>
      <c r="AKR45" s="603"/>
      <c r="AKS45" s="603"/>
      <c r="AKT45" s="603"/>
      <c r="AKU45" s="603"/>
      <c r="AKV45" s="603"/>
      <c r="AKW45" s="603"/>
      <c r="AKX45" s="603"/>
      <c r="AKY45" s="603"/>
      <c r="AKZ45" s="603"/>
      <c r="ALA45" s="603"/>
      <c r="ALB45" s="603"/>
      <c r="ALC45" s="603"/>
      <c r="ALD45" s="603"/>
      <c r="ALE45" s="603"/>
      <c r="ALF45" s="603"/>
      <c r="ALG45" s="603"/>
      <c r="ALH45" s="603"/>
      <c r="ALI45" s="603"/>
      <c r="ALJ45" s="603"/>
      <c r="ALK45" s="603"/>
      <c r="ALL45" s="603"/>
      <c r="ALM45" s="603"/>
      <c r="ALN45" s="603"/>
      <c r="ALO45" s="603"/>
      <c r="ALP45" s="603"/>
      <c r="ALQ45" s="603"/>
      <c r="ALR45" s="603"/>
      <c r="ALS45" s="603"/>
      <c r="ALT45" s="603"/>
      <c r="ALU45" s="603"/>
      <c r="ALV45" s="603"/>
      <c r="ALW45" s="603"/>
      <c r="ALX45" s="603"/>
      <c r="ALY45" s="603"/>
      <c r="ALZ45" s="603"/>
      <c r="AMA45" s="603"/>
      <c r="AMB45" s="603"/>
      <c r="AMC45" s="603"/>
      <c r="AMD45" s="603"/>
      <c r="AME45" s="603"/>
      <c r="AMF45" s="603"/>
      <c r="AMG45" s="603"/>
      <c r="AMH45" s="603"/>
      <c r="AMI45" s="603"/>
      <c r="AMJ45" s="603"/>
      <c r="AMK45" s="603"/>
      <c r="AML45" s="603"/>
      <c r="AMM45" s="603"/>
      <c r="AMN45" s="603"/>
      <c r="AMO45" s="603"/>
      <c r="AMP45" s="603"/>
      <c r="AMQ45" s="603"/>
      <c r="AMR45" s="603"/>
      <c r="AMS45" s="603"/>
      <c r="AMT45" s="603"/>
      <c r="AMU45" s="603"/>
      <c r="AMV45" s="603"/>
      <c r="AMW45" s="603"/>
      <c r="AMX45" s="603"/>
      <c r="AMY45" s="603"/>
      <c r="AMZ45" s="603"/>
      <c r="ANA45" s="603"/>
      <c r="ANB45" s="603"/>
      <c r="ANC45" s="603"/>
      <c r="AND45" s="603"/>
      <c r="ANE45" s="603"/>
      <c r="ANF45" s="603"/>
      <c r="ANG45" s="603"/>
      <c r="ANH45" s="603"/>
      <c r="ANI45" s="603"/>
      <c r="ANJ45" s="603"/>
      <c r="ANK45" s="603"/>
      <c r="ANL45" s="603"/>
      <c r="ANM45" s="603"/>
      <c r="ANN45" s="603"/>
      <c r="ANO45" s="603"/>
      <c r="ANP45" s="603"/>
      <c r="ANQ45" s="603"/>
      <c r="ANR45" s="603"/>
      <c r="ANS45" s="603"/>
      <c r="ANT45" s="603"/>
      <c r="ANU45" s="603"/>
      <c r="ANV45" s="603"/>
      <c r="ANW45" s="603"/>
      <c r="ANX45" s="603"/>
      <c r="ANY45" s="603"/>
      <c r="ANZ45" s="603"/>
      <c r="AOA45" s="603"/>
      <c r="AOB45" s="603"/>
      <c r="AOC45" s="603"/>
      <c r="AOD45" s="603"/>
      <c r="AOE45" s="603"/>
      <c r="AOF45" s="603"/>
      <c r="AOG45" s="603"/>
      <c r="AOH45" s="603"/>
      <c r="AOI45" s="603"/>
      <c r="AOJ45" s="603"/>
      <c r="AOK45" s="603"/>
      <c r="AOL45" s="603"/>
      <c r="AOM45" s="603"/>
      <c r="AON45" s="603"/>
      <c r="AOO45" s="603"/>
      <c r="AOP45" s="603"/>
      <c r="AOQ45" s="603"/>
      <c r="AOR45" s="603"/>
      <c r="AOS45" s="603"/>
      <c r="AOT45" s="603"/>
      <c r="AOU45" s="603"/>
      <c r="AOV45" s="603"/>
      <c r="AOW45" s="603"/>
      <c r="AOX45" s="603"/>
      <c r="AOY45" s="603"/>
      <c r="AOZ45" s="603"/>
      <c r="APA45" s="603"/>
      <c r="APB45" s="603"/>
      <c r="APC45" s="603"/>
      <c r="APD45" s="603"/>
      <c r="APE45" s="603"/>
      <c r="APF45" s="603"/>
      <c r="APG45" s="603"/>
      <c r="APH45" s="603"/>
      <c r="API45" s="603"/>
      <c r="APJ45" s="603"/>
      <c r="APK45" s="603"/>
      <c r="APL45" s="603"/>
      <c r="APM45" s="603"/>
      <c r="APN45" s="603"/>
      <c r="APO45" s="603"/>
      <c r="APP45" s="603"/>
      <c r="APQ45" s="603"/>
      <c r="APR45" s="603"/>
      <c r="APS45" s="603"/>
      <c r="APT45" s="603"/>
      <c r="APU45" s="603"/>
      <c r="APV45" s="603"/>
      <c r="APW45" s="603"/>
      <c r="APX45" s="603"/>
      <c r="APY45" s="603"/>
      <c r="APZ45" s="603"/>
      <c r="AQA45" s="603"/>
      <c r="AQB45" s="603"/>
      <c r="AQC45" s="603"/>
      <c r="AQD45" s="603"/>
      <c r="AQE45" s="603"/>
      <c r="AQF45" s="603"/>
      <c r="AQG45" s="603"/>
      <c r="AQH45" s="603"/>
      <c r="AQI45" s="603"/>
      <c r="AQJ45" s="603"/>
      <c r="AQK45" s="603"/>
      <c r="AQL45" s="603"/>
      <c r="AQM45" s="603"/>
      <c r="AQN45" s="603"/>
      <c r="AQO45" s="603"/>
      <c r="AQP45" s="603"/>
      <c r="AQQ45" s="603"/>
      <c r="AQR45" s="603"/>
      <c r="AQS45" s="603"/>
      <c r="AQT45" s="603"/>
      <c r="AQU45" s="603"/>
      <c r="AQV45" s="603"/>
      <c r="AQW45" s="603"/>
      <c r="AQX45" s="603"/>
      <c r="AQY45" s="603"/>
      <c r="AQZ45" s="603"/>
      <c r="ARA45" s="603"/>
      <c r="ARB45" s="603"/>
      <c r="ARC45" s="603"/>
      <c r="ARD45" s="603"/>
      <c r="ARE45" s="603"/>
      <c r="ARF45" s="603"/>
      <c r="ARG45" s="603"/>
      <c r="ARH45" s="603"/>
      <c r="ARI45" s="603"/>
      <c r="ARJ45" s="603"/>
      <c r="ARK45" s="603"/>
      <c r="ARL45" s="603"/>
      <c r="ARM45" s="603"/>
      <c r="ARN45" s="603"/>
      <c r="ARO45" s="603"/>
      <c r="ARP45" s="603"/>
      <c r="ARQ45" s="603"/>
      <c r="ARR45" s="603"/>
      <c r="ARS45" s="603"/>
      <c r="ART45" s="603"/>
      <c r="ARU45" s="603"/>
      <c r="ARV45" s="603"/>
      <c r="ARW45" s="603"/>
      <c r="ARX45" s="603"/>
      <c r="ARY45" s="603"/>
      <c r="ARZ45" s="603"/>
      <c r="ASA45" s="603"/>
      <c r="ASB45" s="603"/>
      <c r="ASC45" s="603"/>
      <c r="ASD45" s="603"/>
      <c r="ASE45" s="603"/>
      <c r="ASF45" s="603"/>
      <c r="ASG45" s="603"/>
      <c r="ASH45" s="603"/>
      <c r="ASI45" s="603"/>
      <c r="ASJ45" s="603"/>
      <c r="ASK45" s="603"/>
      <c r="ASL45" s="603"/>
      <c r="ASM45" s="603"/>
      <c r="ASN45" s="603"/>
      <c r="ASO45" s="603"/>
      <c r="ASP45" s="603"/>
      <c r="ASQ45" s="603"/>
      <c r="ASR45" s="603"/>
      <c r="ASS45" s="603"/>
      <c r="AST45" s="603"/>
      <c r="ASU45" s="603"/>
      <c r="ASV45" s="603"/>
      <c r="ASW45" s="603"/>
      <c r="ASX45" s="603"/>
      <c r="ASY45" s="603"/>
      <c r="ASZ45" s="603"/>
      <c r="ATA45" s="603"/>
      <c r="ATB45" s="603"/>
      <c r="ATC45" s="603"/>
      <c r="ATD45" s="603"/>
      <c r="ATE45" s="603"/>
      <c r="ATF45" s="603"/>
      <c r="ATG45" s="603"/>
      <c r="ATH45" s="603"/>
      <c r="ATI45" s="603"/>
      <c r="ATJ45" s="603"/>
      <c r="ATK45" s="603"/>
      <c r="ATL45" s="603"/>
      <c r="ATM45" s="603"/>
      <c r="ATN45" s="603"/>
      <c r="ATO45" s="603"/>
      <c r="ATP45" s="603"/>
      <c r="ATQ45" s="603"/>
      <c r="ATR45" s="603"/>
      <c r="ATS45" s="603"/>
      <c r="ATT45" s="603"/>
      <c r="ATU45" s="603"/>
      <c r="ATV45" s="603"/>
      <c r="ATW45" s="603"/>
      <c r="ATX45" s="603"/>
      <c r="ATY45" s="603"/>
      <c r="ATZ45" s="603"/>
      <c r="AUA45" s="603"/>
      <c r="AUB45" s="603"/>
      <c r="AUC45" s="603"/>
      <c r="AUD45" s="603"/>
      <c r="AUE45" s="603"/>
      <c r="AUF45" s="603"/>
      <c r="AUG45" s="603"/>
      <c r="AUH45" s="603"/>
      <c r="AUI45" s="603"/>
      <c r="AUJ45" s="603"/>
      <c r="AUK45" s="603"/>
      <c r="AUL45" s="603"/>
      <c r="AUM45" s="603"/>
      <c r="AUN45" s="603"/>
      <c r="AUO45" s="603"/>
      <c r="AUP45" s="603"/>
      <c r="AUQ45" s="603"/>
      <c r="AUR45" s="603"/>
      <c r="AUS45" s="603"/>
      <c r="AUT45" s="603"/>
      <c r="AUU45" s="603"/>
      <c r="AUV45" s="603"/>
      <c r="AUW45" s="603"/>
      <c r="AUX45" s="603"/>
      <c r="AUY45" s="603"/>
      <c r="AUZ45" s="603"/>
      <c r="AVA45" s="603"/>
      <c r="AVB45" s="603"/>
      <c r="AVC45" s="603"/>
      <c r="AVD45" s="603"/>
      <c r="AVE45" s="603"/>
      <c r="AVF45" s="603"/>
      <c r="AVG45" s="603"/>
      <c r="AVH45" s="603"/>
      <c r="AVI45" s="603"/>
      <c r="AVJ45" s="603"/>
      <c r="AVK45" s="603"/>
      <c r="AVL45" s="603"/>
      <c r="AVM45" s="603"/>
      <c r="AVN45" s="603"/>
      <c r="AVO45" s="603"/>
      <c r="AVP45" s="603"/>
      <c r="AVQ45" s="603"/>
      <c r="AVR45" s="603"/>
      <c r="AVS45" s="603"/>
      <c r="AVT45" s="603"/>
      <c r="AVU45" s="603"/>
      <c r="AVV45" s="603"/>
      <c r="AVW45" s="603"/>
      <c r="AVX45" s="603"/>
      <c r="AVY45" s="603"/>
      <c r="AVZ45" s="603"/>
      <c r="AWA45" s="603"/>
      <c r="AWB45" s="603"/>
      <c r="AWC45" s="603"/>
      <c r="AWD45" s="603"/>
      <c r="AWE45" s="603"/>
      <c r="AWF45" s="603"/>
      <c r="AWG45" s="603"/>
      <c r="AWH45" s="603"/>
      <c r="AWI45" s="603"/>
      <c r="AWJ45" s="603"/>
      <c r="AWK45" s="603"/>
      <c r="AWL45" s="603"/>
      <c r="AWM45" s="603"/>
      <c r="AWN45" s="603"/>
      <c r="AWO45" s="603"/>
      <c r="AWP45" s="603"/>
      <c r="AWQ45" s="603"/>
      <c r="AWR45" s="603"/>
      <c r="AWS45" s="603"/>
      <c r="AWT45" s="603"/>
      <c r="AWU45" s="603"/>
      <c r="AWV45" s="603"/>
      <c r="AWW45" s="603"/>
      <c r="AWX45" s="603"/>
      <c r="AWY45" s="603"/>
      <c r="AWZ45" s="603"/>
      <c r="AXA45" s="603"/>
      <c r="AXB45" s="603"/>
      <c r="AXC45" s="603"/>
      <c r="AXD45" s="603"/>
      <c r="AXE45" s="603"/>
      <c r="AXF45" s="603"/>
      <c r="AXG45" s="603"/>
      <c r="AXH45" s="603"/>
      <c r="AXI45" s="603"/>
      <c r="AXJ45" s="603"/>
      <c r="AXK45" s="603"/>
      <c r="AXL45" s="603"/>
      <c r="AXM45" s="603"/>
      <c r="AXN45" s="603"/>
      <c r="AXO45" s="603"/>
      <c r="AXP45" s="603"/>
      <c r="AXQ45" s="603"/>
      <c r="AXR45" s="603"/>
      <c r="AXS45" s="603"/>
      <c r="AXT45" s="603"/>
      <c r="AXU45" s="603"/>
      <c r="AXV45" s="603"/>
      <c r="AXW45" s="603"/>
      <c r="AXX45" s="603"/>
      <c r="AXY45" s="603"/>
      <c r="AXZ45" s="603"/>
      <c r="AYA45" s="603"/>
      <c r="AYB45" s="603"/>
      <c r="AYC45" s="603"/>
      <c r="AYD45" s="603"/>
      <c r="AYE45" s="603"/>
      <c r="AYF45" s="603"/>
      <c r="AYG45" s="603"/>
      <c r="AYH45" s="603"/>
      <c r="AYI45" s="603"/>
      <c r="AYJ45" s="603"/>
      <c r="AYK45" s="603"/>
      <c r="AYL45" s="603"/>
      <c r="AYM45" s="603"/>
      <c r="AYN45" s="603"/>
      <c r="AYO45" s="603"/>
      <c r="AYP45" s="603"/>
      <c r="AYQ45" s="603"/>
      <c r="AYR45" s="603"/>
      <c r="AYS45" s="603"/>
      <c r="AYT45" s="603"/>
      <c r="AYU45" s="603"/>
      <c r="AYV45" s="603"/>
      <c r="AYW45" s="603"/>
      <c r="AYX45" s="603"/>
      <c r="AYY45" s="603"/>
      <c r="AYZ45" s="603"/>
      <c r="AZA45" s="603"/>
      <c r="AZB45" s="603"/>
      <c r="AZC45" s="603"/>
      <c r="AZD45" s="603"/>
      <c r="AZE45" s="603"/>
      <c r="AZF45" s="603"/>
      <c r="AZG45" s="603"/>
      <c r="AZH45" s="603"/>
      <c r="AZI45" s="603"/>
      <c r="AZJ45" s="603"/>
      <c r="AZK45" s="603"/>
      <c r="AZL45" s="603"/>
      <c r="AZM45" s="603"/>
      <c r="AZN45" s="603"/>
      <c r="AZO45" s="603"/>
      <c r="AZP45" s="603"/>
      <c r="AZQ45" s="603"/>
      <c r="AZR45" s="603"/>
      <c r="AZS45" s="603"/>
      <c r="AZT45" s="603"/>
      <c r="AZU45" s="603"/>
      <c r="AZV45" s="603"/>
      <c r="AZW45" s="603"/>
      <c r="AZX45" s="603"/>
      <c r="AZY45" s="603"/>
      <c r="AZZ45" s="603"/>
      <c r="BAA45" s="603"/>
      <c r="BAB45" s="603"/>
      <c r="BAC45" s="603"/>
      <c r="BAD45" s="603"/>
      <c r="BAE45" s="603"/>
      <c r="BAF45" s="603"/>
      <c r="BAG45" s="603"/>
      <c r="BAH45" s="603"/>
      <c r="BAI45" s="603"/>
      <c r="BAJ45" s="603"/>
      <c r="BAK45" s="603"/>
      <c r="BAL45" s="603"/>
      <c r="BAM45" s="603"/>
      <c r="BAN45" s="603"/>
      <c r="BAO45" s="603"/>
      <c r="BAP45" s="603"/>
      <c r="BAQ45" s="603"/>
      <c r="BAR45" s="603"/>
      <c r="BAS45" s="603"/>
      <c r="BAT45" s="603"/>
      <c r="BAU45" s="603"/>
      <c r="BAV45" s="603"/>
      <c r="BAW45" s="603"/>
      <c r="BAX45" s="603"/>
      <c r="BAY45" s="603"/>
      <c r="BAZ45" s="603"/>
      <c r="BBA45" s="603"/>
      <c r="BBB45" s="603"/>
      <c r="BBC45" s="603"/>
      <c r="BBD45" s="603"/>
      <c r="BBE45" s="603"/>
      <c r="BBF45" s="603"/>
      <c r="BBG45" s="603"/>
      <c r="BBH45" s="603"/>
      <c r="BBI45" s="603"/>
      <c r="BBJ45" s="603"/>
      <c r="BBK45" s="603"/>
      <c r="BBL45" s="603"/>
      <c r="BBM45" s="603"/>
      <c r="BBN45" s="603"/>
      <c r="BBO45" s="603"/>
      <c r="BBP45" s="603"/>
      <c r="BBQ45" s="603"/>
      <c r="BBR45" s="603"/>
      <c r="BBS45" s="603"/>
      <c r="BBT45" s="603"/>
      <c r="BBU45" s="603"/>
      <c r="BBV45" s="603"/>
      <c r="BBW45" s="603"/>
      <c r="BBX45" s="603"/>
      <c r="BBY45" s="603"/>
      <c r="BBZ45" s="603"/>
      <c r="BCA45" s="603"/>
      <c r="BCB45" s="603"/>
      <c r="BCC45" s="603"/>
      <c r="BCD45" s="603"/>
      <c r="BCE45" s="603"/>
      <c r="BCF45" s="603"/>
      <c r="BCG45" s="603"/>
      <c r="BCH45" s="603"/>
      <c r="BCI45" s="603"/>
      <c r="BCJ45" s="603"/>
      <c r="BCK45" s="603"/>
      <c r="BCL45" s="603"/>
      <c r="BCM45" s="603"/>
      <c r="BCN45" s="603"/>
      <c r="BCO45" s="603"/>
      <c r="BCP45" s="603"/>
      <c r="BCQ45" s="603"/>
      <c r="BCR45" s="603"/>
      <c r="BCS45" s="603"/>
      <c r="BCT45" s="603"/>
      <c r="BCU45" s="603"/>
      <c r="BCV45" s="603"/>
      <c r="BCW45" s="603"/>
      <c r="BCX45" s="603"/>
      <c r="BCY45" s="603"/>
      <c r="BCZ45" s="603"/>
      <c r="BDA45" s="603"/>
      <c r="BDB45" s="603"/>
      <c r="BDC45" s="603"/>
      <c r="BDD45" s="603"/>
      <c r="BDE45" s="603"/>
      <c r="BDF45" s="603"/>
      <c r="BDG45" s="603"/>
      <c r="BDH45" s="603"/>
      <c r="BDI45" s="603"/>
      <c r="BDJ45" s="603"/>
      <c r="BDK45" s="603"/>
      <c r="BDL45" s="603"/>
      <c r="BDM45" s="603"/>
      <c r="BDN45" s="603"/>
      <c r="BDO45" s="603"/>
      <c r="BDP45" s="603"/>
      <c r="BDQ45" s="603"/>
      <c r="BDR45" s="603"/>
      <c r="BDS45" s="603"/>
      <c r="BDT45" s="603"/>
      <c r="BDU45" s="603"/>
      <c r="BDV45" s="603"/>
      <c r="BDW45" s="603"/>
      <c r="BDX45" s="603"/>
      <c r="BDY45" s="603"/>
      <c r="BDZ45" s="603"/>
      <c r="BEA45" s="603"/>
      <c r="BEB45" s="603"/>
      <c r="BEC45" s="603"/>
      <c r="BED45" s="603"/>
      <c r="BEE45" s="603"/>
      <c r="BEF45" s="603"/>
      <c r="BEG45" s="603"/>
      <c r="BEH45" s="603"/>
      <c r="BEI45" s="603"/>
      <c r="BEJ45" s="603"/>
      <c r="BEK45" s="603"/>
      <c r="BEL45" s="603"/>
      <c r="BEM45" s="603"/>
      <c r="BEN45" s="603"/>
      <c r="BEO45" s="603"/>
      <c r="BEP45" s="603"/>
      <c r="BEQ45" s="603"/>
      <c r="BER45" s="603"/>
      <c r="BES45" s="603"/>
      <c r="BET45" s="603"/>
      <c r="BEU45" s="603"/>
      <c r="BEV45" s="603"/>
      <c r="BEW45" s="603"/>
      <c r="BEX45" s="603"/>
      <c r="BEY45" s="603"/>
      <c r="BEZ45" s="603"/>
      <c r="BFA45" s="603"/>
      <c r="BFB45" s="603"/>
      <c r="BFC45" s="603"/>
      <c r="BFD45" s="603"/>
      <c r="BFE45" s="603"/>
      <c r="BFF45" s="603"/>
      <c r="BFG45" s="603"/>
      <c r="BFH45" s="603"/>
      <c r="BFI45" s="603"/>
      <c r="BFJ45" s="603"/>
      <c r="BFK45" s="603"/>
      <c r="BFL45" s="603"/>
      <c r="BFM45" s="603"/>
      <c r="BFN45" s="603"/>
      <c r="BFO45" s="603"/>
      <c r="BFP45" s="603"/>
      <c r="BFQ45" s="603"/>
      <c r="BFR45" s="603"/>
      <c r="BFS45" s="603"/>
      <c r="BFT45" s="603"/>
      <c r="BFU45" s="603"/>
      <c r="BFV45" s="603"/>
      <c r="BFW45" s="603"/>
      <c r="BFX45" s="603"/>
      <c r="BFY45" s="603"/>
      <c r="BFZ45" s="603"/>
      <c r="BGA45" s="603"/>
      <c r="BGB45" s="603"/>
      <c r="BGC45" s="603"/>
      <c r="BGD45" s="603"/>
      <c r="BGE45" s="603"/>
      <c r="BGF45" s="603"/>
      <c r="BGG45" s="603"/>
      <c r="BGH45" s="603"/>
      <c r="BGI45" s="603"/>
      <c r="BGJ45" s="603"/>
      <c r="BGK45" s="603"/>
      <c r="BGL45" s="603"/>
      <c r="BGM45" s="603"/>
      <c r="BGN45" s="603"/>
      <c r="BGO45" s="603"/>
      <c r="BGP45" s="603"/>
      <c r="BGQ45" s="603"/>
      <c r="BGR45" s="603"/>
      <c r="BGS45" s="603"/>
      <c r="BGT45" s="603"/>
      <c r="BGU45" s="603"/>
      <c r="BGV45" s="603"/>
      <c r="BGW45" s="603"/>
      <c r="BGX45" s="603"/>
      <c r="BGY45" s="603"/>
      <c r="BGZ45" s="603"/>
      <c r="BHA45" s="603"/>
      <c r="BHB45" s="603"/>
      <c r="BHC45" s="603"/>
      <c r="BHD45" s="603"/>
      <c r="BHE45" s="603"/>
      <c r="BHF45" s="603"/>
      <c r="BHG45" s="603"/>
      <c r="BHH45" s="603"/>
      <c r="BHI45" s="603"/>
      <c r="BHJ45" s="603"/>
      <c r="BHK45" s="603"/>
      <c r="BHL45" s="603"/>
      <c r="BHM45" s="603"/>
      <c r="BHN45" s="603"/>
      <c r="BHO45" s="603"/>
      <c r="BHP45" s="603"/>
      <c r="BHQ45" s="603"/>
      <c r="BHR45" s="603"/>
      <c r="BHS45" s="603"/>
      <c r="BHT45" s="603"/>
      <c r="BHU45" s="603"/>
      <c r="BHV45" s="603"/>
      <c r="BHW45" s="603"/>
      <c r="BHX45" s="603"/>
      <c r="BHY45" s="603"/>
      <c r="BHZ45" s="603"/>
      <c r="BIA45" s="603"/>
      <c r="BIB45" s="603"/>
      <c r="BIC45" s="603"/>
      <c r="BID45" s="603"/>
      <c r="BIE45" s="603"/>
      <c r="BIF45" s="603"/>
      <c r="BIG45" s="603"/>
      <c r="BIH45" s="603"/>
      <c r="BII45" s="603"/>
      <c r="BIJ45" s="603"/>
      <c r="BIK45" s="603"/>
      <c r="BIL45" s="603"/>
      <c r="BIM45" s="603"/>
      <c r="BIN45" s="603"/>
      <c r="BIO45" s="603"/>
      <c r="BIP45" s="603"/>
      <c r="BIQ45" s="603"/>
      <c r="BIR45" s="603"/>
      <c r="BIS45" s="603"/>
      <c r="BIT45" s="603"/>
      <c r="BIU45" s="603"/>
      <c r="BIV45" s="603"/>
      <c r="BIW45" s="603"/>
      <c r="BIX45" s="603"/>
      <c r="BIY45" s="603"/>
      <c r="BIZ45" s="603"/>
      <c r="BJA45" s="603"/>
      <c r="BJB45" s="603"/>
      <c r="BJC45" s="603"/>
      <c r="BJD45" s="603"/>
      <c r="BJE45" s="603"/>
      <c r="BJF45" s="603"/>
      <c r="BJG45" s="603"/>
      <c r="BJH45" s="603"/>
      <c r="BJI45" s="603"/>
      <c r="BJJ45" s="603"/>
      <c r="BJK45" s="603"/>
      <c r="BJL45" s="603"/>
      <c r="BJM45" s="603"/>
      <c r="BJN45" s="603"/>
      <c r="BJO45" s="603"/>
      <c r="BJP45" s="603"/>
      <c r="BJQ45" s="603"/>
      <c r="BJR45" s="603"/>
      <c r="BJS45" s="603"/>
      <c r="BJT45" s="603"/>
      <c r="BJU45" s="603"/>
      <c r="BJV45" s="603"/>
      <c r="BJW45" s="603"/>
      <c r="BJX45" s="603"/>
      <c r="BJY45" s="603"/>
      <c r="BJZ45" s="603"/>
      <c r="BKA45" s="603"/>
      <c r="BKB45" s="603"/>
      <c r="BKC45" s="603"/>
      <c r="BKD45" s="603"/>
      <c r="BKE45" s="603"/>
      <c r="BKF45" s="603"/>
      <c r="BKG45" s="603"/>
      <c r="BKH45" s="603"/>
      <c r="BKI45" s="603"/>
      <c r="BKJ45" s="603"/>
      <c r="BKK45" s="603"/>
      <c r="BKL45" s="603"/>
      <c r="BKM45" s="603"/>
      <c r="BKN45" s="603"/>
      <c r="BKO45" s="603"/>
      <c r="BKP45" s="603"/>
      <c r="BKQ45" s="603"/>
      <c r="BKR45" s="603"/>
      <c r="BKS45" s="603"/>
      <c r="BKT45" s="603"/>
      <c r="BKU45" s="603"/>
      <c r="BKV45" s="603"/>
      <c r="BKW45" s="603"/>
      <c r="BKX45" s="603"/>
      <c r="BKY45" s="603"/>
      <c r="BKZ45" s="603"/>
      <c r="BLA45" s="603"/>
      <c r="BLB45" s="603"/>
      <c r="BLC45" s="603"/>
      <c r="BLD45" s="603"/>
      <c r="BLE45" s="603"/>
      <c r="BLF45" s="603"/>
      <c r="BLG45" s="603"/>
      <c r="BLH45" s="603"/>
      <c r="BLI45" s="603"/>
      <c r="BLJ45" s="603"/>
      <c r="BLK45" s="603"/>
      <c r="BLL45" s="603"/>
      <c r="BLM45" s="603"/>
      <c r="BLN45" s="603"/>
      <c r="BLO45" s="603"/>
      <c r="BLP45" s="603"/>
      <c r="BLQ45" s="603"/>
      <c r="BLR45" s="603"/>
      <c r="BLS45" s="603"/>
      <c r="BLT45" s="603"/>
      <c r="BLU45" s="603"/>
      <c r="BLV45" s="603"/>
      <c r="BLW45" s="603"/>
      <c r="BLX45" s="603"/>
      <c r="BLY45" s="603"/>
      <c r="BLZ45" s="603"/>
      <c r="BMA45" s="603"/>
      <c r="BMB45" s="603"/>
      <c r="BMC45" s="603"/>
      <c r="BMD45" s="603"/>
      <c r="BME45" s="603"/>
      <c r="BMF45" s="603"/>
      <c r="BMG45" s="603"/>
      <c r="BMH45" s="603"/>
      <c r="BMI45" s="603"/>
      <c r="BMJ45" s="603"/>
      <c r="BMK45" s="603"/>
      <c r="BML45" s="603"/>
      <c r="BMM45" s="603"/>
      <c r="BMN45" s="603"/>
      <c r="BMO45" s="603"/>
      <c r="BMP45" s="603"/>
      <c r="BMQ45" s="603"/>
      <c r="BMR45" s="603"/>
      <c r="BMS45" s="603"/>
      <c r="BMT45" s="603"/>
      <c r="BMU45" s="603"/>
      <c r="BMV45" s="603"/>
      <c r="BMW45" s="603"/>
      <c r="BMX45" s="603"/>
      <c r="BMY45" s="603"/>
      <c r="BMZ45" s="603"/>
      <c r="BNA45" s="603"/>
      <c r="BNB45" s="603"/>
      <c r="BNC45" s="603"/>
      <c r="BND45" s="603"/>
      <c r="BNE45" s="603"/>
      <c r="BNF45" s="603"/>
      <c r="BNG45" s="603"/>
      <c r="BNH45" s="603"/>
      <c r="BNI45" s="603"/>
      <c r="BNJ45" s="603"/>
      <c r="BNK45" s="603"/>
      <c r="BNL45" s="603"/>
      <c r="BNM45" s="603"/>
      <c r="BNN45" s="603"/>
      <c r="BNO45" s="603"/>
      <c r="BNP45" s="603"/>
      <c r="BNQ45" s="603"/>
      <c r="BNR45" s="603"/>
      <c r="BNS45" s="603"/>
      <c r="BNT45" s="603"/>
      <c r="BNU45" s="603"/>
      <c r="BNV45" s="603"/>
      <c r="BNW45" s="603"/>
      <c r="BNX45" s="603"/>
      <c r="BNY45" s="603"/>
      <c r="BNZ45" s="603"/>
      <c r="BOA45" s="603"/>
      <c r="BOB45" s="603"/>
      <c r="BOC45" s="603"/>
      <c r="BOD45" s="603"/>
      <c r="BOE45" s="603"/>
      <c r="BOF45" s="603"/>
      <c r="BOG45" s="603"/>
      <c r="BOH45" s="603"/>
      <c r="BOI45" s="603"/>
      <c r="BOJ45" s="603"/>
      <c r="BOK45" s="603"/>
      <c r="BOL45" s="603"/>
      <c r="BOM45" s="603"/>
      <c r="BON45" s="603"/>
      <c r="BOO45" s="603"/>
      <c r="BOP45" s="603"/>
      <c r="BOQ45" s="603"/>
      <c r="BOR45" s="603"/>
      <c r="BOS45" s="603"/>
      <c r="BOT45" s="603"/>
      <c r="BOU45" s="603"/>
      <c r="BOV45" s="603"/>
      <c r="BOW45" s="603"/>
      <c r="BOX45" s="603"/>
      <c r="BOY45" s="603"/>
      <c r="BOZ45" s="603"/>
      <c r="BPA45" s="603"/>
      <c r="BPB45" s="603"/>
      <c r="BPC45" s="603"/>
      <c r="BPD45" s="603"/>
      <c r="BPE45" s="603"/>
      <c r="BPF45" s="603"/>
      <c r="BPG45" s="603"/>
      <c r="BPH45" s="603"/>
      <c r="BPI45" s="603"/>
      <c r="BPJ45" s="603"/>
      <c r="BPK45" s="603"/>
      <c r="BPL45" s="603"/>
      <c r="BPM45" s="603"/>
      <c r="BPN45" s="603"/>
      <c r="BPO45" s="603"/>
      <c r="BPP45" s="603"/>
      <c r="BPQ45" s="603"/>
      <c r="BPR45" s="603"/>
      <c r="BPS45" s="603"/>
      <c r="BPT45" s="603"/>
      <c r="BPU45" s="603"/>
      <c r="BPV45" s="603"/>
      <c r="BPW45" s="603"/>
      <c r="BPX45" s="603"/>
      <c r="BPY45" s="603"/>
      <c r="BPZ45" s="603"/>
      <c r="BQA45" s="603"/>
      <c r="BQB45" s="603"/>
      <c r="BQC45" s="603"/>
      <c r="BQD45" s="603"/>
      <c r="BQE45" s="603"/>
      <c r="BQF45" s="603"/>
      <c r="BQG45" s="603"/>
      <c r="BQH45" s="603"/>
      <c r="BQI45" s="603"/>
      <c r="BQJ45" s="603"/>
      <c r="BQK45" s="603"/>
      <c r="BQL45" s="603"/>
      <c r="BQM45" s="603"/>
      <c r="BQN45" s="603"/>
      <c r="BQO45" s="603"/>
      <c r="BQP45" s="603"/>
      <c r="BQQ45" s="603"/>
      <c r="BQR45" s="603"/>
      <c r="BQS45" s="603"/>
      <c r="BQT45" s="603"/>
      <c r="BQU45" s="603"/>
      <c r="BQV45" s="603"/>
      <c r="BQW45" s="603"/>
      <c r="BQX45" s="603"/>
      <c r="BQY45" s="603"/>
      <c r="BQZ45" s="603"/>
      <c r="BRA45" s="603"/>
      <c r="BRB45" s="603"/>
      <c r="BRC45" s="603"/>
      <c r="BRD45" s="603"/>
      <c r="BRE45" s="603"/>
      <c r="BRF45" s="603"/>
      <c r="BRG45" s="603"/>
      <c r="BRH45" s="603"/>
      <c r="BRI45" s="603"/>
      <c r="BRJ45" s="603"/>
      <c r="BRK45" s="603"/>
      <c r="BRL45" s="603"/>
      <c r="BRM45" s="603"/>
      <c r="BRN45" s="603"/>
      <c r="BRO45" s="603"/>
      <c r="BRP45" s="603"/>
      <c r="BRQ45" s="603"/>
      <c r="BRR45" s="603"/>
      <c r="BRS45" s="603"/>
      <c r="BRT45" s="603"/>
      <c r="BRU45" s="603"/>
      <c r="BRV45" s="603"/>
      <c r="BRW45" s="603"/>
      <c r="BRX45" s="603"/>
      <c r="BRY45" s="603"/>
      <c r="BRZ45" s="603"/>
      <c r="BSA45" s="603"/>
      <c r="BSB45" s="603"/>
      <c r="BSC45" s="603"/>
      <c r="BSD45" s="603"/>
      <c r="BSE45" s="603"/>
      <c r="BSF45" s="603"/>
      <c r="BSG45" s="603"/>
      <c r="BSH45" s="603"/>
      <c r="BSI45" s="603"/>
      <c r="BSJ45" s="603"/>
      <c r="BSK45" s="603"/>
      <c r="BSL45" s="603"/>
      <c r="BSM45" s="603"/>
      <c r="BSN45" s="603"/>
      <c r="BSO45" s="603"/>
      <c r="BSP45" s="603"/>
      <c r="BSQ45" s="603"/>
      <c r="BSR45" s="603"/>
      <c r="BSS45" s="603"/>
      <c r="BST45" s="603"/>
      <c r="BSU45" s="603"/>
      <c r="BSV45" s="603"/>
      <c r="BSW45" s="603"/>
      <c r="BSX45" s="603"/>
      <c r="BSY45" s="603"/>
      <c r="BSZ45" s="603"/>
      <c r="BTA45" s="603"/>
      <c r="BTB45" s="603"/>
      <c r="BTC45" s="603"/>
      <c r="BTD45" s="603"/>
      <c r="BTE45" s="603"/>
      <c r="BTF45" s="603"/>
      <c r="BTG45" s="603"/>
      <c r="BTH45" s="603"/>
      <c r="BTI45" s="603"/>
      <c r="BTJ45" s="603"/>
      <c r="BTK45" s="603"/>
      <c r="BTL45" s="603"/>
      <c r="BTM45" s="603"/>
      <c r="BTN45" s="603"/>
      <c r="BTO45" s="603"/>
      <c r="BTP45" s="603"/>
      <c r="BTQ45" s="603"/>
      <c r="BTR45" s="603"/>
      <c r="BTS45" s="603"/>
      <c r="BTT45" s="603"/>
      <c r="BTU45" s="603"/>
      <c r="BTV45" s="603"/>
      <c r="BTW45" s="603"/>
      <c r="BTX45" s="603"/>
      <c r="BTY45" s="603"/>
      <c r="BTZ45" s="603"/>
      <c r="BUA45" s="603"/>
      <c r="BUB45" s="603"/>
      <c r="BUC45" s="603"/>
      <c r="BUD45" s="603"/>
      <c r="BUE45" s="603"/>
      <c r="BUF45" s="603"/>
      <c r="BUG45" s="603"/>
      <c r="BUH45" s="603"/>
      <c r="BUI45" s="603"/>
      <c r="BUJ45" s="603"/>
      <c r="BUK45" s="603"/>
      <c r="BUL45" s="603"/>
      <c r="BUM45" s="603"/>
      <c r="BUN45" s="603"/>
      <c r="BUO45" s="603"/>
      <c r="BUP45" s="603"/>
      <c r="BUQ45" s="603"/>
      <c r="BUR45" s="603"/>
      <c r="BUS45" s="603"/>
      <c r="BUT45" s="603"/>
      <c r="BUU45" s="603"/>
      <c r="BUV45" s="603"/>
      <c r="BUW45" s="603"/>
      <c r="BUX45" s="603"/>
      <c r="BUY45" s="603"/>
      <c r="BUZ45" s="603"/>
      <c r="BVA45" s="603"/>
      <c r="BVB45" s="603"/>
      <c r="BVC45" s="603"/>
      <c r="BVD45" s="603"/>
      <c r="BVE45" s="603"/>
      <c r="BVF45" s="603"/>
      <c r="BVG45" s="603"/>
      <c r="BVH45" s="603"/>
      <c r="BVI45" s="603"/>
      <c r="BVJ45" s="603"/>
      <c r="BVK45" s="603"/>
      <c r="BVL45" s="603"/>
      <c r="BVM45" s="603"/>
      <c r="BVN45" s="603"/>
      <c r="BVO45" s="603"/>
      <c r="BVP45" s="603"/>
      <c r="BVQ45" s="603"/>
      <c r="BVR45" s="603"/>
      <c r="BVS45" s="603"/>
      <c r="BVT45" s="603"/>
      <c r="BVU45" s="603"/>
      <c r="BVV45" s="603"/>
      <c r="BVW45" s="603"/>
      <c r="BVX45" s="603"/>
      <c r="BVY45" s="603"/>
      <c r="BVZ45" s="603"/>
      <c r="BWA45" s="603"/>
      <c r="BWB45" s="603"/>
      <c r="BWC45" s="603"/>
      <c r="BWD45" s="603"/>
      <c r="BWE45" s="603"/>
      <c r="BWF45" s="603"/>
      <c r="BWG45" s="603"/>
      <c r="BWH45" s="603"/>
      <c r="BWI45" s="603"/>
      <c r="BWJ45" s="603"/>
      <c r="BWK45" s="603"/>
    </row>
    <row r="46" spans="1:1961" s="128" customFormat="1" ht="31.5" x14ac:dyDescent="0.25">
      <c r="A46" s="52" t="s">
        <v>170</v>
      </c>
      <c r="B46" s="66" t="s">
        <v>18</v>
      </c>
      <c r="C46" s="66" t="s">
        <v>47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569">
        <v>1.2947187099999999</v>
      </c>
      <c r="AA46" s="84">
        <v>0</v>
      </c>
      <c r="AB46" s="84">
        <v>0</v>
      </c>
      <c r="AC46" s="84">
        <v>0.75</v>
      </c>
      <c r="AD46" s="84">
        <v>0</v>
      </c>
      <c r="AE46" s="84">
        <v>0</v>
      </c>
      <c r="AF46" s="84">
        <v>0</v>
      </c>
      <c r="AG46" s="83">
        <f t="shared" si="14"/>
        <v>1.2947187099999999</v>
      </c>
      <c r="AH46" s="84">
        <v>0</v>
      </c>
      <c r="AI46" s="84">
        <v>0</v>
      </c>
      <c r="AJ46" s="84">
        <f t="shared" si="15"/>
        <v>0.75</v>
      </c>
      <c r="AK46" s="84">
        <v>0</v>
      </c>
      <c r="AL46" s="84">
        <v>0</v>
      </c>
      <c r="AM46" s="603"/>
      <c r="AN46" s="603"/>
      <c r="AO46" s="603"/>
      <c r="AP46" s="603"/>
      <c r="AQ46" s="603"/>
      <c r="AR46" s="603"/>
      <c r="AS46" s="603"/>
      <c r="AT46" s="603"/>
      <c r="AU46" s="603"/>
      <c r="AV46" s="603"/>
      <c r="AW46" s="603"/>
      <c r="AX46" s="603"/>
      <c r="AY46" s="603"/>
      <c r="AZ46" s="603"/>
      <c r="BA46" s="603"/>
      <c r="BB46" s="603"/>
      <c r="BC46" s="603"/>
      <c r="BD46" s="603"/>
      <c r="BE46" s="603"/>
      <c r="BF46" s="603"/>
      <c r="BG46" s="603"/>
      <c r="BH46" s="603"/>
      <c r="BI46" s="603"/>
      <c r="BJ46" s="603"/>
      <c r="BK46" s="603"/>
      <c r="BL46" s="603"/>
      <c r="BM46" s="603"/>
      <c r="BN46" s="603"/>
      <c r="BO46" s="603"/>
      <c r="BP46" s="603"/>
      <c r="BQ46" s="603"/>
      <c r="BR46" s="603"/>
      <c r="BS46" s="603"/>
      <c r="BT46" s="603"/>
      <c r="BU46" s="603"/>
      <c r="BV46" s="603"/>
      <c r="BW46" s="603"/>
      <c r="BX46" s="603"/>
      <c r="BY46" s="603"/>
      <c r="BZ46" s="603"/>
      <c r="CA46" s="603"/>
      <c r="CB46" s="603"/>
      <c r="CC46" s="603"/>
      <c r="CD46" s="603"/>
      <c r="CE46" s="603"/>
      <c r="CF46" s="603"/>
      <c r="CG46" s="603"/>
      <c r="CH46" s="603"/>
      <c r="CI46" s="603"/>
      <c r="CJ46" s="603"/>
      <c r="CK46" s="603"/>
      <c r="CL46" s="603"/>
      <c r="CM46" s="603"/>
      <c r="CN46" s="603"/>
      <c r="CO46" s="603"/>
      <c r="CP46" s="603"/>
      <c r="CQ46" s="603"/>
      <c r="CR46" s="603"/>
      <c r="CS46" s="603"/>
      <c r="CT46" s="603"/>
      <c r="CU46" s="603"/>
      <c r="CV46" s="603"/>
      <c r="CW46" s="603"/>
      <c r="CX46" s="603"/>
      <c r="CY46" s="603"/>
      <c r="CZ46" s="603"/>
      <c r="DA46" s="603"/>
      <c r="DB46" s="603"/>
      <c r="DC46" s="603"/>
      <c r="DD46" s="603"/>
      <c r="DE46" s="603"/>
      <c r="DF46" s="603"/>
      <c r="DG46" s="603"/>
      <c r="DH46" s="603"/>
      <c r="DI46" s="603"/>
      <c r="DJ46" s="603"/>
      <c r="DK46" s="603"/>
      <c r="DL46" s="603"/>
      <c r="DM46" s="603"/>
      <c r="DN46" s="603"/>
      <c r="DO46" s="603"/>
      <c r="DP46" s="603"/>
      <c r="DQ46" s="603"/>
      <c r="DR46" s="603"/>
      <c r="DS46" s="603"/>
      <c r="DT46" s="603"/>
      <c r="DU46" s="603"/>
      <c r="DV46" s="603"/>
      <c r="DW46" s="603"/>
      <c r="DX46" s="603"/>
      <c r="DY46" s="603"/>
      <c r="DZ46" s="603"/>
      <c r="EA46" s="603"/>
      <c r="EB46" s="603"/>
      <c r="EC46" s="603"/>
      <c r="ED46" s="603"/>
      <c r="EE46" s="603"/>
      <c r="EF46" s="603"/>
      <c r="EG46" s="603"/>
      <c r="EH46" s="603"/>
      <c r="EI46" s="603"/>
      <c r="EJ46" s="603"/>
      <c r="EK46" s="603"/>
      <c r="EL46" s="603"/>
      <c r="EM46" s="603"/>
      <c r="EN46" s="603"/>
      <c r="EO46" s="603"/>
      <c r="EP46" s="603"/>
      <c r="EQ46" s="603"/>
      <c r="ER46" s="603"/>
      <c r="ES46" s="603"/>
      <c r="ET46" s="603"/>
      <c r="EU46" s="603"/>
      <c r="EV46" s="603"/>
      <c r="EW46" s="603"/>
      <c r="EX46" s="603"/>
      <c r="EY46" s="603"/>
      <c r="EZ46" s="603"/>
      <c r="FA46" s="603"/>
      <c r="FB46" s="603"/>
      <c r="FC46" s="603"/>
      <c r="FD46" s="603"/>
      <c r="FE46" s="603"/>
      <c r="FF46" s="603"/>
      <c r="FG46" s="603"/>
      <c r="FH46" s="603"/>
      <c r="FI46" s="603"/>
      <c r="FJ46" s="603"/>
      <c r="FK46" s="603"/>
      <c r="FL46" s="603"/>
      <c r="FM46" s="603"/>
      <c r="FN46" s="603"/>
      <c r="FO46" s="603"/>
      <c r="FP46" s="603"/>
      <c r="FQ46" s="603"/>
      <c r="FR46" s="603"/>
      <c r="FS46" s="603"/>
      <c r="FT46" s="603"/>
      <c r="FU46" s="603"/>
      <c r="FV46" s="603"/>
      <c r="FW46" s="603"/>
      <c r="FX46" s="603"/>
      <c r="FY46" s="603"/>
      <c r="FZ46" s="603"/>
      <c r="GA46" s="603"/>
      <c r="GB46" s="603"/>
      <c r="GC46" s="603"/>
      <c r="GD46" s="603"/>
      <c r="GE46" s="603"/>
      <c r="GF46" s="603"/>
      <c r="GG46" s="603"/>
      <c r="GH46" s="603"/>
      <c r="GI46" s="603"/>
      <c r="GJ46" s="603"/>
      <c r="GK46" s="603"/>
      <c r="GL46" s="603"/>
      <c r="GM46" s="603"/>
      <c r="GN46" s="603"/>
      <c r="GO46" s="603"/>
      <c r="GP46" s="603"/>
      <c r="GQ46" s="603"/>
      <c r="GR46" s="603"/>
      <c r="GS46" s="603"/>
      <c r="GT46" s="603"/>
      <c r="GU46" s="603"/>
      <c r="GV46" s="603"/>
      <c r="GW46" s="603"/>
      <c r="GX46" s="603"/>
      <c r="GY46" s="603"/>
      <c r="GZ46" s="603"/>
      <c r="HA46" s="603"/>
      <c r="HB46" s="603"/>
      <c r="HC46" s="603"/>
      <c r="HD46" s="603"/>
      <c r="HE46" s="603"/>
      <c r="HF46" s="603"/>
      <c r="HG46" s="603"/>
      <c r="HH46" s="603"/>
      <c r="HI46" s="603"/>
      <c r="HJ46" s="603"/>
      <c r="HK46" s="603"/>
      <c r="HL46" s="603"/>
      <c r="HM46" s="603"/>
      <c r="HN46" s="603"/>
      <c r="HO46" s="603"/>
      <c r="HP46" s="603"/>
      <c r="HQ46" s="603"/>
      <c r="HR46" s="603"/>
      <c r="HS46" s="603"/>
      <c r="HT46" s="603"/>
      <c r="HU46" s="603"/>
      <c r="HV46" s="603"/>
      <c r="HW46" s="603"/>
      <c r="HX46" s="603"/>
      <c r="HY46" s="603"/>
      <c r="HZ46" s="603"/>
      <c r="IA46" s="603"/>
      <c r="IB46" s="603"/>
      <c r="IC46" s="603"/>
      <c r="ID46" s="603"/>
      <c r="IE46" s="603"/>
      <c r="IF46" s="603"/>
      <c r="IG46" s="603"/>
      <c r="IH46" s="603"/>
      <c r="II46" s="603"/>
      <c r="IJ46" s="603"/>
      <c r="IK46" s="603"/>
      <c r="IL46" s="603"/>
      <c r="IM46" s="603"/>
      <c r="IN46" s="603"/>
      <c r="IO46" s="603"/>
      <c r="IP46" s="603"/>
      <c r="IQ46" s="603"/>
      <c r="IR46" s="603"/>
      <c r="IS46" s="603"/>
      <c r="IT46" s="603"/>
      <c r="IU46" s="603"/>
      <c r="IV46" s="603"/>
      <c r="IW46" s="603"/>
      <c r="IX46" s="603"/>
      <c r="IY46" s="603"/>
      <c r="IZ46" s="603"/>
      <c r="JA46" s="603"/>
      <c r="JB46" s="603"/>
      <c r="JC46" s="603"/>
      <c r="JD46" s="603"/>
      <c r="JE46" s="603"/>
      <c r="JF46" s="603"/>
      <c r="JG46" s="603"/>
      <c r="JH46" s="603"/>
      <c r="JI46" s="603"/>
      <c r="JJ46" s="603"/>
      <c r="JK46" s="603"/>
      <c r="JL46" s="603"/>
      <c r="JM46" s="603"/>
      <c r="JN46" s="603"/>
      <c r="JO46" s="603"/>
      <c r="JP46" s="603"/>
      <c r="JQ46" s="603"/>
      <c r="JR46" s="603"/>
      <c r="JS46" s="603"/>
      <c r="JT46" s="603"/>
      <c r="JU46" s="603"/>
      <c r="JV46" s="603"/>
      <c r="JW46" s="603"/>
      <c r="JX46" s="603"/>
      <c r="JY46" s="603"/>
      <c r="JZ46" s="603"/>
      <c r="KA46" s="603"/>
      <c r="KB46" s="603"/>
      <c r="KC46" s="603"/>
      <c r="KD46" s="603"/>
      <c r="KE46" s="603"/>
      <c r="KF46" s="603"/>
      <c r="KG46" s="603"/>
      <c r="KH46" s="603"/>
      <c r="KI46" s="603"/>
      <c r="KJ46" s="603"/>
      <c r="KK46" s="603"/>
      <c r="KL46" s="603"/>
      <c r="KM46" s="603"/>
      <c r="KN46" s="603"/>
      <c r="KO46" s="603"/>
      <c r="KP46" s="603"/>
      <c r="KQ46" s="603"/>
      <c r="KR46" s="603"/>
      <c r="KS46" s="603"/>
      <c r="KT46" s="603"/>
      <c r="KU46" s="603"/>
      <c r="KV46" s="603"/>
      <c r="KW46" s="603"/>
      <c r="KX46" s="603"/>
      <c r="KY46" s="603"/>
      <c r="KZ46" s="603"/>
      <c r="LA46" s="603"/>
      <c r="LB46" s="603"/>
      <c r="LC46" s="603"/>
      <c r="LD46" s="603"/>
      <c r="LE46" s="603"/>
      <c r="LF46" s="603"/>
      <c r="LG46" s="603"/>
      <c r="LH46" s="603"/>
      <c r="LI46" s="603"/>
      <c r="LJ46" s="603"/>
      <c r="LK46" s="603"/>
      <c r="LL46" s="603"/>
      <c r="LM46" s="603"/>
      <c r="LN46" s="603"/>
      <c r="LO46" s="603"/>
      <c r="LP46" s="603"/>
      <c r="LQ46" s="603"/>
      <c r="LR46" s="603"/>
      <c r="LS46" s="603"/>
      <c r="LT46" s="603"/>
      <c r="LU46" s="603"/>
      <c r="LV46" s="603"/>
      <c r="LW46" s="603"/>
      <c r="LX46" s="603"/>
      <c r="LY46" s="603"/>
      <c r="LZ46" s="603"/>
      <c r="MA46" s="603"/>
      <c r="MB46" s="603"/>
      <c r="MC46" s="603"/>
      <c r="MD46" s="603"/>
      <c r="ME46" s="603"/>
      <c r="MF46" s="603"/>
      <c r="MG46" s="603"/>
      <c r="MH46" s="603"/>
      <c r="MI46" s="603"/>
      <c r="MJ46" s="603"/>
      <c r="MK46" s="603"/>
      <c r="ML46" s="603"/>
      <c r="MM46" s="603"/>
      <c r="MN46" s="603"/>
      <c r="MO46" s="603"/>
      <c r="MP46" s="603"/>
      <c r="MQ46" s="603"/>
      <c r="MR46" s="603"/>
      <c r="MS46" s="603"/>
      <c r="MT46" s="603"/>
      <c r="MU46" s="603"/>
      <c r="MV46" s="603"/>
      <c r="MW46" s="603"/>
      <c r="MX46" s="603"/>
      <c r="MY46" s="603"/>
      <c r="MZ46" s="603"/>
      <c r="NA46" s="603"/>
      <c r="NB46" s="603"/>
      <c r="NC46" s="603"/>
      <c r="ND46" s="603"/>
      <c r="NE46" s="603"/>
      <c r="NF46" s="603"/>
      <c r="NG46" s="603"/>
      <c r="NH46" s="603"/>
      <c r="NI46" s="603"/>
      <c r="NJ46" s="603"/>
      <c r="NK46" s="603"/>
      <c r="NL46" s="603"/>
      <c r="NM46" s="603"/>
      <c r="NN46" s="603"/>
      <c r="NO46" s="603"/>
      <c r="NP46" s="603"/>
      <c r="NQ46" s="603"/>
      <c r="NR46" s="603"/>
      <c r="NS46" s="603"/>
      <c r="NT46" s="603"/>
      <c r="NU46" s="603"/>
      <c r="NV46" s="603"/>
      <c r="NW46" s="603"/>
      <c r="NX46" s="603"/>
      <c r="NY46" s="603"/>
      <c r="NZ46" s="603"/>
      <c r="OA46" s="603"/>
      <c r="OB46" s="603"/>
      <c r="OC46" s="603"/>
      <c r="OD46" s="603"/>
      <c r="OE46" s="603"/>
      <c r="OF46" s="603"/>
      <c r="OG46" s="603"/>
      <c r="OH46" s="603"/>
      <c r="OI46" s="603"/>
      <c r="OJ46" s="603"/>
      <c r="OK46" s="603"/>
      <c r="OL46" s="603"/>
      <c r="OM46" s="603"/>
      <c r="ON46" s="603"/>
      <c r="OO46" s="603"/>
      <c r="OP46" s="603"/>
      <c r="OQ46" s="603"/>
      <c r="OR46" s="603"/>
      <c r="OS46" s="603"/>
      <c r="OT46" s="603"/>
      <c r="OU46" s="603"/>
      <c r="OV46" s="603"/>
      <c r="OW46" s="603"/>
      <c r="OX46" s="603"/>
      <c r="OY46" s="603"/>
      <c r="OZ46" s="603"/>
      <c r="PA46" s="603"/>
      <c r="PB46" s="603"/>
      <c r="PC46" s="603"/>
      <c r="PD46" s="603"/>
      <c r="PE46" s="603"/>
      <c r="PF46" s="603"/>
      <c r="PG46" s="603"/>
      <c r="PH46" s="603"/>
      <c r="PI46" s="603"/>
      <c r="PJ46" s="603"/>
      <c r="PK46" s="603"/>
      <c r="PL46" s="603"/>
      <c r="PM46" s="603"/>
      <c r="PN46" s="603"/>
      <c r="PO46" s="603"/>
      <c r="PP46" s="603"/>
      <c r="PQ46" s="603"/>
      <c r="PR46" s="603"/>
      <c r="PS46" s="603"/>
      <c r="PT46" s="603"/>
      <c r="PU46" s="603"/>
      <c r="PV46" s="603"/>
      <c r="PW46" s="603"/>
      <c r="PX46" s="603"/>
      <c r="PY46" s="603"/>
      <c r="PZ46" s="603"/>
      <c r="QA46" s="603"/>
      <c r="QB46" s="603"/>
      <c r="QC46" s="603"/>
      <c r="QD46" s="603"/>
      <c r="QE46" s="603"/>
      <c r="QF46" s="603"/>
      <c r="QG46" s="603"/>
      <c r="QH46" s="603"/>
      <c r="QI46" s="603"/>
      <c r="QJ46" s="603"/>
      <c r="QK46" s="603"/>
      <c r="QL46" s="603"/>
      <c r="QM46" s="603"/>
      <c r="QN46" s="603"/>
      <c r="QO46" s="603"/>
      <c r="QP46" s="603"/>
      <c r="QQ46" s="603"/>
      <c r="QR46" s="603"/>
      <c r="QS46" s="603"/>
      <c r="QT46" s="603"/>
      <c r="QU46" s="603"/>
      <c r="QV46" s="603"/>
      <c r="QW46" s="603"/>
      <c r="QX46" s="603"/>
      <c r="QY46" s="603"/>
      <c r="QZ46" s="603"/>
      <c r="RA46" s="603"/>
      <c r="RB46" s="603"/>
      <c r="RC46" s="603"/>
      <c r="RD46" s="603"/>
      <c r="RE46" s="603"/>
      <c r="RF46" s="603"/>
      <c r="RG46" s="603"/>
      <c r="RH46" s="603"/>
      <c r="RI46" s="603"/>
      <c r="RJ46" s="603"/>
      <c r="RK46" s="603"/>
      <c r="RL46" s="603"/>
      <c r="RM46" s="603"/>
      <c r="RN46" s="603"/>
      <c r="RO46" s="603"/>
      <c r="RP46" s="603"/>
      <c r="RQ46" s="603"/>
      <c r="RR46" s="603"/>
      <c r="RS46" s="603"/>
      <c r="RT46" s="603"/>
      <c r="RU46" s="603"/>
      <c r="RV46" s="603"/>
      <c r="RW46" s="603"/>
      <c r="RX46" s="603"/>
      <c r="RY46" s="603"/>
      <c r="RZ46" s="603"/>
      <c r="SA46" s="603"/>
      <c r="SB46" s="603"/>
      <c r="SC46" s="603"/>
      <c r="SD46" s="603"/>
      <c r="SE46" s="603"/>
      <c r="SF46" s="603"/>
      <c r="SG46" s="603"/>
      <c r="SH46" s="603"/>
      <c r="SI46" s="603"/>
      <c r="SJ46" s="603"/>
      <c r="SK46" s="603"/>
      <c r="SL46" s="603"/>
      <c r="SM46" s="603"/>
      <c r="SN46" s="603"/>
      <c r="SO46" s="603"/>
      <c r="SP46" s="603"/>
      <c r="SQ46" s="603"/>
      <c r="SR46" s="603"/>
      <c r="SS46" s="603"/>
      <c r="ST46" s="603"/>
      <c r="SU46" s="603"/>
      <c r="SV46" s="603"/>
      <c r="SW46" s="603"/>
      <c r="SX46" s="603"/>
      <c r="SY46" s="603"/>
      <c r="SZ46" s="603"/>
      <c r="TA46" s="603"/>
      <c r="TB46" s="603"/>
      <c r="TC46" s="603"/>
      <c r="TD46" s="603"/>
      <c r="TE46" s="603"/>
      <c r="TF46" s="603"/>
      <c r="TG46" s="603"/>
      <c r="TH46" s="603"/>
      <c r="TI46" s="603"/>
      <c r="TJ46" s="603"/>
      <c r="TK46" s="603"/>
      <c r="TL46" s="603"/>
      <c r="TM46" s="603"/>
      <c r="TN46" s="603"/>
      <c r="TO46" s="603"/>
      <c r="TP46" s="603"/>
      <c r="TQ46" s="603"/>
      <c r="TR46" s="603"/>
      <c r="TS46" s="603"/>
      <c r="TT46" s="603"/>
      <c r="TU46" s="603"/>
      <c r="TV46" s="603"/>
      <c r="TW46" s="603"/>
      <c r="TX46" s="603"/>
      <c r="TY46" s="603"/>
      <c r="TZ46" s="603"/>
      <c r="UA46" s="603"/>
      <c r="UB46" s="603"/>
      <c r="UC46" s="603"/>
      <c r="UD46" s="603"/>
      <c r="UE46" s="603"/>
      <c r="UF46" s="603"/>
      <c r="UG46" s="603"/>
      <c r="UH46" s="603"/>
      <c r="UI46" s="603"/>
      <c r="UJ46" s="603"/>
      <c r="UK46" s="603"/>
      <c r="UL46" s="603"/>
      <c r="UM46" s="603"/>
      <c r="UN46" s="603"/>
      <c r="UO46" s="603"/>
      <c r="UP46" s="603"/>
      <c r="UQ46" s="603"/>
      <c r="UR46" s="603"/>
      <c r="US46" s="603"/>
      <c r="UT46" s="603"/>
      <c r="UU46" s="603"/>
      <c r="UV46" s="603"/>
      <c r="UW46" s="603"/>
      <c r="UX46" s="603"/>
      <c r="UY46" s="603"/>
      <c r="UZ46" s="603"/>
      <c r="VA46" s="603"/>
      <c r="VB46" s="603"/>
      <c r="VC46" s="603"/>
      <c r="VD46" s="603"/>
      <c r="VE46" s="603"/>
      <c r="VF46" s="603"/>
      <c r="VG46" s="603"/>
      <c r="VH46" s="603"/>
      <c r="VI46" s="603"/>
      <c r="VJ46" s="603"/>
      <c r="VK46" s="603"/>
      <c r="VL46" s="603"/>
      <c r="VM46" s="603"/>
      <c r="VN46" s="603"/>
      <c r="VO46" s="603"/>
      <c r="VP46" s="603"/>
      <c r="VQ46" s="603"/>
      <c r="VR46" s="603"/>
      <c r="VS46" s="603"/>
      <c r="VT46" s="603"/>
      <c r="VU46" s="603"/>
      <c r="VV46" s="603"/>
      <c r="VW46" s="603"/>
      <c r="VX46" s="603"/>
      <c r="VY46" s="603"/>
      <c r="VZ46" s="603"/>
      <c r="WA46" s="603"/>
      <c r="WB46" s="603"/>
      <c r="WC46" s="603"/>
      <c r="WD46" s="603"/>
      <c r="WE46" s="603"/>
      <c r="WF46" s="603"/>
      <c r="WG46" s="603"/>
      <c r="WH46" s="603"/>
      <c r="WI46" s="603"/>
      <c r="WJ46" s="603"/>
      <c r="WK46" s="603"/>
      <c r="WL46" s="603"/>
      <c r="WM46" s="603"/>
      <c r="WN46" s="603"/>
      <c r="WO46" s="603"/>
      <c r="WP46" s="603"/>
      <c r="WQ46" s="603"/>
      <c r="WR46" s="603"/>
      <c r="WS46" s="603"/>
      <c r="WT46" s="603"/>
      <c r="WU46" s="603"/>
      <c r="WV46" s="603"/>
      <c r="WW46" s="603"/>
      <c r="WX46" s="603"/>
      <c r="WY46" s="603"/>
      <c r="WZ46" s="603"/>
      <c r="XA46" s="603"/>
      <c r="XB46" s="603"/>
      <c r="XC46" s="603"/>
      <c r="XD46" s="603"/>
      <c r="XE46" s="603"/>
      <c r="XF46" s="603"/>
      <c r="XG46" s="603"/>
      <c r="XH46" s="603"/>
      <c r="XI46" s="603"/>
      <c r="XJ46" s="603"/>
      <c r="XK46" s="603"/>
      <c r="XL46" s="603"/>
      <c r="XM46" s="603"/>
      <c r="XN46" s="603"/>
      <c r="XO46" s="603"/>
      <c r="XP46" s="603"/>
      <c r="XQ46" s="603"/>
      <c r="XR46" s="603"/>
      <c r="XS46" s="603"/>
      <c r="XT46" s="603"/>
      <c r="XU46" s="603"/>
      <c r="XV46" s="603"/>
      <c r="XW46" s="603"/>
      <c r="XX46" s="603"/>
      <c r="XY46" s="603"/>
      <c r="XZ46" s="603"/>
      <c r="YA46" s="603"/>
      <c r="YB46" s="603"/>
      <c r="YC46" s="603"/>
      <c r="YD46" s="603"/>
      <c r="YE46" s="603"/>
      <c r="YF46" s="603"/>
      <c r="YG46" s="603"/>
      <c r="YH46" s="603"/>
      <c r="YI46" s="603"/>
      <c r="YJ46" s="603"/>
      <c r="YK46" s="603"/>
      <c r="YL46" s="603"/>
      <c r="YM46" s="603"/>
      <c r="YN46" s="603"/>
      <c r="YO46" s="603"/>
      <c r="YP46" s="603"/>
      <c r="YQ46" s="603"/>
      <c r="YR46" s="603"/>
      <c r="YS46" s="603"/>
      <c r="YT46" s="603"/>
      <c r="YU46" s="603"/>
      <c r="YV46" s="603"/>
      <c r="YW46" s="603"/>
      <c r="YX46" s="603"/>
      <c r="YY46" s="603"/>
      <c r="YZ46" s="603"/>
      <c r="ZA46" s="603"/>
      <c r="ZB46" s="603"/>
      <c r="ZC46" s="603"/>
      <c r="ZD46" s="603"/>
      <c r="ZE46" s="603"/>
      <c r="ZF46" s="603"/>
      <c r="ZG46" s="603"/>
      <c r="ZH46" s="603"/>
      <c r="ZI46" s="603"/>
      <c r="ZJ46" s="603"/>
      <c r="ZK46" s="603"/>
      <c r="ZL46" s="603"/>
      <c r="ZM46" s="603"/>
      <c r="ZN46" s="603"/>
      <c r="ZO46" s="603"/>
      <c r="ZP46" s="603"/>
      <c r="ZQ46" s="603"/>
      <c r="ZR46" s="603"/>
      <c r="ZS46" s="603"/>
      <c r="ZT46" s="603"/>
      <c r="ZU46" s="603"/>
      <c r="ZV46" s="603"/>
      <c r="ZW46" s="603"/>
      <c r="ZX46" s="603"/>
      <c r="ZY46" s="603"/>
      <c r="ZZ46" s="603"/>
      <c r="AAA46" s="603"/>
      <c r="AAB46" s="603"/>
      <c r="AAC46" s="603"/>
      <c r="AAD46" s="603"/>
      <c r="AAE46" s="603"/>
      <c r="AAF46" s="603"/>
      <c r="AAG46" s="603"/>
      <c r="AAH46" s="603"/>
      <c r="AAI46" s="603"/>
      <c r="AAJ46" s="603"/>
      <c r="AAK46" s="603"/>
      <c r="AAL46" s="603"/>
      <c r="AAM46" s="603"/>
      <c r="AAN46" s="603"/>
      <c r="AAO46" s="603"/>
      <c r="AAP46" s="603"/>
      <c r="AAQ46" s="603"/>
      <c r="AAR46" s="603"/>
      <c r="AAS46" s="603"/>
      <c r="AAT46" s="603"/>
      <c r="AAU46" s="603"/>
      <c r="AAV46" s="603"/>
      <c r="AAW46" s="603"/>
      <c r="AAX46" s="603"/>
      <c r="AAY46" s="603"/>
      <c r="AAZ46" s="603"/>
      <c r="ABA46" s="603"/>
      <c r="ABB46" s="603"/>
      <c r="ABC46" s="603"/>
      <c r="ABD46" s="603"/>
      <c r="ABE46" s="603"/>
      <c r="ABF46" s="603"/>
      <c r="ABG46" s="603"/>
      <c r="ABH46" s="603"/>
      <c r="ABI46" s="603"/>
      <c r="ABJ46" s="603"/>
      <c r="ABK46" s="603"/>
      <c r="ABL46" s="603"/>
      <c r="ABM46" s="603"/>
      <c r="ABN46" s="603"/>
      <c r="ABO46" s="603"/>
      <c r="ABP46" s="603"/>
      <c r="ABQ46" s="603"/>
      <c r="ABR46" s="603"/>
      <c r="ABS46" s="603"/>
      <c r="ABT46" s="603"/>
      <c r="ABU46" s="603"/>
      <c r="ABV46" s="603"/>
      <c r="ABW46" s="603"/>
      <c r="ABX46" s="603"/>
      <c r="ABY46" s="603"/>
      <c r="ABZ46" s="603"/>
      <c r="ACA46" s="603"/>
      <c r="ACB46" s="603"/>
      <c r="ACC46" s="603"/>
      <c r="ACD46" s="603"/>
      <c r="ACE46" s="603"/>
      <c r="ACF46" s="603"/>
      <c r="ACG46" s="603"/>
      <c r="ACH46" s="603"/>
      <c r="ACI46" s="603"/>
      <c r="ACJ46" s="603"/>
      <c r="ACK46" s="603"/>
      <c r="ACL46" s="603"/>
      <c r="ACM46" s="603"/>
      <c r="ACN46" s="603"/>
      <c r="ACO46" s="603"/>
      <c r="ACP46" s="603"/>
      <c r="ACQ46" s="603"/>
      <c r="ACR46" s="603"/>
      <c r="ACS46" s="603"/>
      <c r="ACT46" s="603"/>
      <c r="ACU46" s="603"/>
      <c r="ACV46" s="603"/>
      <c r="ACW46" s="603"/>
      <c r="ACX46" s="603"/>
      <c r="ACY46" s="603"/>
      <c r="ACZ46" s="603"/>
      <c r="ADA46" s="603"/>
      <c r="ADB46" s="603"/>
      <c r="ADC46" s="603"/>
      <c r="ADD46" s="603"/>
      <c r="ADE46" s="603"/>
      <c r="ADF46" s="603"/>
      <c r="ADG46" s="603"/>
      <c r="ADH46" s="603"/>
      <c r="ADI46" s="603"/>
      <c r="ADJ46" s="603"/>
      <c r="ADK46" s="603"/>
      <c r="ADL46" s="603"/>
      <c r="ADM46" s="603"/>
      <c r="ADN46" s="603"/>
      <c r="ADO46" s="603"/>
      <c r="ADP46" s="603"/>
      <c r="ADQ46" s="603"/>
      <c r="ADR46" s="603"/>
      <c r="ADS46" s="603"/>
      <c r="ADT46" s="603"/>
      <c r="ADU46" s="603"/>
      <c r="ADV46" s="603"/>
      <c r="ADW46" s="603"/>
      <c r="ADX46" s="603"/>
      <c r="ADY46" s="603"/>
      <c r="ADZ46" s="603"/>
      <c r="AEA46" s="603"/>
      <c r="AEB46" s="603"/>
      <c r="AEC46" s="603"/>
      <c r="AED46" s="603"/>
      <c r="AEE46" s="603"/>
      <c r="AEF46" s="603"/>
      <c r="AEG46" s="603"/>
      <c r="AEH46" s="603"/>
      <c r="AEI46" s="603"/>
      <c r="AEJ46" s="603"/>
      <c r="AEK46" s="603"/>
      <c r="AEL46" s="603"/>
      <c r="AEM46" s="603"/>
      <c r="AEN46" s="603"/>
      <c r="AEO46" s="603"/>
      <c r="AEP46" s="603"/>
      <c r="AEQ46" s="603"/>
      <c r="AER46" s="603"/>
      <c r="AES46" s="603"/>
      <c r="AET46" s="603"/>
      <c r="AEU46" s="603"/>
      <c r="AEV46" s="603"/>
      <c r="AEW46" s="603"/>
      <c r="AEX46" s="603"/>
      <c r="AEY46" s="603"/>
      <c r="AEZ46" s="603"/>
      <c r="AFA46" s="603"/>
      <c r="AFB46" s="603"/>
      <c r="AFC46" s="603"/>
      <c r="AFD46" s="603"/>
      <c r="AFE46" s="603"/>
      <c r="AFF46" s="603"/>
      <c r="AFG46" s="603"/>
      <c r="AFH46" s="603"/>
      <c r="AFI46" s="603"/>
      <c r="AFJ46" s="603"/>
      <c r="AFK46" s="603"/>
      <c r="AFL46" s="603"/>
      <c r="AFM46" s="603"/>
      <c r="AFN46" s="603"/>
      <c r="AFO46" s="603"/>
      <c r="AFP46" s="603"/>
      <c r="AFQ46" s="603"/>
      <c r="AFR46" s="603"/>
      <c r="AFS46" s="603"/>
      <c r="AFT46" s="603"/>
      <c r="AFU46" s="603"/>
      <c r="AFV46" s="603"/>
      <c r="AFW46" s="603"/>
      <c r="AFX46" s="603"/>
      <c r="AFY46" s="603"/>
      <c r="AFZ46" s="603"/>
      <c r="AGA46" s="603"/>
      <c r="AGB46" s="603"/>
      <c r="AGC46" s="603"/>
      <c r="AGD46" s="603"/>
      <c r="AGE46" s="603"/>
      <c r="AGF46" s="603"/>
      <c r="AGG46" s="603"/>
      <c r="AGH46" s="603"/>
      <c r="AGI46" s="603"/>
      <c r="AGJ46" s="603"/>
      <c r="AGK46" s="603"/>
      <c r="AGL46" s="603"/>
      <c r="AGM46" s="603"/>
      <c r="AGN46" s="603"/>
      <c r="AGO46" s="603"/>
      <c r="AGP46" s="603"/>
      <c r="AGQ46" s="603"/>
      <c r="AGR46" s="603"/>
      <c r="AGS46" s="603"/>
      <c r="AGT46" s="603"/>
      <c r="AGU46" s="603"/>
      <c r="AGV46" s="603"/>
      <c r="AGW46" s="603"/>
      <c r="AGX46" s="603"/>
      <c r="AGY46" s="603"/>
      <c r="AGZ46" s="603"/>
      <c r="AHA46" s="603"/>
      <c r="AHB46" s="603"/>
      <c r="AHC46" s="603"/>
      <c r="AHD46" s="603"/>
      <c r="AHE46" s="603"/>
      <c r="AHF46" s="603"/>
      <c r="AHG46" s="603"/>
      <c r="AHH46" s="603"/>
      <c r="AHI46" s="603"/>
      <c r="AHJ46" s="603"/>
      <c r="AHK46" s="603"/>
      <c r="AHL46" s="603"/>
      <c r="AHM46" s="603"/>
      <c r="AHN46" s="603"/>
      <c r="AHO46" s="603"/>
      <c r="AHP46" s="603"/>
      <c r="AHQ46" s="603"/>
      <c r="AHR46" s="603"/>
      <c r="AHS46" s="603"/>
      <c r="AHT46" s="603"/>
      <c r="AHU46" s="603"/>
      <c r="AHV46" s="603"/>
      <c r="AHW46" s="603"/>
      <c r="AHX46" s="603"/>
      <c r="AHY46" s="603"/>
      <c r="AHZ46" s="603"/>
      <c r="AIA46" s="603"/>
      <c r="AIB46" s="603"/>
      <c r="AIC46" s="603"/>
      <c r="AID46" s="603"/>
      <c r="AIE46" s="603"/>
      <c r="AIF46" s="603"/>
      <c r="AIG46" s="603"/>
      <c r="AIH46" s="603"/>
      <c r="AII46" s="603"/>
      <c r="AIJ46" s="603"/>
      <c r="AIK46" s="603"/>
      <c r="AIL46" s="603"/>
      <c r="AIM46" s="603"/>
      <c r="AIN46" s="603"/>
      <c r="AIO46" s="603"/>
      <c r="AIP46" s="603"/>
      <c r="AIQ46" s="603"/>
      <c r="AIR46" s="603"/>
      <c r="AIS46" s="603"/>
      <c r="AIT46" s="603"/>
      <c r="AIU46" s="603"/>
      <c r="AIV46" s="603"/>
      <c r="AIW46" s="603"/>
      <c r="AIX46" s="603"/>
      <c r="AIY46" s="603"/>
      <c r="AIZ46" s="603"/>
      <c r="AJA46" s="603"/>
      <c r="AJB46" s="603"/>
      <c r="AJC46" s="603"/>
      <c r="AJD46" s="603"/>
      <c r="AJE46" s="603"/>
      <c r="AJF46" s="603"/>
      <c r="AJG46" s="603"/>
      <c r="AJH46" s="603"/>
      <c r="AJI46" s="603"/>
      <c r="AJJ46" s="603"/>
      <c r="AJK46" s="603"/>
      <c r="AJL46" s="603"/>
      <c r="AJM46" s="603"/>
      <c r="AJN46" s="603"/>
      <c r="AJO46" s="603"/>
      <c r="AJP46" s="603"/>
      <c r="AJQ46" s="603"/>
      <c r="AJR46" s="603"/>
      <c r="AJS46" s="603"/>
      <c r="AJT46" s="603"/>
      <c r="AJU46" s="603"/>
      <c r="AJV46" s="603"/>
      <c r="AJW46" s="603"/>
      <c r="AJX46" s="603"/>
      <c r="AJY46" s="603"/>
      <c r="AJZ46" s="603"/>
      <c r="AKA46" s="603"/>
      <c r="AKB46" s="603"/>
      <c r="AKC46" s="603"/>
      <c r="AKD46" s="603"/>
      <c r="AKE46" s="603"/>
      <c r="AKF46" s="603"/>
      <c r="AKG46" s="603"/>
      <c r="AKH46" s="603"/>
      <c r="AKI46" s="603"/>
      <c r="AKJ46" s="603"/>
      <c r="AKK46" s="603"/>
      <c r="AKL46" s="603"/>
      <c r="AKM46" s="603"/>
      <c r="AKN46" s="603"/>
      <c r="AKO46" s="603"/>
      <c r="AKP46" s="603"/>
      <c r="AKQ46" s="603"/>
      <c r="AKR46" s="603"/>
      <c r="AKS46" s="603"/>
      <c r="AKT46" s="603"/>
      <c r="AKU46" s="603"/>
      <c r="AKV46" s="603"/>
      <c r="AKW46" s="603"/>
      <c r="AKX46" s="603"/>
      <c r="AKY46" s="603"/>
      <c r="AKZ46" s="603"/>
      <c r="ALA46" s="603"/>
      <c r="ALB46" s="603"/>
      <c r="ALC46" s="603"/>
      <c r="ALD46" s="603"/>
      <c r="ALE46" s="603"/>
      <c r="ALF46" s="603"/>
      <c r="ALG46" s="603"/>
      <c r="ALH46" s="603"/>
      <c r="ALI46" s="603"/>
      <c r="ALJ46" s="603"/>
      <c r="ALK46" s="603"/>
      <c r="ALL46" s="603"/>
      <c r="ALM46" s="603"/>
      <c r="ALN46" s="603"/>
      <c r="ALO46" s="603"/>
      <c r="ALP46" s="603"/>
      <c r="ALQ46" s="603"/>
      <c r="ALR46" s="603"/>
      <c r="ALS46" s="603"/>
      <c r="ALT46" s="603"/>
      <c r="ALU46" s="603"/>
      <c r="ALV46" s="603"/>
      <c r="ALW46" s="603"/>
      <c r="ALX46" s="603"/>
      <c r="ALY46" s="603"/>
      <c r="ALZ46" s="603"/>
      <c r="AMA46" s="603"/>
      <c r="AMB46" s="603"/>
      <c r="AMC46" s="603"/>
      <c r="AMD46" s="603"/>
      <c r="AME46" s="603"/>
      <c r="AMF46" s="603"/>
      <c r="AMG46" s="603"/>
      <c r="AMH46" s="603"/>
      <c r="AMI46" s="603"/>
      <c r="AMJ46" s="603"/>
      <c r="AMK46" s="603"/>
      <c r="AML46" s="603"/>
      <c r="AMM46" s="603"/>
      <c r="AMN46" s="603"/>
      <c r="AMO46" s="603"/>
      <c r="AMP46" s="603"/>
      <c r="AMQ46" s="603"/>
      <c r="AMR46" s="603"/>
      <c r="AMS46" s="603"/>
      <c r="AMT46" s="603"/>
      <c r="AMU46" s="603"/>
      <c r="AMV46" s="603"/>
      <c r="AMW46" s="603"/>
      <c r="AMX46" s="603"/>
      <c r="AMY46" s="603"/>
      <c r="AMZ46" s="603"/>
      <c r="ANA46" s="603"/>
      <c r="ANB46" s="603"/>
      <c r="ANC46" s="603"/>
      <c r="AND46" s="603"/>
      <c r="ANE46" s="603"/>
      <c r="ANF46" s="603"/>
      <c r="ANG46" s="603"/>
      <c r="ANH46" s="603"/>
      <c r="ANI46" s="603"/>
      <c r="ANJ46" s="603"/>
      <c r="ANK46" s="603"/>
      <c r="ANL46" s="603"/>
      <c r="ANM46" s="603"/>
      <c r="ANN46" s="603"/>
      <c r="ANO46" s="603"/>
      <c r="ANP46" s="603"/>
      <c r="ANQ46" s="603"/>
      <c r="ANR46" s="603"/>
      <c r="ANS46" s="603"/>
      <c r="ANT46" s="603"/>
      <c r="ANU46" s="603"/>
      <c r="ANV46" s="603"/>
      <c r="ANW46" s="603"/>
      <c r="ANX46" s="603"/>
      <c r="ANY46" s="603"/>
      <c r="ANZ46" s="603"/>
      <c r="AOA46" s="603"/>
      <c r="AOB46" s="603"/>
      <c r="AOC46" s="603"/>
      <c r="AOD46" s="603"/>
      <c r="AOE46" s="603"/>
      <c r="AOF46" s="603"/>
      <c r="AOG46" s="603"/>
      <c r="AOH46" s="603"/>
      <c r="AOI46" s="603"/>
      <c r="AOJ46" s="603"/>
      <c r="AOK46" s="603"/>
      <c r="AOL46" s="603"/>
      <c r="AOM46" s="603"/>
      <c r="AON46" s="603"/>
      <c r="AOO46" s="603"/>
      <c r="AOP46" s="603"/>
      <c r="AOQ46" s="603"/>
      <c r="AOR46" s="603"/>
      <c r="AOS46" s="603"/>
      <c r="AOT46" s="603"/>
      <c r="AOU46" s="603"/>
      <c r="AOV46" s="603"/>
      <c r="AOW46" s="603"/>
      <c r="AOX46" s="603"/>
      <c r="AOY46" s="603"/>
      <c r="AOZ46" s="603"/>
      <c r="APA46" s="603"/>
      <c r="APB46" s="603"/>
      <c r="APC46" s="603"/>
      <c r="APD46" s="603"/>
      <c r="APE46" s="603"/>
      <c r="APF46" s="603"/>
      <c r="APG46" s="603"/>
      <c r="APH46" s="603"/>
      <c r="API46" s="603"/>
      <c r="APJ46" s="603"/>
      <c r="APK46" s="603"/>
      <c r="APL46" s="603"/>
      <c r="APM46" s="603"/>
      <c r="APN46" s="603"/>
      <c r="APO46" s="603"/>
      <c r="APP46" s="603"/>
      <c r="APQ46" s="603"/>
      <c r="APR46" s="603"/>
      <c r="APS46" s="603"/>
      <c r="APT46" s="603"/>
      <c r="APU46" s="603"/>
      <c r="APV46" s="603"/>
      <c r="APW46" s="603"/>
      <c r="APX46" s="603"/>
      <c r="APY46" s="603"/>
      <c r="APZ46" s="603"/>
      <c r="AQA46" s="603"/>
      <c r="AQB46" s="603"/>
      <c r="AQC46" s="603"/>
      <c r="AQD46" s="603"/>
      <c r="AQE46" s="603"/>
      <c r="AQF46" s="603"/>
      <c r="AQG46" s="603"/>
      <c r="AQH46" s="603"/>
      <c r="AQI46" s="603"/>
      <c r="AQJ46" s="603"/>
      <c r="AQK46" s="603"/>
      <c r="AQL46" s="603"/>
      <c r="AQM46" s="603"/>
      <c r="AQN46" s="603"/>
      <c r="AQO46" s="603"/>
      <c r="AQP46" s="603"/>
      <c r="AQQ46" s="603"/>
      <c r="AQR46" s="603"/>
      <c r="AQS46" s="603"/>
      <c r="AQT46" s="603"/>
      <c r="AQU46" s="603"/>
      <c r="AQV46" s="603"/>
      <c r="AQW46" s="603"/>
      <c r="AQX46" s="603"/>
      <c r="AQY46" s="603"/>
      <c r="AQZ46" s="603"/>
      <c r="ARA46" s="603"/>
      <c r="ARB46" s="603"/>
      <c r="ARC46" s="603"/>
      <c r="ARD46" s="603"/>
      <c r="ARE46" s="603"/>
      <c r="ARF46" s="603"/>
      <c r="ARG46" s="603"/>
      <c r="ARH46" s="603"/>
      <c r="ARI46" s="603"/>
      <c r="ARJ46" s="603"/>
      <c r="ARK46" s="603"/>
      <c r="ARL46" s="603"/>
      <c r="ARM46" s="603"/>
      <c r="ARN46" s="603"/>
      <c r="ARO46" s="603"/>
      <c r="ARP46" s="603"/>
      <c r="ARQ46" s="603"/>
      <c r="ARR46" s="603"/>
      <c r="ARS46" s="603"/>
      <c r="ART46" s="603"/>
      <c r="ARU46" s="603"/>
      <c r="ARV46" s="603"/>
      <c r="ARW46" s="603"/>
      <c r="ARX46" s="603"/>
      <c r="ARY46" s="603"/>
      <c r="ARZ46" s="603"/>
      <c r="ASA46" s="603"/>
      <c r="ASB46" s="603"/>
      <c r="ASC46" s="603"/>
      <c r="ASD46" s="603"/>
      <c r="ASE46" s="603"/>
      <c r="ASF46" s="603"/>
      <c r="ASG46" s="603"/>
      <c r="ASH46" s="603"/>
      <c r="ASI46" s="603"/>
      <c r="ASJ46" s="603"/>
      <c r="ASK46" s="603"/>
      <c r="ASL46" s="603"/>
      <c r="ASM46" s="603"/>
      <c r="ASN46" s="603"/>
      <c r="ASO46" s="603"/>
      <c r="ASP46" s="603"/>
      <c r="ASQ46" s="603"/>
      <c r="ASR46" s="603"/>
      <c r="ASS46" s="603"/>
      <c r="AST46" s="603"/>
      <c r="ASU46" s="603"/>
      <c r="ASV46" s="603"/>
      <c r="ASW46" s="603"/>
      <c r="ASX46" s="603"/>
      <c r="ASY46" s="603"/>
      <c r="ASZ46" s="603"/>
      <c r="ATA46" s="603"/>
      <c r="ATB46" s="603"/>
      <c r="ATC46" s="603"/>
      <c r="ATD46" s="603"/>
      <c r="ATE46" s="603"/>
      <c r="ATF46" s="603"/>
      <c r="ATG46" s="603"/>
      <c r="ATH46" s="603"/>
      <c r="ATI46" s="603"/>
      <c r="ATJ46" s="603"/>
      <c r="ATK46" s="603"/>
      <c r="ATL46" s="603"/>
      <c r="ATM46" s="603"/>
      <c r="ATN46" s="603"/>
      <c r="ATO46" s="603"/>
      <c r="ATP46" s="603"/>
      <c r="ATQ46" s="603"/>
      <c r="ATR46" s="603"/>
      <c r="ATS46" s="603"/>
      <c r="ATT46" s="603"/>
      <c r="ATU46" s="603"/>
      <c r="ATV46" s="603"/>
      <c r="ATW46" s="603"/>
      <c r="ATX46" s="603"/>
      <c r="ATY46" s="603"/>
      <c r="ATZ46" s="603"/>
      <c r="AUA46" s="603"/>
      <c r="AUB46" s="603"/>
      <c r="AUC46" s="603"/>
      <c r="AUD46" s="603"/>
      <c r="AUE46" s="603"/>
      <c r="AUF46" s="603"/>
      <c r="AUG46" s="603"/>
      <c r="AUH46" s="603"/>
      <c r="AUI46" s="603"/>
      <c r="AUJ46" s="603"/>
      <c r="AUK46" s="603"/>
      <c r="AUL46" s="603"/>
      <c r="AUM46" s="603"/>
      <c r="AUN46" s="603"/>
      <c r="AUO46" s="603"/>
      <c r="AUP46" s="603"/>
      <c r="AUQ46" s="603"/>
      <c r="AUR46" s="603"/>
      <c r="AUS46" s="603"/>
      <c r="AUT46" s="603"/>
      <c r="AUU46" s="603"/>
      <c r="AUV46" s="603"/>
      <c r="AUW46" s="603"/>
      <c r="AUX46" s="603"/>
      <c r="AUY46" s="603"/>
      <c r="AUZ46" s="603"/>
      <c r="AVA46" s="603"/>
      <c r="AVB46" s="603"/>
      <c r="AVC46" s="603"/>
      <c r="AVD46" s="603"/>
      <c r="AVE46" s="603"/>
      <c r="AVF46" s="603"/>
      <c r="AVG46" s="603"/>
      <c r="AVH46" s="603"/>
      <c r="AVI46" s="603"/>
      <c r="AVJ46" s="603"/>
      <c r="AVK46" s="603"/>
      <c r="AVL46" s="603"/>
      <c r="AVM46" s="603"/>
      <c r="AVN46" s="603"/>
      <c r="AVO46" s="603"/>
      <c r="AVP46" s="603"/>
      <c r="AVQ46" s="603"/>
      <c r="AVR46" s="603"/>
      <c r="AVS46" s="603"/>
      <c r="AVT46" s="603"/>
      <c r="AVU46" s="603"/>
      <c r="AVV46" s="603"/>
      <c r="AVW46" s="603"/>
      <c r="AVX46" s="603"/>
      <c r="AVY46" s="603"/>
      <c r="AVZ46" s="603"/>
      <c r="AWA46" s="603"/>
      <c r="AWB46" s="603"/>
      <c r="AWC46" s="603"/>
      <c r="AWD46" s="603"/>
      <c r="AWE46" s="603"/>
      <c r="AWF46" s="603"/>
      <c r="AWG46" s="603"/>
      <c r="AWH46" s="603"/>
      <c r="AWI46" s="603"/>
      <c r="AWJ46" s="603"/>
      <c r="AWK46" s="603"/>
      <c r="AWL46" s="603"/>
      <c r="AWM46" s="603"/>
      <c r="AWN46" s="603"/>
      <c r="AWO46" s="603"/>
      <c r="AWP46" s="603"/>
      <c r="AWQ46" s="603"/>
      <c r="AWR46" s="603"/>
      <c r="AWS46" s="603"/>
      <c r="AWT46" s="603"/>
      <c r="AWU46" s="603"/>
      <c r="AWV46" s="603"/>
      <c r="AWW46" s="603"/>
      <c r="AWX46" s="603"/>
      <c r="AWY46" s="603"/>
      <c r="AWZ46" s="603"/>
      <c r="AXA46" s="603"/>
      <c r="AXB46" s="603"/>
      <c r="AXC46" s="603"/>
      <c r="AXD46" s="603"/>
      <c r="AXE46" s="603"/>
      <c r="AXF46" s="603"/>
      <c r="AXG46" s="603"/>
      <c r="AXH46" s="603"/>
      <c r="AXI46" s="603"/>
      <c r="AXJ46" s="603"/>
      <c r="AXK46" s="603"/>
      <c r="AXL46" s="603"/>
      <c r="AXM46" s="603"/>
      <c r="AXN46" s="603"/>
      <c r="AXO46" s="603"/>
      <c r="AXP46" s="603"/>
      <c r="AXQ46" s="603"/>
      <c r="AXR46" s="603"/>
      <c r="AXS46" s="603"/>
      <c r="AXT46" s="603"/>
      <c r="AXU46" s="603"/>
      <c r="AXV46" s="603"/>
      <c r="AXW46" s="603"/>
      <c r="AXX46" s="603"/>
      <c r="AXY46" s="603"/>
      <c r="AXZ46" s="603"/>
      <c r="AYA46" s="603"/>
      <c r="AYB46" s="603"/>
      <c r="AYC46" s="603"/>
      <c r="AYD46" s="603"/>
      <c r="AYE46" s="603"/>
      <c r="AYF46" s="603"/>
      <c r="AYG46" s="603"/>
      <c r="AYH46" s="603"/>
      <c r="AYI46" s="603"/>
      <c r="AYJ46" s="603"/>
      <c r="AYK46" s="603"/>
      <c r="AYL46" s="603"/>
      <c r="AYM46" s="603"/>
      <c r="AYN46" s="603"/>
      <c r="AYO46" s="603"/>
      <c r="AYP46" s="603"/>
      <c r="AYQ46" s="603"/>
      <c r="AYR46" s="603"/>
      <c r="AYS46" s="603"/>
      <c r="AYT46" s="603"/>
      <c r="AYU46" s="603"/>
      <c r="AYV46" s="603"/>
      <c r="AYW46" s="603"/>
      <c r="AYX46" s="603"/>
      <c r="AYY46" s="603"/>
      <c r="AYZ46" s="603"/>
      <c r="AZA46" s="603"/>
      <c r="AZB46" s="603"/>
      <c r="AZC46" s="603"/>
      <c r="AZD46" s="603"/>
      <c r="AZE46" s="603"/>
      <c r="AZF46" s="603"/>
      <c r="AZG46" s="603"/>
      <c r="AZH46" s="603"/>
      <c r="AZI46" s="603"/>
      <c r="AZJ46" s="603"/>
      <c r="AZK46" s="603"/>
      <c r="AZL46" s="603"/>
      <c r="AZM46" s="603"/>
      <c r="AZN46" s="603"/>
      <c r="AZO46" s="603"/>
      <c r="AZP46" s="603"/>
      <c r="AZQ46" s="603"/>
      <c r="AZR46" s="603"/>
      <c r="AZS46" s="603"/>
      <c r="AZT46" s="603"/>
      <c r="AZU46" s="603"/>
      <c r="AZV46" s="603"/>
      <c r="AZW46" s="603"/>
      <c r="AZX46" s="603"/>
      <c r="AZY46" s="603"/>
      <c r="AZZ46" s="603"/>
      <c r="BAA46" s="603"/>
      <c r="BAB46" s="603"/>
      <c r="BAC46" s="603"/>
      <c r="BAD46" s="603"/>
      <c r="BAE46" s="603"/>
      <c r="BAF46" s="603"/>
      <c r="BAG46" s="603"/>
      <c r="BAH46" s="603"/>
      <c r="BAI46" s="603"/>
      <c r="BAJ46" s="603"/>
      <c r="BAK46" s="603"/>
      <c r="BAL46" s="603"/>
      <c r="BAM46" s="603"/>
      <c r="BAN46" s="603"/>
      <c r="BAO46" s="603"/>
      <c r="BAP46" s="603"/>
      <c r="BAQ46" s="603"/>
      <c r="BAR46" s="603"/>
      <c r="BAS46" s="603"/>
      <c r="BAT46" s="603"/>
      <c r="BAU46" s="603"/>
      <c r="BAV46" s="603"/>
      <c r="BAW46" s="603"/>
      <c r="BAX46" s="603"/>
      <c r="BAY46" s="603"/>
      <c r="BAZ46" s="603"/>
      <c r="BBA46" s="603"/>
      <c r="BBB46" s="603"/>
      <c r="BBC46" s="603"/>
      <c r="BBD46" s="603"/>
      <c r="BBE46" s="603"/>
      <c r="BBF46" s="603"/>
      <c r="BBG46" s="603"/>
      <c r="BBH46" s="603"/>
      <c r="BBI46" s="603"/>
      <c r="BBJ46" s="603"/>
      <c r="BBK46" s="603"/>
      <c r="BBL46" s="603"/>
      <c r="BBM46" s="603"/>
      <c r="BBN46" s="603"/>
      <c r="BBO46" s="603"/>
      <c r="BBP46" s="603"/>
      <c r="BBQ46" s="603"/>
      <c r="BBR46" s="603"/>
      <c r="BBS46" s="603"/>
      <c r="BBT46" s="603"/>
      <c r="BBU46" s="603"/>
      <c r="BBV46" s="603"/>
      <c r="BBW46" s="603"/>
      <c r="BBX46" s="603"/>
      <c r="BBY46" s="603"/>
      <c r="BBZ46" s="603"/>
      <c r="BCA46" s="603"/>
      <c r="BCB46" s="603"/>
      <c r="BCC46" s="603"/>
      <c r="BCD46" s="603"/>
      <c r="BCE46" s="603"/>
      <c r="BCF46" s="603"/>
      <c r="BCG46" s="603"/>
      <c r="BCH46" s="603"/>
      <c r="BCI46" s="603"/>
      <c r="BCJ46" s="603"/>
      <c r="BCK46" s="603"/>
      <c r="BCL46" s="603"/>
      <c r="BCM46" s="603"/>
      <c r="BCN46" s="603"/>
      <c r="BCO46" s="603"/>
      <c r="BCP46" s="603"/>
      <c r="BCQ46" s="603"/>
      <c r="BCR46" s="603"/>
      <c r="BCS46" s="603"/>
      <c r="BCT46" s="603"/>
      <c r="BCU46" s="603"/>
      <c r="BCV46" s="603"/>
      <c r="BCW46" s="603"/>
      <c r="BCX46" s="603"/>
      <c r="BCY46" s="603"/>
      <c r="BCZ46" s="603"/>
      <c r="BDA46" s="603"/>
      <c r="BDB46" s="603"/>
      <c r="BDC46" s="603"/>
      <c r="BDD46" s="603"/>
      <c r="BDE46" s="603"/>
      <c r="BDF46" s="603"/>
      <c r="BDG46" s="603"/>
      <c r="BDH46" s="603"/>
      <c r="BDI46" s="603"/>
      <c r="BDJ46" s="603"/>
      <c r="BDK46" s="603"/>
      <c r="BDL46" s="603"/>
      <c r="BDM46" s="603"/>
      <c r="BDN46" s="603"/>
      <c r="BDO46" s="603"/>
      <c r="BDP46" s="603"/>
      <c r="BDQ46" s="603"/>
      <c r="BDR46" s="603"/>
      <c r="BDS46" s="603"/>
      <c r="BDT46" s="603"/>
      <c r="BDU46" s="603"/>
      <c r="BDV46" s="603"/>
      <c r="BDW46" s="603"/>
      <c r="BDX46" s="603"/>
      <c r="BDY46" s="603"/>
      <c r="BDZ46" s="603"/>
      <c r="BEA46" s="603"/>
      <c r="BEB46" s="603"/>
      <c r="BEC46" s="603"/>
      <c r="BED46" s="603"/>
      <c r="BEE46" s="603"/>
      <c r="BEF46" s="603"/>
      <c r="BEG46" s="603"/>
      <c r="BEH46" s="603"/>
      <c r="BEI46" s="603"/>
      <c r="BEJ46" s="603"/>
      <c r="BEK46" s="603"/>
      <c r="BEL46" s="603"/>
      <c r="BEM46" s="603"/>
      <c r="BEN46" s="603"/>
      <c r="BEO46" s="603"/>
      <c r="BEP46" s="603"/>
      <c r="BEQ46" s="603"/>
      <c r="BER46" s="603"/>
      <c r="BES46" s="603"/>
      <c r="BET46" s="603"/>
      <c r="BEU46" s="603"/>
      <c r="BEV46" s="603"/>
      <c r="BEW46" s="603"/>
      <c r="BEX46" s="603"/>
      <c r="BEY46" s="603"/>
      <c r="BEZ46" s="603"/>
      <c r="BFA46" s="603"/>
      <c r="BFB46" s="603"/>
      <c r="BFC46" s="603"/>
      <c r="BFD46" s="603"/>
      <c r="BFE46" s="603"/>
      <c r="BFF46" s="603"/>
      <c r="BFG46" s="603"/>
      <c r="BFH46" s="603"/>
      <c r="BFI46" s="603"/>
      <c r="BFJ46" s="603"/>
      <c r="BFK46" s="603"/>
      <c r="BFL46" s="603"/>
      <c r="BFM46" s="603"/>
      <c r="BFN46" s="603"/>
      <c r="BFO46" s="603"/>
      <c r="BFP46" s="603"/>
      <c r="BFQ46" s="603"/>
      <c r="BFR46" s="603"/>
      <c r="BFS46" s="603"/>
      <c r="BFT46" s="603"/>
      <c r="BFU46" s="603"/>
      <c r="BFV46" s="603"/>
      <c r="BFW46" s="603"/>
      <c r="BFX46" s="603"/>
      <c r="BFY46" s="603"/>
      <c r="BFZ46" s="603"/>
      <c r="BGA46" s="603"/>
      <c r="BGB46" s="603"/>
      <c r="BGC46" s="603"/>
      <c r="BGD46" s="603"/>
      <c r="BGE46" s="603"/>
      <c r="BGF46" s="603"/>
      <c r="BGG46" s="603"/>
      <c r="BGH46" s="603"/>
      <c r="BGI46" s="603"/>
      <c r="BGJ46" s="603"/>
      <c r="BGK46" s="603"/>
      <c r="BGL46" s="603"/>
      <c r="BGM46" s="603"/>
      <c r="BGN46" s="603"/>
      <c r="BGO46" s="603"/>
      <c r="BGP46" s="603"/>
      <c r="BGQ46" s="603"/>
      <c r="BGR46" s="603"/>
      <c r="BGS46" s="603"/>
      <c r="BGT46" s="603"/>
      <c r="BGU46" s="603"/>
      <c r="BGV46" s="603"/>
      <c r="BGW46" s="603"/>
      <c r="BGX46" s="603"/>
      <c r="BGY46" s="603"/>
      <c r="BGZ46" s="603"/>
      <c r="BHA46" s="603"/>
      <c r="BHB46" s="603"/>
      <c r="BHC46" s="603"/>
      <c r="BHD46" s="603"/>
      <c r="BHE46" s="603"/>
      <c r="BHF46" s="603"/>
      <c r="BHG46" s="603"/>
      <c r="BHH46" s="603"/>
      <c r="BHI46" s="603"/>
      <c r="BHJ46" s="603"/>
      <c r="BHK46" s="603"/>
      <c r="BHL46" s="603"/>
      <c r="BHM46" s="603"/>
      <c r="BHN46" s="603"/>
      <c r="BHO46" s="603"/>
      <c r="BHP46" s="603"/>
      <c r="BHQ46" s="603"/>
      <c r="BHR46" s="603"/>
      <c r="BHS46" s="603"/>
      <c r="BHT46" s="603"/>
      <c r="BHU46" s="603"/>
      <c r="BHV46" s="603"/>
      <c r="BHW46" s="603"/>
      <c r="BHX46" s="603"/>
      <c r="BHY46" s="603"/>
      <c r="BHZ46" s="603"/>
      <c r="BIA46" s="603"/>
      <c r="BIB46" s="603"/>
      <c r="BIC46" s="603"/>
      <c r="BID46" s="603"/>
      <c r="BIE46" s="603"/>
      <c r="BIF46" s="603"/>
      <c r="BIG46" s="603"/>
      <c r="BIH46" s="603"/>
      <c r="BII46" s="603"/>
      <c r="BIJ46" s="603"/>
      <c r="BIK46" s="603"/>
      <c r="BIL46" s="603"/>
      <c r="BIM46" s="603"/>
      <c r="BIN46" s="603"/>
      <c r="BIO46" s="603"/>
      <c r="BIP46" s="603"/>
      <c r="BIQ46" s="603"/>
      <c r="BIR46" s="603"/>
      <c r="BIS46" s="603"/>
      <c r="BIT46" s="603"/>
      <c r="BIU46" s="603"/>
      <c r="BIV46" s="603"/>
      <c r="BIW46" s="603"/>
      <c r="BIX46" s="603"/>
      <c r="BIY46" s="603"/>
      <c r="BIZ46" s="603"/>
      <c r="BJA46" s="603"/>
      <c r="BJB46" s="603"/>
      <c r="BJC46" s="603"/>
      <c r="BJD46" s="603"/>
      <c r="BJE46" s="603"/>
      <c r="BJF46" s="603"/>
      <c r="BJG46" s="603"/>
      <c r="BJH46" s="603"/>
      <c r="BJI46" s="603"/>
      <c r="BJJ46" s="603"/>
      <c r="BJK46" s="603"/>
      <c r="BJL46" s="603"/>
      <c r="BJM46" s="603"/>
      <c r="BJN46" s="603"/>
      <c r="BJO46" s="603"/>
      <c r="BJP46" s="603"/>
      <c r="BJQ46" s="603"/>
      <c r="BJR46" s="603"/>
      <c r="BJS46" s="603"/>
      <c r="BJT46" s="603"/>
      <c r="BJU46" s="603"/>
      <c r="BJV46" s="603"/>
      <c r="BJW46" s="603"/>
      <c r="BJX46" s="603"/>
      <c r="BJY46" s="603"/>
      <c r="BJZ46" s="603"/>
      <c r="BKA46" s="603"/>
      <c r="BKB46" s="603"/>
      <c r="BKC46" s="603"/>
      <c r="BKD46" s="603"/>
      <c r="BKE46" s="603"/>
      <c r="BKF46" s="603"/>
      <c r="BKG46" s="603"/>
      <c r="BKH46" s="603"/>
      <c r="BKI46" s="603"/>
      <c r="BKJ46" s="603"/>
      <c r="BKK46" s="603"/>
      <c r="BKL46" s="603"/>
      <c r="BKM46" s="603"/>
      <c r="BKN46" s="603"/>
      <c r="BKO46" s="603"/>
      <c r="BKP46" s="603"/>
      <c r="BKQ46" s="603"/>
      <c r="BKR46" s="603"/>
      <c r="BKS46" s="603"/>
      <c r="BKT46" s="603"/>
      <c r="BKU46" s="603"/>
      <c r="BKV46" s="603"/>
      <c r="BKW46" s="603"/>
      <c r="BKX46" s="603"/>
      <c r="BKY46" s="603"/>
      <c r="BKZ46" s="603"/>
      <c r="BLA46" s="603"/>
      <c r="BLB46" s="603"/>
      <c r="BLC46" s="603"/>
      <c r="BLD46" s="603"/>
      <c r="BLE46" s="603"/>
      <c r="BLF46" s="603"/>
      <c r="BLG46" s="603"/>
      <c r="BLH46" s="603"/>
      <c r="BLI46" s="603"/>
      <c r="BLJ46" s="603"/>
      <c r="BLK46" s="603"/>
      <c r="BLL46" s="603"/>
      <c r="BLM46" s="603"/>
      <c r="BLN46" s="603"/>
      <c r="BLO46" s="603"/>
      <c r="BLP46" s="603"/>
      <c r="BLQ46" s="603"/>
      <c r="BLR46" s="603"/>
      <c r="BLS46" s="603"/>
      <c r="BLT46" s="603"/>
      <c r="BLU46" s="603"/>
      <c r="BLV46" s="603"/>
      <c r="BLW46" s="603"/>
      <c r="BLX46" s="603"/>
      <c r="BLY46" s="603"/>
      <c r="BLZ46" s="603"/>
      <c r="BMA46" s="603"/>
      <c r="BMB46" s="603"/>
      <c r="BMC46" s="603"/>
      <c r="BMD46" s="603"/>
      <c r="BME46" s="603"/>
      <c r="BMF46" s="603"/>
      <c r="BMG46" s="603"/>
      <c r="BMH46" s="603"/>
      <c r="BMI46" s="603"/>
      <c r="BMJ46" s="603"/>
      <c r="BMK46" s="603"/>
      <c r="BML46" s="603"/>
      <c r="BMM46" s="603"/>
      <c r="BMN46" s="603"/>
      <c r="BMO46" s="603"/>
      <c r="BMP46" s="603"/>
      <c r="BMQ46" s="603"/>
      <c r="BMR46" s="603"/>
      <c r="BMS46" s="603"/>
      <c r="BMT46" s="603"/>
      <c r="BMU46" s="603"/>
      <c r="BMV46" s="603"/>
      <c r="BMW46" s="603"/>
      <c r="BMX46" s="603"/>
      <c r="BMY46" s="603"/>
      <c r="BMZ46" s="603"/>
      <c r="BNA46" s="603"/>
      <c r="BNB46" s="603"/>
      <c r="BNC46" s="603"/>
      <c r="BND46" s="603"/>
      <c r="BNE46" s="603"/>
      <c r="BNF46" s="603"/>
      <c r="BNG46" s="603"/>
      <c r="BNH46" s="603"/>
      <c r="BNI46" s="603"/>
      <c r="BNJ46" s="603"/>
      <c r="BNK46" s="603"/>
      <c r="BNL46" s="603"/>
      <c r="BNM46" s="603"/>
      <c r="BNN46" s="603"/>
      <c r="BNO46" s="603"/>
      <c r="BNP46" s="603"/>
      <c r="BNQ46" s="603"/>
      <c r="BNR46" s="603"/>
      <c r="BNS46" s="603"/>
      <c r="BNT46" s="603"/>
      <c r="BNU46" s="603"/>
      <c r="BNV46" s="603"/>
      <c r="BNW46" s="603"/>
      <c r="BNX46" s="603"/>
      <c r="BNY46" s="603"/>
      <c r="BNZ46" s="603"/>
      <c r="BOA46" s="603"/>
      <c r="BOB46" s="603"/>
      <c r="BOC46" s="603"/>
      <c r="BOD46" s="603"/>
      <c r="BOE46" s="603"/>
      <c r="BOF46" s="603"/>
      <c r="BOG46" s="603"/>
      <c r="BOH46" s="603"/>
      <c r="BOI46" s="603"/>
      <c r="BOJ46" s="603"/>
      <c r="BOK46" s="603"/>
      <c r="BOL46" s="603"/>
      <c r="BOM46" s="603"/>
      <c r="BON46" s="603"/>
      <c r="BOO46" s="603"/>
      <c r="BOP46" s="603"/>
      <c r="BOQ46" s="603"/>
      <c r="BOR46" s="603"/>
      <c r="BOS46" s="603"/>
      <c r="BOT46" s="603"/>
      <c r="BOU46" s="603"/>
      <c r="BOV46" s="603"/>
      <c r="BOW46" s="603"/>
      <c r="BOX46" s="603"/>
      <c r="BOY46" s="603"/>
      <c r="BOZ46" s="603"/>
      <c r="BPA46" s="603"/>
      <c r="BPB46" s="603"/>
      <c r="BPC46" s="603"/>
      <c r="BPD46" s="603"/>
      <c r="BPE46" s="603"/>
      <c r="BPF46" s="603"/>
      <c r="BPG46" s="603"/>
      <c r="BPH46" s="603"/>
      <c r="BPI46" s="603"/>
      <c r="BPJ46" s="603"/>
      <c r="BPK46" s="603"/>
      <c r="BPL46" s="603"/>
      <c r="BPM46" s="603"/>
      <c r="BPN46" s="603"/>
      <c r="BPO46" s="603"/>
      <c r="BPP46" s="603"/>
      <c r="BPQ46" s="603"/>
      <c r="BPR46" s="603"/>
      <c r="BPS46" s="603"/>
      <c r="BPT46" s="603"/>
      <c r="BPU46" s="603"/>
      <c r="BPV46" s="603"/>
      <c r="BPW46" s="603"/>
      <c r="BPX46" s="603"/>
      <c r="BPY46" s="603"/>
      <c r="BPZ46" s="603"/>
      <c r="BQA46" s="603"/>
      <c r="BQB46" s="603"/>
      <c r="BQC46" s="603"/>
      <c r="BQD46" s="603"/>
      <c r="BQE46" s="603"/>
      <c r="BQF46" s="603"/>
      <c r="BQG46" s="603"/>
      <c r="BQH46" s="603"/>
      <c r="BQI46" s="603"/>
      <c r="BQJ46" s="603"/>
      <c r="BQK46" s="603"/>
      <c r="BQL46" s="603"/>
      <c r="BQM46" s="603"/>
      <c r="BQN46" s="603"/>
      <c r="BQO46" s="603"/>
      <c r="BQP46" s="603"/>
      <c r="BQQ46" s="603"/>
      <c r="BQR46" s="603"/>
      <c r="BQS46" s="603"/>
      <c r="BQT46" s="603"/>
      <c r="BQU46" s="603"/>
      <c r="BQV46" s="603"/>
      <c r="BQW46" s="603"/>
      <c r="BQX46" s="603"/>
      <c r="BQY46" s="603"/>
      <c r="BQZ46" s="603"/>
      <c r="BRA46" s="603"/>
      <c r="BRB46" s="603"/>
      <c r="BRC46" s="603"/>
      <c r="BRD46" s="603"/>
      <c r="BRE46" s="603"/>
      <c r="BRF46" s="603"/>
      <c r="BRG46" s="603"/>
      <c r="BRH46" s="603"/>
      <c r="BRI46" s="603"/>
      <c r="BRJ46" s="603"/>
      <c r="BRK46" s="603"/>
      <c r="BRL46" s="603"/>
      <c r="BRM46" s="603"/>
      <c r="BRN46" s="603"/>
      <c r="BRO46" s="603"/>
      <c r="BRP46" s="603"/>
      <c r="BRQ46" s="603"/>
      <c r="BRR46" s="603"/>
      <c r="BRS46" s="603"/>
      <c r="BRT46" s="603"/>
      <c r="BRU46" s="603"/>
      <c r="BRV46" s="603"/>
      <c r="BRW46" s="603"/>
      <c r="BRX46" s="603"/>
      <c r="BRY46" s="603"/>
      <c r="BRZ46" s="603"/>
      <c r="BSA46" s="603"/>
      <c r="BSB46" s="603"/>
      <c r="BSC46" s="603"/>
      <c r="BSD46" s="603"/>
      <c r="BSE46" s="603"/>
      <c r="BSF46" s="603"/>
      <c r="BSG46" s="603"/>
      <c r="BSH46" s="603"/>
      <c r="BSI46" s="603"/>
      <c r="BSJ46" s="603"/>
      <c r="BSK46" s="603"/>
      <c r="BSL46" s="603"/>
      <c r="BSM46" s="603"/>
      <c r="BSN46" s="603"/>
      <c r="BSO46" s="603"/>
      <c r="BSP46" s="603"/>
      <c r="BSQ46" s="603"/>
      <c r="BSR46" s="603"/>
      <c r="BSS46" s="603"/>
      <c r="BST46" s="603"/>
      <c r="BSU46" s="603"/>
      <c r="BSV46" s="603"/>
      <c r="BSW46" s="603"/>
      <c r="BSX46" s="603"/>
      <c r="BSY46" s="603"/>
      <c r="BSZ46" s="603"/>
      <c r="BTA46" s="603"/>
      <c r="BTB46" s="603"/>
      <c r="BTC46" s="603"/>
      <c r="BTD46" s="603"/>
      <c r="BTE46" s="603"/>
      <c r="BTF46" s="603"/>
      <c r="BTG46" s="603"/>
      <c r="BTH46" s="603"/>
      <c r="BTI46" s="603"/>
      <c r="BTJ46" s="603"/>
      <c r="BTK46" s="603"/>
      <c r="BTL46" s="603"/>
      <c r="BTM46" s="603"/>
      <c r="BTN46" s="603"/>
      <c r="BTO46" s="603"/>
      <c r="BTP46" s="603"/>
      <c r="BTQ46" s="603"/>
      <c r="BTR46" s="603"/>
      <c r="BTS46" s="603"/>
      <c r="BTT46" s="603"/>
      <c r="BTU46" s="603"/>
      <c r="BTV46" s="603"/>
      <c r="BTW46" s="603"/>
      <c r="BTX46" s="603"/>
      <c r="BTY46" s="603"/>
      <c r="BTZ46" s="603"/>
      <c r="BUA46" s="603"/>
      <c r="BUB46" s="603"/>
      <c r="BUC46" s="603"/>
      <c r="BUD46" s="603"/>
      <c r="BUE46" s="603"/>
      <c r="BUF46" s="603"/>
      <c r="BUG46" s="603"/>
      <c r="BUH46" s="603"/>
      <c r="BUI46" s="603"/>
      <c r="BUJ46" s="603"/>
      <c r="BUK46" s="603"/>
      <c r="BUL46" s="603"/>
      <c r="BUM46" s="603"/>
      <c r="BUN46" s="603"/>
      <c r="BUO46" s="603"/>
      <c r="BUP46" s="603"/>
      <c r="BUQ46" s="603"/>
      <c r="BUR46" s="603"/>
      <c r="BUS46" s="603"/>
      <c r="BUT46" s="603"/>
      <c r="BUU46" s="603"/>
      <c r="BUV46" s="603"/>
      <c r="BUW46" s="603"/>
      <c r="BUX46" s="603"/>
      <c r="BUY46" s="603"/>
      <c r="BUZ46" s="603"/>
      <c r="BVA46" s="603"/>
      <c r="BVB46" s="603"/>
      <c r="BVC46" s="603"/>
      <c r="BVD46" s="603"/>
      <c r="BVE46" s="603"/>
      <c r="BVF46" s="603"/>
      <c r="BVG46" s="603"/>
      <c r="BVH46" s="603"/>
      <c r="BVI46" s="603"/>
      <c r="BVJ46" s="603"/>
      <c r="BVK46" s="603"/>
      <c r="BVL46" s="603"/>
      <c r="BVM46" s="603"/>
      <c r="BVN46" s="603"/>
      <c r="BVO46" s="603"/>
      <c r="BVP46" s="603"/>
      <c r="BVQ46" s="603"/>
      <c r="BVR46" s="603"/>
      <c r="BVS46" s="603"/>
      <c r="BVT46" s="603"/>
      <c r="BVU46" s="603"/>
      <c r="BVV46" s="603"/>
      <c r="BVW46" s="603"/>
      <c r="BVX46" s="603"/>
      <c r="BVY46" s="603"/>
      <c r="BVZ46" s="603"/>
      <c r="BWA46" s="603"/>
      <c r="BWB46" s="603"/>
      <c r="BWC46" s="603"/>
      <c r="BWD46" s="603"/>
      <c r="BWE46" s="603"/>
      <c r="BWF46" s="603"/>
      <c r="BWG46" s="603"/>
      <c r="BWH46" s="603"/>
      <c r="BWI46" s="603"/>
      <c r="BWJ46" s="603"/>
      <c r="BWK46" s="603"/>
    </row>
    <row r="47" spans="1:1961" s="128" customFormat="1" ht="31.5" x14ac:dyDescent="0.25">
      <c r="A47" s="52" t="s">
        <v>170</v>
      </c>
      <c r="B47" s="66" t="s">
        <v>1548</v>
      </c>
      <c r="C47" s="66" t="s">
        <v>1579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569">
        <v>1.4970000000000001</v>
      </c>
      <c r="AA47" s="84">
        <v>0</v>
      </c>
      <c r="AB47" s="84">
        <v>0</v>
      </c>
      <c r="AC47" s="84">
        <v>0.7</v>
      </c>
      <c r="AD47" s="84">
        <v>0</v>
      </c>
      <c r="AE47" s="84">
        <v>0</v>
      </c>
      <c r="AF47" s="84">
        <v>0</v>
      </c>
      <c r="AG47" s="83">
        <f t="shared" si="14"/>
        <v>1.4970000000000001</v>
      </c>
      <c r="AH47" s="84">
        <v>0</v>
      </c>
      <c r="AI47" s="84">
        <v>0</v>
      </c>
      <c r="AJ47" s="84">
        <f t="shared" si="15"/>
        <v>0.7</v>
      </c>
      <c r="AK47" s="84">
        <v>0</v>
      </c>
      <c r="AL47" s="84">
        <v>0</v>
      </c>
      <c r="AM47" s="603"/>
      <c r="AN47" s="603"/>
      <c r="AO47" s="603"/>
      <c r="AP47" s="603"/>
      <c r="AQ47" s="603"/>
      <c r="AR47" s="603"/>
      <c r="AS47" s="603"/>
      <c r="AT47" s="603"/>
      <c r="AU47" s="603"/>
      <c r="AV47" s="603"/>
      <c r="AW47" s="603"/>
      <c r="AX47" s="603"/>
      <c r="AY47" s="603"/>
      <c r="AZ47" s="603"/>
      <c r="BA47" s="603"/>
      <c r="BB47" s="603"/>
      <c r="BC47" s="603"/>
      <c r="BD47" s="603"/>
      <c r="BE47" s="603"/>
      <c r="BF47" s="603"/>
      <c r="BG47" s="603"/>
      <c r="BH47" s="603"/>
      <c r="BI47" s="603"/>
      <c r="BJ47" s="603"/>
      <c r="BK47" s="603"/>
      <c r="BL47" s="603"/>
      <c r="BM47" s="603"/>
      <c r="BN47" s="603"/>
      <c r="BO47" s="603"/>
      <c r="BP47" s="603"/>
      <c r="BQ47" s="603"/>
      <c r="BR47" s="603"/>
      <c r="BS47" s="603"/>
      <c r="BT47" s="603"/>
      <c r="BU47" s="603"/>
      <c r="BV47" s="603"/>
      <c r="BW47" s="603"/>
      <c r="BX47" s="603"/>
      <c r="BY47" s="603"/>
      <c r="BZ47" s="603"/>
      <c r="CA47" s="603"/>
      <c r="CB47" s="603"/>
      <c r="CC47" s="603"/>
      <c r="CD47" s="603"/>
      <c r="CE47" s="603"/>
      <c r="CF47" s="603"/>
      <c r="CG47" s="603"/>
      <c r="CH47" s="603"/>
      <c r="CI47" s="603"/>
      <c r="CJ47" s="603"/>
      <c r="CK47" s="603"/>
      <c r="CL47" s="603"/>
      <c r="CM47" s="603"/>
      <c r="CN47" s="603"/>
      <c r="CO47" s="603"/>
      <c r="CP47" s="603"/>
      <c r="CQ47" s="603"/>
      <c r="CR47" s="603"/>
      <c r="CS47" s="603"/>
      <c r="CT47" s="603"/>
      <c r="CU47" s="603"/>
      <c r="CV47" s="603"/>
      <c r="CW47" s="603"/>
      <c r="CX47" s="603"/>
      <c r="CY47" s="603"/>
      <c r="CZ47" s="603"/>
      <c r="DA47" s="603"/>
      <c r="DB47" s="603"/>
      <c r="DC47" s="603"/>
      <c r="DD47" s="603"/>
      <c r="DE47" s="603"/>
      <c r="DF47" s="603"/>
      <c r="DG47" s="603"/>
      <c r="DH47" s="603"/>
      <c r="DI47" s="603"/>
      <c r="DJ47" s="603"/>
      <c r="DK47" s="603"/>
      <c r="DL47" s="603"/>
      <c r="DM47" s="603"/>
      <c r="DN47" s="603"/>
      <c r="DO47" s="603"/>
      <c r="DP47" s="603"/>
      <c r="DQ47" s="603"/>
      <c r="DR47" s="603"/>
      <c r="DS47" s="603"/>
      <c r="DT47" s="603"/>
      <c r="DU47" s="603"/>
      <c r="DV47" s="603"/>
      <c r="DW47" s="603"/>
      <c r="DX47" s="603"/>
      <c r="DY47" s="603"/>
      <c r="DZ47" s="603"/>
      <c r="EA47" s="603"/>
      <c r="EB47" s="603"/>
      <c r="EC47" s="603"/>
      <c r="ED47" s="603"/>
      <c r="EE47" s="603"/>
      <c r="EF47" s="603"/>
      <c r="EG47" s="603"/>
      <c r="EH47" s="603"/>
      <c r="EI47" s="603"/>
      <c r="EJ47" s="603"/>
      <c r="EK47" s="603"/>
      <c r="EL47" s="603"/>
      <c r="EM47" s="603"/>
      <c r="EN47" s="603"/>
      <c r="EO47" s="603"/>
      <c r="EP47" s="603"/>
      <c r="EQ47" s="603"/>
      <c r="ER47" s="603"/>
      <c r="ES47" s="603"/>
      <c r="ET47" s="603"/>
      <c r="EU47" s="603"/>
      <c r="EV47" s="603"/>
      <c r="EW47" s="603"/>
      <c r="EX47" s="603"/>
      <c r="EY47" s="603"/>
      <c r="EZ47" s="603"/>
      <c r="FA47" s="603"/>
      <c r="FB47" s="603"/>
      <c r="FC47" s="603"/>
      <c r="FD47" s="603"/>
      <c r="FE47" s="603"/>
      <c r="FF47" s="603"/>
      <c r="FG47" s="603"/>
      <c r="FH47" s="603"/>
      <c r="FI47" s="603"/>
      <c r="FJ47" s="603"/>
      <c r="FK47" s="603"/>
      <c r="FL47" s="603"/>
      <c r="FM47" s="603"/>
      <c r="FN47" s="603"/>
      <c r="FO47" s="603"/>
      <c r="FP47" s="603"/>
      <c r="FQ47" s="603"/>
      <c r="FR47" s="603"/>
      <c r="FS47" s="603"/>
      <c r="FT47" s="603"/>
      <c r="FU47" s="603"/>
      <c r="FV47" s="603"/>
      <c r="FW47" s="603"/>
      <c r="FX47" s="603"/>
      <c r="FY47" s="603"/>
      <c r="FZ47" s="603"/>
      <c r="GA47" s="603"/>
      <c r="GB47" s="603"/>
      <c r="GC47" s="603"/>
      <c r="GD47" s="603"/>
      <c r="GE47" s="603"/>
      <c r="GF47" s="603"/>
      <c r="GG47" s="603"/>
      <c r="GH47" s="603"/>
      <c r="GI47" s="603"/>
      <c r="GJ47" s="603"/>
      <c r="GK47" s="603"/>
      <c r="GL47" s="603"/>
      <c r="GM47" s="603"/>
      <c r="GN47" s="603"/>
      <c r="GO47" s="603"/>
      <c r="GP47" s="603"/>
      <c r="GQ47" s="603"/>
      <c r="GR47" s="603"/>
      <c r="GS47" s="603"/>
      <c r="GT47" s="603"/>
      <c r="GU47" s="603"/>
      <c r="GV47" s="603"/>
      <c r="GW47" s="603"/>
      <c r="GX47" s="603"/>
      <c r="GY47" s="603"/>
      <c r="GZ47" s="603"/>
      <c r="HA47" s="603"/>
      <c r="HB47" s="603"/>
      <c r="HC47" s="603"/>
      <c r="HD47" s="603"/>
      <c r="HE47" s="603"/>
      <c r="HF47" s="603"/>
      <c r="HG47" s="603"/>
      <c r="HH47" s="603"/>
      <c r="HI47" s="603"/>
      <c r="HJ47" s="603"/>
      <c r="HK47" s="603"/>
      <c r="HL47" s="603"/>
      <c r="HM47" s="603"/>
      <c r="HN47" s="603"/>
      <c r="HO47" s="603"/>
      <c r="HP47" s="603"/>
      <c r="HQ47" s="603"/>
      <c r="HR47" s="603"/>
      <c r="HS47" s="603"/>
      <c r="HT47" s="603"/>
      <c r="HU47" s="603"/>
      <c r="HV47" s="603"/>
      <c r="HW47" s="603"/>
      <c r="HX47" s="603"/>
      <c r="HY47" s="603"/>
      <c r="HZ47" s="603"/>
      <c r="IA47" s="603"/>
      <c r="IB47" s="603"/>
      <c r="IC47" s="603"/>
      <c r="ID47" s="603"/>
      <c r="IE47" s="603"/>
      <c r="IF47" s="603"/>
      <c r="IG47" s="603"/>
      <c r="IH47" s="603"/>
      <c r="II47" s="603"/>
      <c r="IJ47" s="603"/>
      <c r="IK47" s="603"/>
      <c r="IL47" s="603"/>
      <c r="IM47" s="603"/>
      <c r="IN47" s="603"/>
      <c r="IO47" s="603"/>
      <c r="IP47" s="603"/>
      <c r="IQ47" s="603"/>
      <c r="IR47" s="603"/>
      <c r="IS47" s="603"/>
      <c r="IT47" s="603"/>
      <c r="IU47" s="603"/>
      <c r="IV47" s="603"/>
      <c r="IW47" s="603"/>
      <c r="IX47" s="603"/>
      <c r="IY47" s="603"/>
      <c r="IZ47" s="603"/>
      <c r="JA47" s="603"/>
      <c r="JB47" s="603"/>
      <c r="JC47" s="603"/>
      <c r="JD47" s="603"/>
      <c r="JE47" s="603"/>
      <c r="JF47" s="603"/>
      <c r="JG47" s="603"/>
      <c r="JH47" s="603"/>
      <c r="JI47" s="603"/>
      <c r="JJ47" s="603"/>
      <c r="JK47" s="603"/>
      <c r="JL47" s="603"/>
      <c r="JM47" s="603"/>
      <c r="JN47" s="603"/>
      <c r="JO47" s="603"/>
      <c r="JP47" s="603"/>
      <c r="JQ47" s="603"/>
      <c r="JR47" s="603"/>
      <c r="JS47" s="603"/>
      <c r="JT47" s="603"/>
      <c r="JU47" s="603"/>
      <c r="JV47" s="603"/>
      <c r="JW47" s="603"/>
      <c r="JX47" s="603"/>
      <c r="JY47" s="603"/>
      <c r="JZ47" s="603"/>
      <c r="KA47" s="603"/>
      <c r="KB47" s="603"/>
      <c r="KC47" s="603"/>
      <c r="KD47" s="603"/>
      <c r="KE47" s="603"/>
      <c r="KF47" s="603"/>
      <c r="KG47" s="603"/>
      <c r="KH47" s="603"/>
      <c r="KI47" s="603"/>
      <c r="KJ47" s="603"/>
      <c r="KK47" s="603"/>
      <c r="KL47" s="603"/>
      <c r="KM47" s="603"/>
      <c r="KN47" s="603"/>
      <c r="KO47" s="603"/>
      <c r="KP47" s="603"/>
      <c r="KQ47" s="603"/>
      <c r="KR47" s="603"/>
      <c r="KS47" s="603"/>
      <c r="KT47" s="603"/>
      <c r="KU47" s="603"/>
      <c r="KV47" s="603"/>
      <c r="KW47" s="603"/>
      <c r="KX47" s="603"/>
      <c r="KY47" s="603"/>
      <c r="KZ47" s="603"/>
      <c r="LA47" s="603"/>
      <c r="LB47" s="603"/>
      <c r="LC47" s="603"/>
      <c r="LD47" s="603"/>
      <c r="LE47" s="603"/>
      <c r="LF47" s="603"/>
      <c r="LG47" s="603"/>
      <c r="LH47" s="603"/>
      <c r="LI47" s="603"/>
      <c r="LJ47" s="603"/>
      <c r="LK47" s="603"/>
      <c r="LL47" s="603"/>
      <c r="LM47" s="603"/>
      <c r="LN47" s="603"/>
      <c r="LO47" s="603"/>
      <c r="LP47" s="603"/>
      <c r="LQ47" s="603"/>
      <c r="LR47" s="603"/>
      <c r="LS47" s="603"/>
      <c r="LT47" s="603"/>
      <c r="LU47" s="603"/>
      <c r="LV47" s="603"/>
      <c r="LW47" s="603"/>
      <c r="LX47" s="603"/>
      <c r="LY47" s="603"/>
      <c r="LZ47" s="603"/>
      <c r="MA47" s="603"/>
      <c r="MB47" s="603"/>
      <c r="MC47" s="603"/>
      <c r="MD47" s="603"/>
      <c r="ME47" s="603"/>
      <c r="MF47" s="603"/>
      <c r="MG47" s="603"/>
      <c r="MH47" s="603"/>
      <c r="MI47" s="603"/>
      <c r="MJ47" s="603"/>
      <c r="MK47" s="603"/>
      <c r="ML47" s="603"/>
      <c r="MM47" s="603"/>
      <c r="MN47" s="603"/>
      <c r="MO47" s="603"/>
      <c r="MP47" s="603"/>
      <c r="MQ47" s="603"/>
      <c r="MR47" s="603"/>
      <c r="MS47" s="603"/>
      <c r="MT47" s="603"/>
      <c r="MU47" s="603"/>
      <c r="MV47" s="603"/>
      <c r="MW47" s="603"/>
      <c r="MX47" s="603"/>
      <c r="MY47" s="603"/>
      <c r="MZ47" s="603"/>
      <c r="NA47" s="603"/>
      <c r="NB47" s="603"/>
      <c r="NC47" s="603"/>
      <c r="ND47" s="603"/>
      <c r="NE47" s="603"/>
      <c r="NF47" s="603"/>
      <c r="NG47" s="603"/>
      <c r="NH47" s="603"/>
      <c r="NI47" s="603"/>
      <c r="NJ47" s="603"/>
      <c r="NK47" s="603"/>
      <c r="NL47" s="603"/>
      <c r="NM47" s="603"/>
      <c r="NN47" s="603"/>
      <c r="NO47" s="603"/>
      <c r="NP47" s="603"/>
      <c r="NQ47" s="603"/>
      <c r="NR47" s="603"/>
      <c r="NS47" s="603"/>
      <c r="NT47" s="603"/>
      <c r="NU47" s="603"/>
      <c r="NV47" s="603"/>
      <c r="NW47" s="603"/>
      <c r="NX47" s="603"/>
      <c r="NY47" s="603"/>
      <c r="NZ47" s="603"/>
      <c r="OA47" s="603"/>
      <c r="OB47" s="603"/>
      <c r="OC47" s="603"/>
      <c r="OD47" s="603"/>
      <c r="OE47" s="603"/>
      <c r="OF47" s="603"/>
      <c r="OG47" s="603"/>
      <c r="OH47" s="603"/>
      <c r="OI47" s="603"/>
      <c r="OJ47" s="603"/>
      <c r="OK47" s="603"/>
      <c r="OL47" s="603"/>
      <c r="OM47" s="603"/>
      <c r="ON47" s="603"/>
      <c r="OO47" s="603"/>
      <c r="OP47" s="603"/>
      <c r="OQ47" s="603"/>
      <c r="OR47" s="603"/>
      <c r="OS47" s="603"/>
      <c r="OT47" s="603"/>
      <c r="OU47" s="603"/>
      <c r="OV47" s="603"/>
      <c r="OW47" s="603"/>
      <c r="OX47" s="603"/>
      <c r="OY47" s="603"/>
      <c r="OZ47" s="603"/>
      <c r="PA47" s="603"/>
      <c r="PB47" s="603"/>
      <c r="PC47" s="603"/>
      <c r="PD47" s="603"/>
      <c r="PE47" s="603"/>
      <c r="PF47" s="603"/>
      <c r="PG47" s="603"/>
      <c r="PH47" s="603"/>
      <c r="PI47" s="603"/>
      <c r="PJ47" s="603"/>
      <c r="PK47" s="603"/>
      <c r="PL47" s="603"/>
      <c r="PM47" s="603"/>
      <c r="PN47" s="603"/>
      <c r="PO47" s="603"/>
      <c r="PP47" s="603"/>
      <c r="PQ47" s="603"/>
      <c r="PR47" s="603"/>
      <c r="PS47" s="603"/>
      <c r="PT47" s="603"/>
      <c r="PU47" s="603"/>
      <c r="PV47" s="603"/>
      <c r="PW47" s="603"/>
      <c r="PX47" s="603"/>
      <c r="PY47" s="603"/>
      <c r="PZ47" s="603"/>
      <c r="QA47" s="603"/>
      <c r="QB47" s="603"/>
      <c r="QC47" s="603"/>
      <c r="QD47" s="603"/>
      <c r="QE47" s="603"/>
      <c r="QF47" s="603"/>
      <c r="QG47" s="603"/>
      <c r="QH47" s="603"/>
      <c r="QI47" s="603"/>
      <c r="QJ47" s="603"/>
      <c r="QK47" s="603"/>
      <c r="QL47" s="603"/>
      <c r="QM47" s="603"/>
      <c r="QN47" s="603"/>
      <c r="QO47" s="603"/>
      <c r="QP47" s="603"/>
      <c r="QQ47" s="603"/>
      <c r="QR47" s="603"/>
      <c r="QS47" s="603"/>
      <c r="QT47" s="603"/>
      <c r="QU47" s="603"/>
      <c r="QV47" s="603"/>
      <c r="QW47" s="603"/>
      <c r="QX47" s="603"/>
      <c r="QY47" s="603"/>
      <c r="QZ47" s="603"/>
      <c r="RA47" s="603"/>
      <c r="RB47" s="603"/>
      <c r="RC47" s="603"/>
      <c r="RD47" s="603"/>
      <c r="RE47" s="603"/>
      <c r="RF47" s="603"/>
      <c r="RG47" s="603"/>
      <c r="RH47" s="603"/>
      <c r="RI47" s="603"/>
      <c r="RJ47" s="603"/>
      <c r="RK47" s="603"/>
      <c r="RL47" s="603"/>
      <c r="RM47" s="603"/>
      <c r="RN47" s="603"/>
      <c r="RO47" s="603"/>
      <c r="RP47" s="603"/>
      <c r="RQ47" s="603"/>
      <c r="RR47" s="603"/>
      <c r="RS47" s="603"/>
      <c r="RT47" s="603"/>
      <c r="RU47" s="603"/>
      <c r="RV47" s="603"/>
      <c r="RW47" s="603"/>
      <c r="RX47" s="603"/>
      <c r="RY47" s="603"/>
      <c r="RZ47" s="603"/>
      <c r="SA47" s="603"/>
      <c r="SB47" s="603"/>
      <c r="SC47" s="603"/>
      <c r="SD47" s="603"/>
      <c r="SE47" s="603"/>
      <c r="SF47" s="603"/>
      <c r="SG47" s="603"/>
      <c r="SH47" s="603"/>
      <c r="SI47" s="603"/>
      <c r="SJ47" s="603"/>
      <c r="SK47" s="603"/>
      <c r="SL47" s="603"/>
      <c r="SM47" s="603"/>
      <c r="SN47" s="603"/>
      <c r="SO47" s="603"/>
      <c r="SP47" s="603"/>
      <c r="SQ47" s="603"/>
      <c r="SR47" s="603"/>
      <c r="SS47" s="603"/>
      <c r="ST47" s="603"/>
      <c r="SU47" s="603"/>
      <c r="SV47" s="603"/>
      <c r="SW47" s="603"/>
      <c r="SX47" s="603"/>
      <c r="SY47" s="603"/>
      <c r="SZ47" s="603"/>
      <c r="TA47" s="603"/>
      <c r="TB47" s="603"/>
      <c r="TC47" s="603"/>
      <c r="TD47" s="603"/>
      <c r="TE47" s="603"/>
      <c r="TF47" s="603"/>
      <c r="TG47" s="603"/>
      <c r="TH47" s="603"/>
      <c r="TI47" s="603"/>
      <c r="TJ47" s="603"/>
      <c r="TK47" s="603"/>
      <c r="TL47" s="603"/>
      <c r="TM47" s="603"/>
      <c r="TN47" s="603"/>
      <c r="TO47" s="603"/>
      <c r="TP47" s="603"/>
      <c r="TQ47" s="603"/>
      <c r="TR47" s="603"/>
      <c r="TS47" s="603"/>
      <c r="TT47" s="603"/>
      <c r="TU47" s="603"/>
      <c r="TV47" s="603"/>
      <c r="TW47" s="603"/>
      <c r="TX47" s="603"/>
      <c r="TY47" s="603"/>
      <c r="TZ47" s="603"/>
      <c r="UA47" s="603"/>
      <c r="UB47" s="603"/>
      <c r="UC47" s="603"/>
      <c r="UD47" s="603"/>
      <c r="UE47" s="603"/>
      <c r="UF47" s="603"/>
      <c r="UG47" s="603"/>
      <c r="UH47" s="603"/>
      <c r="UI47" s="603"/>
      <c r="UJ47" s="603"/>
      <c r="UK47" s="603"/>
      <c r="UL47" s="603"/>
      <c r="UM47" s="603"/>
      <c r="UN47" s="603"/>
      <c r="UO47" s="603"/>
      <c r="UP47" s="603"/>
      <c r="UQ47" s="603"/>
      <c r="UR47" s="603"/>
      <c r="US47" s="603"/>
      <c r="UT47" s="603"/>
      <c r="UU47" s="603"/>
      <c r="UV47" s="603"/>
      <c r="UW47" s="603"/>
      <c r="UX47" s="603"/>
      <c r="UY47" s="603"/>
      <c r="UZ47" s="603"/>
      <c r="VA47" s="603"/>
      <c r="VB47" s="603"/>
      <c r="VC47" s="603"/>
      <c r="VD47" s="603"/>
      <c r="VE47" s="603"/>
      <c r="VF47" s="603"/>
      <c r="VG47" s="603"/>
      <c r="VH47" s="603"/>
      <c r="VI47" s="603"/>
      <c r="VJ47" s="603"/>
      <c r="VK47" s="603"/>
      <c r="VL47" s="603"/>
      <c r="VM47" s="603"/>
      <c r="VN47" s="603"/>
      <c r="VO47" s="603"/>
      <c r="VP47" s="603"/>
      <c r="VQ47" s="603"/>
      <c r="VR47" s="603"/>
      <c r="VS47" s="603"/>
      <c r="VT47" s="603"/>
      <c r="VU47" s="603"/>
      <c r="VV47" s="603"/>
      <c r="VW47" s="603"/>
      <c r="VX47" s="603"/>
      <c r="VY47" s="603"/>
      <c r="VZ47" s="603"/>
      <c r="WA47" s="603"/>
      <c r="WB47" s="603"/>
      <c r="WC47" s="603"/>
      <c r="WD47" s="603"/>
      <c r="WE47" s="603"/>
      <c r="WF47" s="603"/>
      <c r="WG47" s="603"/>
      <c r="WH47" s="603"/>
      <c r="WI47" s="603"/>
      <c r="WJ47" s="603"/>
      <c r="WK47" s="603"/>
      <c r="WL47" s="603"/>
      <c r="WM47" s="603"/>
      <c r="WN47" s="603"/>
      <c r="WO47" s="603"/>
      <c r="WP47" s="603"/>
      <c r="WQ47" s="603"/>
      <c r="WR47" s="603"/>
      <c r="WS47" s="603"/>
      <c r="WT47" s="603"/>
      <c r="WU47" s="603"/>
      <c r="WV47" s="603"/>
      <c r="WW47" s="603"/>
      <c r="WX47" s="603"/>
      <c r="WY47" s="603"/>
      <c r="WZ47" s="603"/>
      <c r="XA47" s="603"/>
      <c r="XB47" s="603"/>
      <c r="XC47" s="603"/>
      <c r="XD47" s="603"/>
      <c r="XE47" s="603"/>
      <c r="XF47" s="603"/>
      <c r="XG47" s="603"/>
      <c r="XH47" s="603"/>
      <c r="XI47" s="603"/>
      <c r="XJ47" s="603"/>
      <c r="XK47" s="603"/>
      <c r="XL47" s="603"/>
      <c r="XM47" s="603"/>
      <c r="XN47" s="603"/>
      <c r="XO47" s="603"/>
      <c r="XP47" s="603"/>
      <c r="XQ47" s="603"/>
      <c r="XR47" s="603"/>
      <c r="XS47" s="603"/>
      <c r="XT47" s="603"/>
      <c r="XU47" s="603"/>
      <c r="XV47" s="603"/>
      <c r="XW47" s="603"/>
      <c r="XX47" s="603"/>
      <c r="XY47" s="603"/>
      <c r="XZ47" s="603"/>
      <c r="YA47" s="603"/>
      <c r="YB47" s="603"/>
      <c r="YC47" s="603"/>
      <c r="YD47" s="603"/>
      <c r="YE47" s="603"/>
      <c r="YF47" s="603"/>
      <c r="YG47" s="603"/>
      <c r="YH47" s="603"/>
      <c r="YI47" s="603"/>
      <c r="YJ47" s="603"/>
      <c r="YK47" s="603"/>
      <c r="YL47" s="603"/>
      <c r="YM47" s="603"/>
      <c r="YN47" s="603"/>
      <c r="YO47" s="603"/>
      <c r="YP47" s="603"/>
      <c r="YQ47" s="603"/>
      <c r="YR47" s="603"/>
      <c r="YS47" s="603"/>
      <c r="YT47" s="603"/>
      <c r="YU47" s="603"/>
      <c r="YV47" s="603"/>
      <c r="YW47" s="603"/>
      <c r="YX47" s="603"/>
      <c r="YY47" s="603"/>
      <c r="YZ47" s="603"/>
      <c r="ZA47" s="603"/>
      <c r="ZB47" s="603"/>
      <c r="ZC47" s="603"/>
      <c r="ZD47" s="603"/>
      <c r="ZE47" s="603"/>
      <c r="ZF47" s="603"/>
      <c r="ZG47" s="603"/>
      <c r="ZH47" s="603"/>
      <c r="ZI47" s="603"/>
      <c r="ZJ47" s="603"/>
      <c r="ZK47" s="603"/>
      <c r="ZL47" s="603"/>
      <c r="ZM47" s="603"/>
      <c r="ZN47" s="603"/>
      <c r="ZO47" s="603"/>
      <c r="ZP47" s="603"/>
      <c r="ZQ47" s="603"/>
      <c r="ZR47" s="603"/>
      <c r="ZS47" s="603"/>
      <c r="ZT47" s="603"/>
      <c r="ZU47" s="603"/>
      <c r="ZV47" s="603"/>
      <c r="ZW47" s="603"/>
      <c r="ZX47" s="603"/>
      <c r="ZY47" s="603"/>
      <c r="ZZ47" s="603"/>
      <c r="AAA47" s="603"/>
      <c r="AAB47" s="603"/>
      <c r="AAC47" s="603"/>
      <c r="AAD47" s="603"/>
      <c r="AAE47" s="603"/>
      <c r="AAF47" s="603"/>
      <c r="AAG47" s="603"/>
      <c r="AAH47" s="603"/>
      <c r="AAI47" s="603"/>
      <c r="AAJ47" s="603"/>
      <c r="AAK47" s="603"/>
      <c r="AAL47" s="603"/>
      <c r="AAM47" s="603"/>
      <c r="AAN47" s="603"/>
      <c r="AAO47" s="603"/>
      <c r="AAP47" s="603"/>
      <c r="AAQ47" s="603"/>
      <c r="AAR47" s="603"/>
      <c r="AAS47" s="603"/>
      <c r="AAT47" s="603"/>
      <c r="AAU47" s="603"/>
      <c r="AAV47" s="603"/>
      <c r="AAW47" s="603"/>
      <c r="AAX47" s="603"/>
      <c r="AAY47" s="603"/>
      <c r="AAZ47" s="603"/>
      <c r="ABA47" s="603"/>
      <c r="ABB47" s="603"/>
      <c r="ABC47" s="603"/>
      <c r="ABD47" s="603"/>
      <c r="ABE47" s="603"/>
      <c r="ABF47" s="603"/>
      <c r="ABG47" s="603"/>
      <c r="ABH47" s="603"/>
      <c r="ABI47" s="603"/>
      <c r="ABJ47" s="603"/>
      <c r="ABK47" s="603"/>
      <c r="ABL47" s="603"/>
      <c r="ABM47" s="603"/>
      <c r="ABN47" s="603"/>
      <c r="ABO47" s="603"/>
      <c r="ABP47" s="603"/>
      <c r="ABQ47" s="603"/>
      <c r="ABR47" s="603"/>
      <c r="ABS47" s="603"/>
      <c r="ABT47" s="603"/>
      <c r="ABU47" s="603"/>
      <c r="ABV47" s="603"/>
      <c r="ABW47" s="603"/>
      <c r="ABX47" s="603"/>
      <c r="ABY47" s="603"/>
      <c r="ABZ47" s="603"/>
      <c r="ACA47" s="603"/>
      <c r="ACB47" s="603"/>
      <c r="ACC47" s="603"/>
      <c r="ACD47" s="603"/>
      <c r="ACE47" s="603"/>
      <c r="ACF47" s="603"/>
      <c r="ACG47" s="603"/>
      <c r="ACH47" s="603"/>
      <c r="ACI47" s="603"/>
      <c r="ACJ47" s="603"/>
      <c r="ACK47" s="603"/>
      <c r="ACL47" s="603"/>
      <c r="ACM47" s="603"/>
      <c r="ACN47" s="603"/>
      <c r="ACO47" s="603"/>
      <c r="ACP47" s="603"/>
      <c r="ACQ47" s="603"/>
      <c r="ACR47" s="603"/>
      <c r="ACS47" s="603"/>
      <c r="ACT47" s="603"/>
      <c r="ACU47" s="603"/>
      <c r="ACV47" s="603"/>
      <c r="ACW47" s="603"/>
      <c r="ACX47" s="603"/>
      <c r="ACY47" s="603"/>
      <c r="ACZ47" s="603"/>
      <c r="ADA47" s="603"/>
      <c r="ADB47" s="603"/>
      <c r="ADC47" s="603"/>
      <c r="ADD47" s="603"/>
      <c r="ADE47" s="603"/>
      <c r="ADF47" s="603"/>
      <c r="ADG47" s="603"/>
      <c r="ADH47" s="603"/>
      <c r="ADI47" s="603"/>
      <c r="ADJ47" s="603"/>
      <c r="ADK47" s="603"/>
      <c r="ADL47" s="603"/>
      <c r="ADM47" s="603"/>
      <c r="ADN47" s="603"/>
      <c r="ADO47" s="603"/>
      <c r="ADP47" s="603"/>
      <c r="ADQ47" s="603"/>
      <c r="ADR47" s="603"/>
      <c r="ADS47" s="603"/>
      <c r="ADT47" s="603"/>
      <c r="ADU47" s="603"/>
      <c r="ADV47" s="603"/>
      <c r="ADW47" s="603"/>
      <c r="ADX47" s="603"/>
      <c r="ADY47" s="603"/>
      <c r="ADZ47" s="603"/>
      <c r="AEA47" s="603"/>
      <c r="AEB47" s="603"/>
      <c r="AEC47" s="603"/>
      <c r="AED47" s="603"/>
      <c r="AEE47" s="603"/>
      <c r="AEF47" s="603"/>
      <c r="AEG47" s="603"/>
      <c r="AEH47" s="603"/>
      <c r="AEI47" s="603"/>
      <c r="AEJ47" s="603"/>
      <c r="AEK47" s="603"/>
      <c r="AEL47" s="603"/>
      <c r="AEM47" s="603"/>
      <c r="AEN47" s="603"/>
      <c r="AEO47" s="603"/>
      <c r="AEP47" s="603"/>
      <c r="AEQ47" s="603"/>
      <c r="AER47" s="603"/>
      <c r="AES47" s="603"/>
      <c r="AET47" s="603"/>
      <c r="AEU47" s="603"/>
      <c r="AEV47" s="603"/>
      <c r="AEW47" s="603"/>
      <c r="AEX47" s="603"/>
      <c r="AEY47" s="603"/>
      <c r="AEZ47" s="603"/>
      <c r="AFA47" s="603"/>
      <c r="AFB47" s="603"/>
      <c r="AFC47" s="603"/>
      <c r="AFD47" s="603"/>
      <c r="AFE47" s="603"/>
      <c r="AFF47" s="603"/>
      <c r="AFG47" s="603"/>
      <c r="AFH47" s="603"/>
      <c r="AFI47" s="603"/>
      <c r="AFJ47" s="603"/>
      <c r="AFK47" s="603"/>
      <c r="AFL47" s="603"/>
      <c r="AFM47" s="603"/>
      <c r="AFN47" s="603"/>
      <c r="AFO47" s="603"/>
      <c r="AFP47" s="603"/>
      <c r="AFQ47" s="603"/>
      <c r="AFR47" s="603"/>
      <c r="AFS47" s="603"/>
      <c r="AFT47" s="603"/>
      <c r="AFU47" s="603"/>
      <c r="AFV47" s="603"/>
      <c r="AFW47" s="603"/>
      <c r="AFX47" s="603"/>
      <c r="AFY47" s="603"/>
      <c r="AFZ47" s="603"/>
      <c r="AGA47" s="603"/>
      <c r="AGB47" s="603"/>
      <c r="AGC47" s="603"/>
      <c r="AGD47" s="603"/>
      <c r="AGE47" s="603"/>
      <c r="AGF47" s="603"/>
      <c r="AGG47" s="603"/>
      <c r="AGH47" s="603"/>
      <c r="AGI47" s="603"/>
      <c r="AGJ47" s="603"/>
      <c r="AGK47" s="603"/>
      <c r="AGL47" s="603"/>
      <c r="AGM47" s="603"/>
      <c r="AGN47" s="603"/>
      <c r="AGO47" s="603"/>
      <c r="AGP47" s="603"/>
      <c r="AGQ47" s="603"/>
      <c r="AGR47" s="603"/>
      <c r="AGS47" s="603"/>
      <c r="AGT47" s="603"/>
      <c r="AGU47" s="603"/>
      <c r="AGV47" s="603"/>
      <c r="AGW47" s="603"/>
      <c r="AGX47" s="603"/>
      <c r="AGY47" s="603"/>
      <c r="AGZ47" s="603"/>
      <c r="AHA47" s="603"/>
      <c r="AHB47" s="603"/>
      <c r="AHC47" s="603"/>
      <c r="AHD47" s="603"/>
      <c r="AHE47" s="603"/>
      <c r="AHF47" s="603"/>
      <c r="AHG47" s="603"/>
      <c r="AHH47" s="603"/>
      <c r="AHI47" s="603"/>
      <c r="AHJ47" s="603"/>
      <c r="AHK47" s="603"/>
      <c r="AHL47" s="603"/>
      <c r="AHM47" s="603"/>
      <c r="AHN47" s="603"/>
      <c r="AHO47" s="603"/>
      <c r="AHP47" s="603"/>
      <c r="AHQ47" s="603"/>
      <c r="AHR47" s="603"/>
      <c r="AHS47" s="603"/>
      <c r="AHT47" s="603"/>
      <c r="AHU47" s="603"/>
      <c r="AHV47" s="603"/>
      <c r="AHW47" s="603"/>
      <c r="AHX47" s="603"/>
      <c r="AHY47" s="603"/>
      <c r="AHZ47" s="603"/>
      <c r="AIA47" s="603"/>
      <c r="AIB47" s="603"/>
      <c r="AIC47" s="603"/>
      <c r="AID47" s="603"/>
      <c r="AIE47" s="603"/>
      <c r="AIF47" s="603"/>
      <c r="AIG47" s="603"/>
      <c r="AIH47" s="603"/>
      <c r="AII47" s="603"/>
      <c r="AIJ47" s="603"/>
      <c r="AIK47" s="603"/>
      <c r="AIL47" s="603"/>
      <c r="AIM47" s="603"/>
      <c r="AIN47" s="603"/>
      <c r="AIO47" s="603"/>
      <c r="AIP47" s="603"/>
      <c r="AIQ47" s="603"/>
      <c r="AIR47" s="603"/>
      <c r="AIS47" s="603"/>
      <c r="AIT47" s="603"/>
      <c r="AIU47" s="603"/>
      <c r="AIV47" s="603"/>
      <c r="AIW47" s="603"/>
      <c r="AIX47" s="603"/>
      <c r="AIY47" s="603"/>
      <c r="AIZ47" s="603"/>
      <c r="AJA47" s="603"/>
      <c r="AJB47" s="603"/>
      <c r="AJC47" s="603"/>
      <c r="AJD47" s="603"/>
      <c r="AJE47" s="603"/>
      <c r="AJF47" s="603"/>
      <c r="AJG47" s="603"/>
      <c r="AJH47" s="603"/>
      <c r="AJI47" s="603"/>
      <c r="AJJ47" s="603"/>
      <c r="AJK47" s="603"/>
      <c r="AJL47" s="603"/>
      <c r="AJM47" s="603"/>
      <c r="AJN47" s="603"/>
      <c r="AJO47" s="603"/>
      <c r="AJP47" s="603"/>
      <c r="AJQ47" s="603"/>
      <c r="AJR47" s="603"/>
      <c r="AJS47" s="603"/>
      <c r="AJT47" s="603"/>
      <c r="AJU47" s="603"/>
      <c r="AJV47" s="603"/>
      <c r="AJW47" s="603"/>
      <c r="AJX47" s="603"/>
      <c r="AJY47" s="603"/>
      <c r="AJZ47" s="603"/>
      <c r="AKA47" s="603"/>
      <c r="AKB47" s="603"/>
      <c r="AKC47" s="603"/>
      <c r="AKD47" s="603"/>
      <c r="AKE47" s="603"/>
      <c r="AKF47" s="603"/>
      <c r="AKG47" s="603"/>
      <c r="AKH47" s="603"/>
      <c r="AKI47" s="603"/>
      <c r="AKJ47" s="603"/>
      <c r="AKK47" s="603"/>
      <c r="AKL47" s="603"/>
      <c r="AKM47" s="603"/>
      <c r="AKN47" s="603"/>
      <c r="AKO47" s="603"/>
      <c r="AKP47" s="603"/>
      <c r="AKQ47" s="603"/>
      <c r="AKR47" s="603"/>
      <c r="AKS47" s="603"/>
      <c r="AKT47" s="603"/>
      <c r="AKU47" s="603"/>
      <c r="AKV47" s="603"/>
      <c r="AKW47" s="603"/>
      <c r="AKX47" s="603"/>
      <c r="AKY47" s="603"/>
      <c r="AKZ47" s="603"/>
      <c r="ALA47" s="603"/>
      <c r="ALB47" s="603"/>
      <c r="ALC47" s="603"/>
      <c r="ALD47" s="603"/>
      <c r="ALE47" s="603"/>
      <c r="ALF47" s="603"/>
      <c r="ALG47" s="603"/>
      <c r="ALH47" s="603"/>
      <c r="ALI47" s="603"/>
      <c r="ALJ47" s="603"/>
      <c r="ALK47" s="603"/>
      <c r="ALL47" s="603"/>
      <c r="ALM47" s="603"/>
      <c r="ALN47" s="603"/>
      <c r="ALO47" s="603"/>
      <c r="ALP47" s="603"/>
      <c r="ALQ47" s="603"/>
      <c r="ALR47" s="603"/>
      <c r="ALS47" s="603"/>
      <c r="ALT47" s="603"/>
      <c r="ALU47" s="603"/>
      <c r="ALV47" s="603"/>
      <c r="ALW47" s="603"/>
      <c r="ALX47" s="603"/>
      <c r="ALY47" s="603"/>
      <c r="ALZ47" s="603"/>
      <c r="AMA47" s="603"/>
      <c r="AMB47" s="603"/>
      <c r="AMC47" s="603"/>
      <c r="AMD47" s="603"/>
      <c r="AME47" s="603"/>
      <c r="AMF47" s="603"/>
      <c r="AMG47" s="603"/>
      <c r="AMH47" s="603"/>
      <c r="AMI47" s="603"/>
      <c r="AMJ47" s="603"/>
      <c r="AMK47" s="603"/>
      <c r="AML47" s="603"/>
      <c r="AMM47" s="603"/>
      <c r="AMN47" s="603"/>
      <c r="AMO47" s="603"/>
      <c r="AMP47" s="603"/>
      <c r="AMQ47" s="603"/>
      <c r="AMR47" s="603"/>
      <c r="AMS47" s="603"/>
      <c r="AMT47" s="603"/>
      <c r="AMU47" s="603"/>
      <c r="AMV47" s="603"/>
      <c r="AMW47" s="603"/>
      <c r="AMX47" s="603"/>
      <c r="AMY47" s="603"/>
      <c r="AMZ47" s="603"/>
      <c r="ANA47" s="603"/>
      <c r="ANB47" s="603"/>
      <c r="ANC47" s="603"/>
      <c r="AND47" s="603"/>
      <c r="ANE47" s="603"/>
      <c r="ANF47" s="603"/>
      <c r="ANG47" s="603"/>
      <c r="ANH47" s="603"/>
      <c r="ANI47" s="603"/>
      <c r="ANJ47" s="603"/>
      <c r="ANK47" s="603"/>
      <c r="ANL47" s="603"/>
      <c r="ANM47" s="603"/>
      <c r="ANN47" s="603"/>
      <c r="ANO47" s="603"/>
      <c r="ANP47" s="603"/>
      <c r="ANQ47" s="603"/>
      <c r="ANR47" s="603"/>
      <c r="ANS47" s="603"/>
      <c r="ANT47" s="603"/>
      <c r="ANU47" s="603"/>
      <c r="ANV47" s="603"/>
      <c r="ANW47" s="603"/>
      <c r="ANX47" s="603"/>
      <c r="ANY47" s="603"/>
      <c r="ANZ47" s="603"/>
      <c r="AOA47" s="603"/>
      <c r="AOB47" s="603"/>
      <c r="AOC47" s="603"/>
      <c r="AOD47" s="603"/>
      <c r="AOE47" s="603"/>
      <c r="AOF47" s="603"/>
      <c r="AOG47" s="603"/>
      <c r="AOH47" s="603"/>
      <c r="AOI47" s="603"/>
      <c r="AOJ47" s="603"/>
      <c r="AOK47" s="603"/>
      <c r="AOL47" s="603"/>
      <c r="AOM47" s="603"/>
      <c r="AON47" s="603"/>
      <c r="AOO47" s="603"/>
      <c r="AOP47" s="603"/>
      <c r="AOQ47" s="603"/>
      <c r="AOR47" s="603"/>
      <c r="AOS47" s="603"/>
      <c r="AOT47" s="603"/>
      <c r="AOU47" s="603"/>
      <c r="AOV47" s="603"/>
      <c r="AOW47" s="603"/>
      <c r="AOX47" s="603"/>
      <c r="AOY47" s="603"/>
      <c r="AOZ47" s="603"/>
      <c r="APA47" s="603"/>
      <c r="APB47" s="603"/>
      <c r="APC47" s="603"/>
      <c r="APD47" s="603"/>
      <c r="APE47" s="603"/>
      <c r="APF47" s="603"/>
      <c r="APG47" s="603"/>
      <c r="APH47" s="603"/>
      <c r="API47" s="603"/>
      <c r="APJ47" s="603"/>
      <c r="APK47" s="603"/>
      <c r="APL47" s="603"/>
      <c r="APM47" s="603"/>
      <c r="APN47" s="603"/>
      <c r="APO47" s="603"/>
      <c r="APP47" s="603"/>
      <c r="APQ47" s="603"/>
      <c r="APR47" s="603"/>
      <c r="APS47" s="603"/>
      <c r="APT47" s="603"/>
      <c r="APU47" s="603"/>
      <c r="APV47" s="603"/>
      <c r="APW47" s="603"/>
      <c r="APX47" s="603"/>
      <c r="APY47" s="603"/>
      <c r="APZ47" s="603"/>
      <c r="AQA47" s="603"/>
      <c r="AQB47" s="603"/>
      <c r="AQC47" s="603"/>
      <c r="AQD47" s="603"/>
      <c r="AQE47" s="603"/>
      <c r="AQF47" s="603"/>
      <c r="AQG47" s="603"/>
      <c r="AQH47" s="603"/>
      <c r="AQI47" s="603"/>
      <c r="AQJ47" s="603"/>
      <c r="AQK47" s="603"/>
      <c r="AQL47" s="603"/>
      <c r="AQM47" s="603"/>
      <c r="AQN47" s="603"/>
      <c r="AQO47" s="603"/>
      <c r="AQP47" s="603"/>
      <c r="AQQ47" s="603"/>
      <c r="AQR47" s="603"/>
      <c r="AQS47" s="603"/>
      <c r="AQT47" s="603"/>
      <c r="AQU47" s="603"/>
      <c r="AQV47" s="603"/>
      <c r="AQW47" s="603"/>
      <c r="AQX47" s="603"/>
      <c r="AQY47" s="603"/>
      <c r="AQZ47" s="603"/>
      <c r="ARA47" s="603"/>
      <c r="ARB47" s="603"/>
      <c r="ARC47" s="603"/>
      <c r="ARD47" s="603"/>
      <c r="ARE47" s="603"/>
      <c r="ARF47" s="603"/>
      <c r="ARG47" s="603"/>
      <c r="ARH47" s="603"/>
      <c r="ARI47" s="603"/>
      <c r="ARJ47" s="603"/>
      <c r="ARK47" s="603"/>
      <c r="ARL47" s="603"/>
      <c r="ARM47" s="603"/>
      <c r="ARN47" s="603"/>
      <c r="ARO47" s="603"/>
      <c r="ARP47" s="603"/>
      <c r="ARQ47" s="603"/>
      <c r="ARR47" s="603"/>
      <c r="ARS47" s="603"/>
      <c r="ART47" s="603"/>
      <c r="ARU47" s="603"/>
      <c r="ARV47" s="603"/>
      <c r="ARW47" s="603"/>
      <c r="ARX47" s="603"/>
      <c r="ARY47" s="603"/>
      <c r="ARZ47" s="603"/>
      <c r="ASA47" s="603"/>
      <c r="ASB47" s="603"/>
      <c r="ASC47" s="603"/>
      <c r="ASD47" s="603"/>
      <c r="ASE47" s="603"/>
      <c r="ASF47" s="603"/>
      <c r="ASG47" s="603"/>
      <c r="ASH47" s="603"/>
      <c r="ASI47" s="603"/>
      <c r="ASJ47" s="603"/>
      <c r="ASK47" s="603"/>
      <c r="ASL47" s="603"/>
      <c r="ASM47" s="603"/>
      <c r="ASN47" s="603"/>
      <c r="ASO47" s="603"/>
      <c r="ASP47" s="603"/>
      <c r="ASQ47" s="603"/>
      <c r="ASR47" s="603"/>
      <c r="ASS47" s="603"/>
      <c r="AST47" s="603"/>
      <c r="ASU47" s="603"/>
      <c r="ASV47" s="603"/>
      <c r="ASW47" s="603"/>
      <c r="ASX47" s="603"/>
      <c r="ASY47" s="603"/>
      <c r="ASZ47" s="603"/>
      <c r="ATA47" s="603"/>
      <c r="ATB47" s="603"/>
      <c r="ATC47" s="603"/>
      <c r="ATD47" s="603"/>
      <c r="ATE47" s="603"/>
      <c r="ATF47" s="603"/>
      <c r="ATG47" s="603"/>
      <c r="ATH47" s="603"/>
      <c r="ATI47" s="603"/>
      <c r="ATJ47" s="603"/>
      <c r="ATK47" s="603"/>
      <c r="ATL47" s="603"/>
      <c r="ATM47" s="603"/>
      <c r="ATN47" s="603"/>
      <c r="ATO47" s="603"/>
      <c r="ATP47" s="603"/>
      <c r="ATQ47" s="603"/>
      <c r="ATR47" s="603"/>
      <c r="ATS47" s="603"/>
      <c r="ATT47" s="603"/>
      <c r="ATU47" s="603"/>
      <c r="ATV47" s="603"/>
      <c r="ATW47" s="603"/>
      <c r="ATX47" s="603"/>
      <c r="ATY47" s="603"/>
      <c r="ATZ47" s="603"/>
      <c r="AUA47" s="603"/>
      <c r="AUB47" s="603"/>
      <c r="AUC47" s="603"/>
      <c r="AUD47" s="603"/>
      <c r="AUE47" s="603"/>
      <c r="AUF47" s="603"/>
      <c r="AUG47" s="603"/>
      <c r="AUH47" s="603"/>
      <c r="AUI47" s="603"/>
      <c r="AUJ47" s="603"/>
      <c r="AUK47" s="603"/>
      <c r="AUL47" s="603"/>
      <c r="AUM47" s="603"/>
      <c r="AUN47" s="603"/>
      <c r="AUO47" s="603"/>
      <c r="AUP47" s="603"/>
      <c r="AUQ47" s="603"/>
      <c r="AUR47" s="603"/>
      <c r="AUS47" s="603"/>
      <c r="AUT47" s="603"/>
      <c r="AUU47" s="603"/>
      <c r="AUV47" s="603"/>
      <c r="AUW47" s="603"/>
      <c r="AUX47" s="603"/>
      <c r="AUY47" s="603"/>
      <c r="AUZ47" s="603"/>
      <c r="AVA47" s="603"/>
      <c r="AVB47" s="603"/>
      <c r="AVC47" s="603"/>
      <c r="AVD47" s="603"/>
      <c r="AVE47" s="603"/>
      <c r="AVF47" s="603"/>
      <c r="AVG47" s="603"/>
      <c r="AVH47" s="603"/>
      <c r="AVI47" s="603"/>
      <c r="AVJ47" s="603"/>
      <c r="AVK47" s="603"/>
      <c r="AVL47" s="603"/>
      <c r="AVM47" s="603"/>
      <c r="AVN47" s="603"/>
      <c r="AVO47" s="603"/>
      <c r="AVP47" s="603"/>
      <c r="AVQ47" s="603"/>
      <c r="AVR47" s="603"/>
      <c r="AVS47" s="603"/>
      <c r="AVT47" s="603"/>
      <c r="AVU47" s="603"/>
      <c r="AVV47" s="603"/>
      <c r="AVW47" s="603"/>
      <c r="AVX47" s="603"/>
      <c r="AVY47" s="603"/>
      <c r="AVZ47" s="603"/>
      <c r="AWA47" s="603"/>
      <c r="AWB47" s="603"/>
      <c r="AWC47" s="603"/>
      <c r="AWD47" s="603"/>
      <c r="AWE47" s="603"/>
      <c r="AWF47" s="603"/>
      <c r="AWG47" s="603"/>
      <c r="AWH47" s="603"/>
      <c r="AWI47" s="603"/>
      <c r="AWJ47" s="603"/>
      <c r="AWK47" s="603"/>
      <c r="AWL47" s="603"/>
      <c r="AWM47" s="603"/>
      <c r="AWN47" s="603"/>
      <c r="AWO47" s="603"/>
      <c r="AWP47" s="603"/>
      <c r="AWQ47" s="603"/>
      <c r="AWR47" s="603"/>
      <c r="AWS47" s="603"/>
      <c r="AWT47" s="603"/>
      <c r="AWU47" s="603"/>
      <c r="AWV47" s="603"/>
      <c r="AWW47" s="603"/>
      <c r="AWX47" s="603"/>
      <c r="AWY47" s="603"/>
      <c r="AWZ47" s="603"/>
      <c r="AXA47" s="603"/>
      <c r="AXB47" s="603"/>
      <c r="AXC47" s="603"/>
      <c r="AXD47" s="603"/>
      <c r="AXE47" s="603"/>
      <c r="AXF47" s="603"/>
      <c r="AXG47" s="603"/>
      <c r="AXH47" s="603"/>
      <c r="AXI47" s="603"/>
      <c r="AXJ47" s="603"/>
      <c r="AXK47" s="603"/>
      <c r="AXL47" s="603"/>
      <c r="AXM47" s="603"/>
      <c r="AXN47" s="603"/>
      <c r="AXO47" s="603"/>
      <c r="AXP47" s="603"/>
      <c r="AXQ47" s="603"/>
      <c r="AXR47" s="603"/>
      <c r="AXS47" s="603"/>
      <c r="AXT47" s="603"/>
      <c r="AXU47" s="603"/>
      <c r="AXV47" s="603"/>
      <c r="AXW47" s="603"/>
      <c r="AXX47" s="603"/>
      <c r="AXY47" s="603"/>
      <c r="AXZ47" s="603"/>
      <c r="AYA47" s="603"/>
      <c r="AYB47" s="603"/>
      <c r="AYC47" s="603"/>
      <c r="AYD47" s="603"/>
      <c r="AYE47" s="603"/>
      <c r="AYF47" s="603"/>
      <c r="AYG47" s="603"/>
      <c r="AYH47" s="603"/>
      <c r="AYI47" s="603"/>
      <c r="AYJ47" s="603"/>
      <c r="AYK47" s="603"/>
      <c r="AYL47" s="603"/>
      <c r="AYM47" s="603"/>
      <c r="AYN47" s="603"/>
      <c r="AYO47" s="603"/>
      <c r="AYP47" s="603"/>
      <c r="AYQ47" s="603"/>
      <c r="AYR47" s="603"/>
      <c r="AYS47" s="603"/>
      <c r="AYT47" s="603"/>
      <c r="AYU47" s="603"/>
      <c r="AYV47" s="603"/>
      <c r="AYW47" s="603"/>
      <c r="AYX47" s="603"/>
      <c r="AYY47" s="603"/>
      <c r="AYZ47" s="603"/>
      <c r="AZA47" s="603"/>
      <c r="AZB47" s="603"/>
      <c r="AZC47" s="603"/>
      <c r="AZD47" s="603"/>
      <c r="AZE47" s="603"/>
      <c r="AZF47" s="603"/>
      <c r="AZG47" s="603"/>
      <c r="AZH47" s="603"/>
      <c r="AZI47" s="603"/>
      <c r="AZJ47" s="603"/>
      <c r="AZK47" s="603"/>
      <c r="AZL47" s="603"/>
      <c r="AZM47" s="603"/>
      <c r="AZN47" s="603"/>
      <c r="AZO47" s="603"/>
      <c r="AZP47" s="603"/>
      <c r="AZQ47" s="603"/>
      <c r="AZR47" s="603"/>
      <c r="AZS47" s="603"/>
      <c r="AZT47" s="603"/>
      <c r="AZU47" s="603"/>
      <c r="AZV47" s="603"/>
      <c r="AZW47" s="603"/>
      <c r="AZX47" s="603"/>
      <c r="AZY47" s="603"/>
      <c r="AZZ47" s="603"/>
      <c r="BAA47" s="603"/>
      <c r="BAB47" s="603"/>
      <c r="BAC47" s="603"/>
      <c r="BAD47" s="603"/>
      <c r="BAE47" s="603"/>
      <c r="BAF47" s="603"/>
      <c r="BAG47" s="603"/>
      <c r="BAH47" s="603"/>
      <c r="BAI47" s="603"/>
      <c r="BAJ47" s="603"/>
      <c r="BAK47" s="603"/>
      <c r="BAL47" s="603"/>
      <c r="BAM47" s="603"/>
      <c r="BAN47" s="603"/>
      <c r="BAO47" s="603"/>
      <c r="BAP47" s="603"/>
      <c r="BAQ47" s="603"/>
      <c r="BAR47" s="603"/>
      <c r="BAS47" s="603"/>
      <c r="BAT47" s="603"/>
      <c r="BAU47" s="603"/>
      <c r="BAV47" s="603"/>
      <c r="BAW47" s="603"/>
      <c r="BAX47" s="603"/>
      <c r="BAY47" s="603"/>
      <c r="BAZ47" s="603"/>
      <c r="BBA47" s="603"/>
      <c r="BBB47" s="603"/>
      <c r="BBC47" s="603"/>
      <c r="BBD47" s="603"/>
      <c r="BBE47" s="603"/>
      <c r="BBF47" s="603"/>
      <c r="BBG47" s="603"/>
      <c r="BBH47" s="603"/>
      <c r="BBI47" s="603"/>
      <c r="BBJ47" s="603"/>
      <c r="BBK47" s="603"/>
      <c r="BBL47" s="603"/>
      <c r="BBM47" s="603"/>
      <c r="BBN47" s="603"/>
      <c r="BBO47" s="603"/>
      <c r="BBP47" s="603"/>
      <c r="BBQ47" s="603"/>
      <c r="BBR47" s="603"/>
      <c r="BBS47" s="603"/>
      <c r="BBT47" s="603"/>
      <c r="BBU47" s="603"/>
      <c r="BBV47" s="603"/>
      <c r="BBW47" s="603"/>
      <c r="BBX47" s="603"/>
      <c r="BBY47" s="603"/>
      <c r="BBZ47" s="603"/>
      <c r="BCA47" s="603"/>
      <c r="BCB47" s="603"/>
      <c r="BCC47" s="603"/>
      <c r="BCD47" s="603"/>
      <c r="BCE47" s="603"/>
      <c r="BCF47" s="603"/>
      <c r="BCG47" s="603"/>
      <c r="BCH47" s="603"/>
      <c r="BCI47" s="603"/>
      <c r="BCJ47" s="603"/>
      <c r="BCK47" s="603"/>
      <c r="BCL47" s="603"/>
      <c r="BCM47" s="603"/>
      <c r="BCN47" s="603"/>
      <c r="BCO47" s="603"/>
      <c r="BCP47" s="603"/>
      <c r="BCQ47" s="603"/>
      <c r="BCR47" s="603"/>
      <c r="BCS47" s="603"/>
      <c r="BCT47" s="603"/>
      <c r="BCU47" s="603"/>
      <c r="BCV47" s="603"/>
      <c r="BCW47" s="603"/>
      <c r="BCX47" s="603"/>
      <c r="BCY47" s="603"/>
      <c r="BCZ47" s="603"/>
      <c r="BDA47" s="603"/>
      <c r="BDB47" s="603"/>
      <c r="BDC47" s="603"/>
      <c r="BDD47" s="603"/>
      <c r="BDE47" s="603"/>
      <c r="BDF47" s="603"/>
      <c r="BDG47" s="603"/>
      <c r="BDH47" s="603"/>
      <c r="BDI47" s="603"/>
      <c r="BDJ47" s="603"/>
      <c r="BDK47" s="603"/>
      <c r="BDL47" s="603"/>
      <c r="BDM47" s="603"/>
      <c r="BDN47" s="603"/>
      <c r="BDO47" s="603"/>
      <c r="BDP47" s="603"/>
      <c r="BDQ47" s="603"/>
      <c r="BDR47" s="603"/>
      <c r="BDS47" s="603"/>
      <c r="BDT47" s="603"/>
      <c r="BDU47" s="603"/>
      <c r="BDV47" s="603"/>
      <c r="BDW47" s="603"/>
      <c r="BDX47" s="603"/>
      <c r="BDY47" s="603"/>
      <c r="BDZ47" s="603"/>
      <c r="BEA47" s="603"/>
      <c r="BEB47" s="603"/>
      <c r="BEC47" s="603"/>
      <c r="BED47" s="603"/>
      <c r="BEE47" s="603"/>
      <c r="BEF47" s="603"/>
      <c r="BEG47" s="603"/>
      <c r="BEH47" s="603"/>
      <c r="BEI47" s="603"/>
      <c r="BEJ47" s="603"/>
      <c r="BEK47" s="603"/>
      <c r="BEL47" s="603"/>
      <c r="BEM47" s="603"/>
      <c r="BEN47" s="603"/>
      <c r="BEO47" s="603"/>
      <c r="BEP47" s="603"/>
      <c r="BEQ47" s="603"/>
      <c r="BER47" s="603"/>
      <c r="BES47" s="603"/>
      <c r="BET47" s="603"/>
      <c r="BEU47" s="603"/>
      <c r="BEV47" s="603"/>
      <c r="BEW47" s="603"/>
      <c r="BEX47" s="603"/>
      <c r="BEY47" s="603"/>
      <c r="BEZ47" s="603"/>
      <c r="BFA47" s="603"/>
      <c r="BFB47" s="603"/>
      <c r="BFC47" s="603"/>
      <c r="BFD47" s="603"/>
      <c r="BFE47" s="603"/>
      <c r="BFF47" s="603"/>
      <c r="BFG47" s="603"/>
      <c r="BFH47" s="603"/>
      <c r="BFI47" s="603"/>
      <c r="BFJ47" s="603"/>
      <c r="BFK47" s="603"/>
      <c r="BFL47" s="603"/>
      <c r="BFM47" s="603"/>
      <c r="BFN47" s="603"/>
      <c r="BFO47" s="603"/>
      <c r="BFP47" s="603"/>
      <c r="BFQ47" s="603"/>
      <c r="BFR47" s="603"/>
      <c r="BFS47" s="603"/>
      <c r="BFT47" s="603"/>
      <c r="BFU47" s="603"/>
      <c r="BFV47" s="603"/>
      <c r="BFW47" s="603"/>
      <c r="BFX47" s="603"/>
      <c r="BFY47" s="603"/>
      <c r="BFZ47" s="603"/>
      <c r="BGA47" s="603"/>
      <c r="BGB47" s="603"/>
      <c r="BGC47" s="603"/>
      <c r="BGD47" s="603"/>
      <c r="BGE47" s="603"/>
      <c r="BGF47" s="603"/>
      <c r="BGG47" s="603"/>
      <c r="BGH47" s="603"/>
      <c r="BGI47" s="603"/>
      <c r="BGJ47" s="603"/>
      <c r="BGK47" s="603"/>
      <c r="BGL47" s="603"/>
      <c r="BGM47" s="603"/>
      <c r="BGN47" s="603"/>
      <c r="BGO47" s="603"/>
      <c r="BGP47" s="603"/>
      <c r="BGQ47" s="603"/>
      <c r="BGR47" s="603"/>
      <c r="BGS47" s="603"/>
      <c r="BGT47" s="603"/>
      <c r="BGU47" s="603"/>
      <c r="BGV47" s="603"/>
      <c r="BGW47" s="603"/>
      <c r="BGX47" s="603"/>
      <c r="BGY47" s="603"/>
      <c r="BGZ47" s="603"/>
      <c r="BHA47" s="603"/>
      <c r="BHB47" s="603"/>
      <c r="BHC47" s="603"/>
      <c r="BHD47" s="603"/>
      <c r="BHE47" s="603"/>
      <c r="BHF47" s="603"/>
      <c r="BHG47" s="603"/>
      <c r="BHH47" s="603"/>
      <c r="BHI47" s="603"/>
      <c r="BHJ47" s="603"/>
      <c r="BHK47" s="603"/>
      <c r="BHL47" s="603"/>
      <c r="BHM47" s="603"/>
      <c r="BHN47" s="603"/>
      <c r="BHO47" s="603"/>
      <c r="BHP47" s="603"/>
      <c r="BHQ47" s="603"/>
      <c r="BHR47" s="603"/>
      <c r="BHS47" s="603"/>
      <c r="BHT47" s="603"/>
      <c r="BHU47" s="603"/>
      <c r="BHV47" s="603"/>
      <c r="BHW47" s="603"/>
      <c r="BHX47" s="603"/>
      <c r="BHY47" s="603"/>
      <c r="BHZ47" s="603"/>
      <c r="BIA47" s="603"/>
      <c r="BIB47" s="603"/>
      <c r="BIC47" s="603"/>
      <c r="BID47" s="603"/>
      <c r="BIE47" s="603"/>
      <c r="BIF47" s="603"/>
      <c r="BIG47" s="603"/>
      <c r="BIH47" s="603"/>
      <c r="BII47" s="603"/>
      <c r="BIJ47" s="603"/>
      <c r="BIK47" s="603"/>
      <c r="BIL47" s="603"/>
      <c r="BIM47" s="603"/>
      <c r="BIN47" s="603"/>
      <c r="BIO47" s="603"/>
      <c r="BIP47" s="603"/>
      <c r="BIQ47" s="603"/>
      <c r="BIR47" s="603"/>
      <c r="BIS47" s="603"/>
      <c r="BIT47" s="603"/>
      <c r="BIU47" s="603"/>
      <c r="BIV47" s="603"/>
      <c r="BIW47" s="603"/>
      <c r="BIX47" s="603"/>
      <c r="BIY47" s="603"/>
      <c r="BIZ47" s="603"/>
      <c r="BJA47" s="603"/>
      <c r="BJB47" s="603"/>
      <c r="BJC47" s="603"/>
      <c r="BJD47" s="603"/>
      <c r="BJE47" s="603"/>
      <c r="BJF47" s="603"/>
      <c r="BJG47" s="603"/>
      <c r="BJH47" s="603"/>
      <c r="BJI47" s="603"/>
      <c r="BJJ47" s="603"/>
      <c r="BJK47" s="603"/>
      <c r="BJL47" s="603"/>
      <c r="BJM47" s="603"/>
      <c r="BJN47" s="603"/>
      <c r="BJO47" s="603"/>
      <c r="BJP47" s="603"/>
      <c r="BJQ47" s="603"/>
      <c r="BJR47" s="603"/>
      <c r="BJS47" s="603"/>
      <c r="BJT47" s="603"/>
      <c r="BJU47" s="603"/>
      <c r="BJV47" s="603"/>
      <c r="BJW47" s="603"/>
      <c r="BJX47" s="603"/>
      <c r="BJY47" s="603"/>
      <c r="BJZ47" s="603"/>
      <c r="BKA47" s="603"/>
      <c r="BKB47" s="603"/>
      <c r="BKC47" s="603"/>
      <c r="BKD47" s="603"/>
      <c r="BKE47" s="603"/>
      <c r="BKF47" s="603"/>
      <c r="BKG47" s="603"/>
      <c r="BKH47" s="603"/>
      <c r="BKI47" s="603"/>
      <c r="BKJ47" s="603"/>
      <c r="BKK47" s="603"/>
      <c r="BKL47" s="603"/>
      <c r="BKM47" s="603"/>
      <c r="BKN47" s="603"/>
      <c r="BKO47" s="603"/>
      <c r="BKP47" s="603"/>
      <c r="BKQ47" s="603"/>
      <c r="BKR47" s="603"/>
      <c r="BKS47" s="603"/>
      <c r="BKT47" s="603"/>
      <c r="BKU47" s="603"/>
      <c r="BKV47" s="603"/>
      <c r="BKW47" s="603"/>
      <c r="BKX47" s="603"/>
      <c r="BKY47" s="603"/>
      <c r="BKZ47" s="603"/>
      <c r="BLA47" s="603"/>
      <c r="BLB47" s="603"/>
      <c r="BLC47" s="603"/>
      <c r="BLD47" s="603"/>
      <c r="BLE47" s="603"/>
      <c r="BLF47" s="603"/>
      <c r="BLG47" s="603"/>
      <c r="BLH47" s="603"/>
      <c r="BLI47" s="603"/>
      <c r="BLJ47" s="603"/>
      <c r="BLK47" s="603"/>
      <c r="BLL47" s="603"/>
      <c r="BLM47" s="603"/>
      <c r="BLN47" s="603"/>
      <c r="BLO47" s="603"/>
      <c r="BLP47" s="603"/>
      <c r="BLQ47" s="603"/>
      <c r="BLR47" s="603"/>
      <c r="BLS47" s="603"/>
      <c r="BLT47" s="603"/>
      <c r="BLU47" s="603"/>
      <c r="BLV47" s="603"/>
      <c r="BLW47" s="603"/>
      <c r="BLX47" s="603"/>
      <c r="BLY47" s="603"/>
      <c r="BLZ47" s="603"/>
      <c r="BMA47" s="603"/>
      <c r="BMB47" s="603"/>
      <c r="BMC47" s="603"/>
      <c r="BMD47" s="603"/>
      <c r="BME47" s="603"/>
      <c r="BMF47" s="603"/>
      <c r="BMG47" s="603"/>
      <c r="BMH47" s="603"/>
      <c r="BMI47" s="603"/>
      <c r="BMJ47" s="603"/>
      <c r="BMK47" s="603"/>
      <c r="BML47" s="603"/>
      <c r="BMM47" s="603"/>
      <c r="BMN47" s="603"/>
      <c r="BMO47" s="603"/>
      <c r="BMP47" s="603"/>
      <c r="BMQ47" s="603"/>
      <c r="BMR47" s="603"/>
      <c r="BMS47" s="603"/>
      <c r="BMT47" s="603"/>
      <c r="BMU47" s="603"/>
      <c r="BMV47" s="603"/>
      <c r="BMW47" s="603"/>
      <c r="BMX47" s="603"/>
      <c r="BMY47" s="603"/>
      <c r="BMZ47" s="603"/>
      <c r="BNA47" s="603"/>
      <c r="BNB47" s="603"/>
      <c r="BNC47" s="603"/>
      <c r="BND47" s="603"/>
      <c r="BNE47" s="603"/>
      <c r="BNF47" s="603"/>
      <c r="BNG47" s="603"/>
      <c r="BNH47" s="603"/>
      <c r="BNI47" s="603"/>
      <c r="BNJ47" s="603"/>
      <c r="BNK47" s="603"/>
      <c r="BNL47" s="603"/>
      <c r="BNM47" s="603"/>
      <c r="BNN47" s="603"/>
      <c r="BNO47" s="603"/>
      <c r="BNP47" s="603"/>
      <c r="BNQ47" s="603"/>
      <c r="BNR47" s="603"/>
      <c r="BNS47" s="603"/>
      <c r="BNT47" s="603"/>
      <c r="BNU47" s="603"/>
      <c r="BNV47" s="603"/>
      <c r="BNW47" s="603"/>
      <c r="BNX47" s="603"/>
      <c r="BNY47" s="603"/>
      <c r="BNZ47" s="603"/>
      <c r="BOA47" s="603"/>
      <c r="BOB47" s="603"/>
      <c r="BOC47" s="603"/>
      <c r="BOD47" s="603"/>
      <c r="BOE47" s="603"/>
      <c r="BOF47" s="603"/>
      <c r="BOG47" s="603"/>
      <c r="BOH47" s="603"/>
      <c r="BOI47" s="603"/>
      <c r="BOJ47" s="603"/>
      <c r="BOK47" s="603"/>
      <c r="BOL47" s="603"/>
      <c r="BOM47" s="603"/>
      <c r="BON47" s="603"/>
      <c r="BOO47" s="603"/>
      <c r="BOP47" s="603"/>
      <c r="BOQ47" s="603"/>
      <c r="BOR47" s="603"/>
      <c r="BOS47" s="603"/>
      <c r="BOT47" s="603"/>
      <c r="BOU47" s="603"/>
      <c r="BOV47" s="603"/>
      <c r="BOW47" s="603"/>
      <c r="BOX47" s="603"/>
      <c r="BOY47" s="603"/>
      <c r="BOZ47" s="603"/>
      <c r="BPA47" s="603"/>
      <c r="BPB47" s="603"/>
      <c r="BPC47" s="603"/>
      <c r="BPD47" s="603"/>
      <c r="BPE47" s="603"/>
      <c r="BPF47" s="603"/>
      <c r="BPG47" s="603"/>
      <c r="BPH47" s="603"/>
      <c r="BPI47" s="603"/>
      <c r="BPJ47" s="603"/>
      <c r="BPK47" s="603"/>
      <c r="BPL47" s="603"/>
      <c r="BPM47" s="603"/>
      <c r="BPN47" s="603"/>
      <c r="BPO47" s="603"/>
      <c r="BPP47" s="603"/>
      <c r="BPQ47" s="603"/>
      <c r="BPR47" s="603"/>
      <c r="BPS47" s="603"/>
      <c r="BPT47" s="603"/>
      <c r="BPU47" s="603"/>
      <c r="BPV47" s="603"/>
      <c r="BPW47" s="603"/>
      <c r="BPX47" s="603"/>
      <c r="BPY47" s="603"/>
      <c r="BPZ47" s="603"/>
      <c r="BQA47" s="603"/>
      <c r="BQB47" s="603"/>
      <c r="BQC47" s="603"/>
      <c r="BQD47" s="603"/>
      <c r="BQE47" s="603"/>
      <c r="BQF47" s="603"/>
      <c r="BQG47" s="603"/>
      <c r="BQH47" s="603"/>
      <c r="BQI47" s="603"/>
      <c r="BQJ47" s="603"/>
      <c r="BQK47" s="603"/>
      <c r="BQL47" s="603"/>
      <c r="BQM47" s="603"/>
      <c r="BQN47" s="603"/>
      <c r="BQO47" s="603"/>
      <c r="BQP47" s="603"/>
      <c r="BQQ47" s="603"/>
      <c r="BQR47" s="603"/>
      <c r="BQS47" s="603"/>
      <c r="BQT47" s="603"/>
      <c r="BQU47" s="603"/>
      <c r="BQV47" s="603"/>
      <c r="BQW47" s="603"/>
      <c r="BQX47" s="603"/>
      <c r="BQY47" s="603"/>
      <c r="BQZ47" s="603"/>
      <c r="BRA47" s="603"/>
      <c r="BRB47" s="603"/>
      <c r="BRC47" s="603"/>
      <c r="BRD47" s="603"/>
      <c r="BRE47" s="603"/>
      <c r="BRF47" s="603"/>
      <c r="BRG47" s="603"/>
      <c r="BRH47" s="603"/>
      <c r="BRI47" s="603"/>
      <c r="BRJ47" s="603"/>
      <c r="BRK47" s="603"/>
      <c r="BRL47" s="603"/>
      <c r="BRM47" s="603"/>
      <c r="BRN47" s="603"/>
      <c r="BRO47" s="603"/>
      <c r="BRP47" s="603"/>
      <c r="BRQ47" s="603"/>
      <c r="BRR47" s="603"/>
      <c r="BRS47" s="603"/>
      <c r="BRT47" s="603"/>
      <c r="BRU47" s="603"/>
      <c r="BRV47" s="603"/>
      <c r="BRW47" s="603"/>
      <c r="BRX47" s="603"/>
      <c r="BRY47" s="603"/>
      <c r="BRZ47" s="603"/>
      <c r="BSA47" s="603"/>
      <c r="BSB47" s="603"/>
      <c r="BSC47" s="603"/>
      <c r="BSD47" s="603"/>
      <c r="BSE47" s="603"/>
      <c r="BSF47" s="603"/>
      <c r="BSG47" s="603"/>
      <c r="BSH47" s="603"/>
      <c r="BSI47" s="603"/>
      <c r="BSJ47" s="603"/>
      <c r="BSK47" s="603"/>
      <c r="BSL47" s="603"/>
      <c r="BSM47" s="603"/>
      <c r="BSN47" s="603"/>
      <c r="BSO47" s="603"/>
      <c r="BSP47" s="603"/>
      <c r="BSQ47" s="603"/>
      <c r="BSR47" s="603"/>
      <c r="BSS47" s="603"/>
      <c r="BST47" s="603"/>
      <c r="BSU47" s="603"/>
      <c r="BSV47" s="603"/>
      <c r="BSW47" s="603"/>
      <c r="BSX47" s="603"/>
      <c r="BSY47" s="603"/>
      <c r="BSZ47" s="603"/>
      <c r="BTA47" s="603"/>
      <c r="BTB47" s="603"/>
      <c r="BTC47" s="603"/>
      <c r="BTD47" s="603"/>
      <c r="BTE47" s="603"/>
      <c r="BTF47" s="603"/>
      <c r="BTG47" s="603"/>
      <c r="BTH47" s="603"/>
      <c r="BTI47" s="603"/>
      <c r="BTJ47" s="603"/>
      <c r="BTK47" s="603"/>
      <c r="BTL47" s="603"/>
      <c r="BTM47" s="603"/>
      <c r="BTN47" s="603"/>
      <c r="BTO47" s="603"/>
      <c r="BTP47" s="603"/>
      <c r="BTQ47" s="603"/>
      <c r="BTR47" s="603"/>
      <c r="BTS47" s="603"/>
      <c r="BTT47" s="603"/>
      <c r="BTU47" s="603"/>
      <c r="BTV47" s="603"/>
      <c r="BTW47" s="603"/>
      <c r="BTX47" s="603"/>
      <c r="BTY47" s="603"/>
      <c r="BTZ47" s="603"/>
      <c r="BUA47" s="603"/>
      <c r="BUB47" s="603"/>
      <c r="BUC47" s="603"/>
      <c r="BUD47" s="603"/>
      <c r="BUE47" s="603"/>
      <c r="BUF47" s="603"/>
      <c r="BUG47" s="603"/>
      <c r="BUH47" s="603"/>
      <c r="BUI47" s="603"/>
      <c r="BUJ47" s="603"/>
      <c r="BUK47" s="603"/>
      <c r="BUL47" s="603"/>
      <c r="BUM47" s="603"/>
      <c r="BUN47" s="603"/>
      <c r="BUO47" s="603"/>
      <c r="BUP47" s="603"/>
      <c r="BUQ47" s="603"/>
      <c r="BUR47" s="603"/>
      <c r="BUS47" s="603"/>
      <c r="BUT47" s="603"/>
      <c r="BUU47" s="603"/>
      <c r="BUV47" s="603"/>
      <c r="BUW47" s="603"/>
      <c r="BUX47" s="603"/>
      <c r="BUY47" s="603"/>
      <c r="BUZ47" s="603"/>
      <c r="BVA47" s="603"/>
      <c r="BVB47" s="603"/>
      <c r="BVC47" s="603"/>
      <c r="BVD47" s="603"/>
      <c r="BVE47" s="603"/>
      <c r="BVF47" s="603"/>
      <c r="BVG47" s="603"/>
      <c r="BVH47" s="603"/>
      <c r="BVI47" s="603"/>
      <c r="BVJ47" s="603"/>
      <c r="BVK47" s="603"/>
      <c r="BVL47" s="603"/>
      <c r="BVM47" s="603"/>
      <c r="BVN47" s="603"/>
      <c r="BVO47" s="603"/>
      <c r="BVP47" s="603"/>
      <c r="BVQ47" s="603"/>
      <c r="BVR47" s="603"/>
      <c r="BVS47" s="603"/>
      <c r="BVT47" s="603"/>
      <c r="BVU47" s="603"/>
      <c r="BVV47" s="603"/>
      <c r="BVW47" s="603"/>
      <c r="BVX47" s="603"/>
      <c r="BVY47" s="603"/>
      <c r="BVZ47" s="603"/>
      <c r="BWA47" s="603"/>
      <c r="BWB47" s="603"/>
      <c r="BWC47" s="603"/>
      <c r="BWD47" s="603"/>
      <c r="BWE47" s="603"/>
      <c r="BWF47" s="603"/>
      <c r="BWG47" s="603"/>
      <c r="BWH47" s="603"/>
      <c r="BWI47" s="603"/>
      <c r="BWJ47" s="603"/>
      <c r="BWK47" s="603"/>
    </row>
    <row r="48" spans="1:1961" s="128" customFormat="1" ht="36" customHeight="1" x14ac:dyDescent="0.25">
      <c r="A48" s="52" t="s">
        <v>170</v>
      </c>
      <c r="B48" s="66" t="s">
        <v>1558</v>
      </c>
      <c r="C48" s="66" t="s">
        <v>1580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569">
        <v>0.45577403999999999</v>
      </c>
      <c r="M48" s="84">
        <v>0</v>
      </c>
      <c r="N48" s="84">
        <v>0</v>
      </c>
      <c r="O48" s="84">
        <v>0.55000000000000004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0.45577403999999999</v>
      </c>
      <c r="AA48" s="84">
        <v>0</v>
      </c>
      <c r="AB48" s="84">
        <v>0</v>
      </c>
      <c r="AC48" s="84">
        <v>0.55000000000000004</v>
      </c>
      <c r="AD48" s="84">
        <v>0</v>
      </c>
      <c r="AE48" s="84">
        <v>0</v>
      </c>
      <c r="AF48" s="84">
        <v>0</v>
      </c>
      <c r="AG48" s="83">
        <f>L48</f>
        <v>0.45577403999999999</v>
      </c>
      <c r="AH48" s="84">
        <v>0</v>
      </c>
      <c r="AI48" s="84">
        <v>0</v>
      </c>
      <c r="AJ48" s="84">
        <f>O48</f>
        <v>0.55000000000000004</v>
      </c>
      <c r="AK48" s="84">
        <v>0</v>
      </c>
      <c r="AL48" s="84">
        <v>0</v>
      </c>
      <c r="AM48" s="603"/>
      <c r="AN48" s="603"/>
      <c r="AO48" s="603"/>
      <c r="AP48" s="603"/>
      <c r="AQ48" s="603"/>
      <c r="AR48" s="603"/>
      <c r="AS48" s="603"/>
      <c r="AT48" s="603"/>
      <c r="AU48" s="603"/>
      <c r="AV48" s="603"/>
      <c r="AW48" s="603"/>
      <c r="AX48" s="603"/>
      <c r="AY48" s="603"/>
      <c r="AZ48" s="603"/>
      <c r="BA48" s="603"/>
      <c r="BB48" s="603"/>
      <c r="BC48" s="603"/>
      <c r="BD48" s="603"/>
      <c r="BE48" s="603"/>
      <c r="BF48" s="603"/>
      <c r="BG48" s="603"/>
      <c r="BH48" s="603"/>
      <c r="BI48" s="603"/>
      <c r="BJ48" s="603"/>
      <c r="BK48" s="603"/>
      <c r="BL48" s="603"/>
      <c r="BM48" s="603"/>
      <c r="BN48" s="603"/>
      <c r="BO48" s="603"/>
      <c r="BP48" s="603"/>
      <c r="BQ48" s="603"/>
      <c r="BR48" s="603"/>
      <c r="BS48" s="603"/>
      <c r="BT48" s="603"/>
      <c r="BU48" s="603"/>
      <c r="BV48" s="603"/>
      <c r="BW48" s="603"/>
      <c r="BX48" s="603"/>
      <c r="BY48" s="603"/>
      <c r="BZ48" s="603"/>
      <c r="CA48" s="603"/>
      <c r="CB48" s="603"/>
      <c r="CC48" s="603"/>
      <c r="CD48" s="603"/>
      <c r="CE48" s="603"/>
      <c r="CF48" s="603"/>
      <c r="CG48" s="603"/>
      <c r="CH48" s="603"/>
      <c r="CI48" s="603"/>
      <c r="CJ48" s="603"/>
      <c r="CK48" s="603"/>
      <c r="CL48" s="603"/>
      <c r="CM48" s="603"/>
      <c r="CN48" s="603"/>
      <c r="CO48" s="603"/>
      <c r="CP48" s="603"/>
      <c r="CQ48" s="603"/>
      <c r="CR48" s="603"/>
      <c r="CS48" s="603"/>
      <c r="CT48" s="603"/>
      <c r="CU48" s="603"/>
      <c r="CV48" s="603"/>
      <c r="CW48" s="603"/>
      <c r="CX48" s="603"/>
      <c r="CY48" s="603"/>
      <c r="CZ48" s="603"/>
      <c r="DA48" s="603"/>
      <c r="DB48" s="603"/>
      <c r="DC48" s="603"/>
      <c r="DD48" s="603"/>
      <c r="DE48" s="603"/>
      <c r="DF48" s="603"/>
      <c r="DG48" s="603"/>
      <c r="DH48" s="603"/>
      <c r="DI48" s="603"/>
      <c r="DJ48" s="603"/>
      <c r="DK48" s="603"/>
      <c r="DL48" s="603"/>
      <c r="DM48" s="603"/>
      <c r="DN48" s="603"/>
      <c r="DO48" s="603"/>
      <c r="DP48" s="603"/>
      <c r="DQ48" s="603"/>
      <c r="DR48" s="603"/>
      <c r="DS48" s="603"/>
      <c r="DT48" s="603"/>
      <c r="DU48" s="603"/>
      <c r="DV48" s="603"/>
      <c r="DW48" s="603"/>
      <c r="DX48" s="603"/>
      <c r="DY48" s="603"/>
      <c r="DZ48" s="603"/>
      <c r="EA48" s="603"/>
      <c r="EB48" s="603"/>
      <c r="EC48" s="603"/>
      <c r="ED48" s="603"/>
      <c r="EE48" s="603"/>
      <c r="EF48" s="603"/>
      <c r="EG48" s="603"/>
      <c r="EH48" s="603"/>
      <c r="EI48" s="603"/>
      <c r="EJ48" s="603"/>
      <c r="EK48" s="603"/>
      <c r="EL48" s="603"/>
      <c r="EM48" s="603"/>
      <c r="EN48" s="603"/>
      <c r="EO48" s="603"/>
      <c r="EP48" s="603"/>
      <c r="EQ48" s="603"/>
      <c r="ER48" s="603"/>
      <c r="ES48" s="603"/>
      <c r="ET48" s="603"/>
      <c r="EU48" s="603"/>
      <c r="EV48" s="603"/>
      <c r="EW48" s="603"/>
      <c r="EX48" s="603"/>
      <c r="EY48" s="603"/>
      <c r="EZ48" s="603"/>
      <c r="FA48" s="603"/>
      <c r="FB48" s="603"/>
      <c r="FC48" s="603"/>
      <c r="FD48" s="603"/>
      <c r="FE48" s="603"/>
      <c r="FF48" s="603"/>
      <c r="FG48" s="603"/>
      <c r="FH48" s="603"/>
      <c r="FI48" s="603"/>
      <c r="FJ48" s="603"/>
      <c r="FK48" s="603"/>
      <c r="FL48" s="603"/>
      <c r="FM48" s="603"/>
      <c r="FN48" s="603"/>
      <c r="FO48" s="603"/>
      <c r="FP48" s="603"/>
      <c r="FQ48" s="603"/>
      <c r="FR48" s="603"/>
      <c r="FS48" s="603"/>
      <c r="FT48" s="603"/>
      <c r="FU48" s="603"/>
      <c r="FV48" s="603"/>
      <c r="FW48" s="603"/>
      <c r="FX48" s="603"/>
      <c r="FY48" s="603"/>
      <c r="FZ48" s="603"/>
      <c r="GA48" s="603"/>
      <c r="GB48" s="603"/>
      <c r="GC48" s="603"/>
      <c r="GD48" s="603"/>
      <c r="GE48" s="603"/>
      <c r="GF48" s="603"/>
      <c r="GG48" s="603"/>
      <c r="GH48" s="603"/>
      <c r="GI48" s="603"/>
      <c r="GJ48" s="603"/>
      <c r="GK48" s="603"/>
      <c r="GL48" s="603"/>
      <c r="GM48" s="603"/>
      <c r="GN48" s="603"/>
      <c r="GO48" s="603"/>
      <c r="GP48" s="603"/>
      <c r="GQ48" s="603"/>
      <c r="GR48" s="603"/>
      <c r="GS48" s="603"/>
      <c r="GT48" s="603"/>
      <c r="GU48" s="603"/>
      <c r="GV48" s="603"/>
      <c r="GW48" s="603"/>
      <c r="GX48" s="603"/>
      <c r="GY48" s="603"/>
      <c r="GZ48" s="603"/>
      <c r="HA48" s="603"/>
      <c r="HB48" s="603"/>
      <c r="HC48" s="603"/>
      <c r="HD48" s="603"/>
      <c r="HE48" s="603"/>
      <c r="HF48" s="603"/>
      <c r="HG48" s="603"/>
      <c r="HH48" s="603"/>
      <c r="HI48" s="603"/>
      <c r="HJ48" s="603"/>
      <c r="HK48" s="603"/>
      <c r="HL48" s="603"/>
      <c r="HM48" s="603"/>
      <c r="HN48" s="603"/>
      <c r="HO48" s="603"/>
      <c r="HP48" s="603"/>
      <c r="HQ48" s="603"/>
      <c r="HR48" s="603"/>
      <c r="HS48" s="603"/>
      <c r="HT48" s="603"/>
      <c r="HU48" s="603"/>
      <c r="HV48" s="603"/>
      <c r="HW48" s="603"/>
      <c r="HX48" s="603"/>
      <c r="HY48" s="603"/>
      <c r="HZ48" s="603"/>
      <c r="IA48" s="603"/>
      <c r="IB48" s="603"/>
      <c r="IC48" s="603"/>
      <c r="ID48" s="603"/>
      <c r="IE48" s="603"/>
      <c r="IF48" s="603"/>
      <c r="IG48" s="603"/>
      <c r="IH48" s="603"/>
      <c r="II48" s="603"/>
      <c r="IJ48" s="603"/>
      <c r="IK48" s="603"/>
      <c r="IL48" s="603"/>
      <c r="IM48" s="603"/>
      <c r="IN48" s="603"/>
      <c r="IO48" s="603"/>
      <c r="IP48" s="603"/>
      <c r="IQ48" s="603"/>
      <c r="IR48" s="603"/>
      <c r="IS48" s="603"/>
      <c r="IT48" s="603"/>
      <c r="IU48" s="603"/>
      <c r="IV48" s="603"/>
      <c r="IW48" s="603"/>
      <c r="IX48" s="603"/>
      <c r="IY48" s="603"/>
      <c r="IZ48" s="603"/>
      <c r="JA48" s="603"/>
      <c r="JB48" s="603"/>
      <c r="JC48" s="603"/>
      <c r="JD48" s="603"/>
      <c r="JE48" s="603"/>
      <c r="JF48" s="603"/>
      <c r="JG48" s="603"/>
      <c r="JH48" s="603"/>
      <c r="JI48" s="603"/>
      <c r="JJ48" s="603"/>
      <c r="JK48" s="603"/>
      <c r="JL48" s="603"/>
      <c r="JM48" s="603"/>
      <c r="JN48" s="603"/>
      <c r="JO48" s="603"/>
      <c r="JP48" s="603"/>
      <c r="JQ48" s="603"/>
      <c r="JR48" s="603"/>
      <c r="JS48" s="603"/>
      <c r="JT48" s="603"/>
      <c r="JU48" s="603"/>
      <c r="JV48" s="603"/>
      <c r="JW48" s="603"/>
      <c r="JX48" s="603"/>
      <c r="JY48" s="603"/>
      <c r="JZ48" s="603"/>
      <c r="KA48" s="603"/>
      <c r="KB48" s="603"/>
      <c r="KC48" s="603"/>
      <c r="KD48" s="603"/>
      <c r="KE48" s="603"/>
      <c r="KF48" s="603"/>
      <c r="KG48" s="603"/>
      <c r="KH48" s="603"/>
      <c r="KI48" s="603"/>
      <c r="KJ48" s="603"/>
      <c r="KK48" s="603"/>
      <c r="KL48" s="603"/>
      <c r="KM48" s="603"/>
      <c r="KN48" s="603"/>
      <c r="KO48" s="603"/>
      <c r="KP48" s="603"/>
      <c r="KQ48" s="603"/>
      <c r="KR48" s="603"/>
      <c r="KS48" s="603"/>
      <c r="KT48" s="603"/>
      <c r="KU48" s="603"/>
      <c r="KV48" s="603"/>
      <c r="KW48" s="603"/>
      <c r="KX48" s="603"/>
      <c r="KY48" s="603"/>
      <c r="KZ48" s="603"/>
      <c r="LA48" s="603"/>
      <c r="LB48" s="603"/>
      <c r="LC48" s="603"/>
      <c r="LD48" s="603"/>
      <c r="LE48" s="603"/>
      <c r="LF48" s="603"/>
      <c r="LG48" s="603"/>
      <c r="LH48" s="603"/>
      <c r="LI48" s="603"/>
      <c r="LJ48" s="603"/>
      <c r="LK48" s="603"/>
      <c r="LL48" s="603"/>
      <c r="LM48" s="603"/>
      <c r="LN48" s="603"/>
      <c r="LO48" s="603"/>
      <c r="LP48" s="603"/>
      <c r="LQ48" s="603"/>
      <c r="LR48" s="603"/>
      <c r="LS48" s="603"/>
      <c r="LT48" s="603"/>
      <c r="LU48" s="603"/>
      <c r="LV48" s="603"/>
      <c r="LW48" s="603"/>
      <c r="LX48" s="603"/>
      <c r="LY48" s="603"/>
      <c r="LZ48" s="603"/>
      <c r="MA48" s="603"/>
      <c r="MB48" s="603"/>
      <c r="MC48" s="603"/>
      <c r="MD48" s="603"/>
      <c r="ME48" s="603"/>
      <c r="MF48" s="603"/>
      <c r="MG48" s="603"/>
      <c r="MH48" s="603"/>
      <c r="MI48" s="603"/>
      <c r="MJ48" s="603"/>
      <c r="MK48" s="603"/>
      <c r="ML48" s="603"/>
      <c r="MM48" s="603"/>
      <c r="MN48" s="603"/>
      <c r="MO48" s="603"/>
      <c r="MP48" s="603"/>
      <c r="MQ48" s="603"/>
      <c r="MR48" s="603"/>
      <c r="MS48" s="603"/>
      <c r="MT48" s="603"/>
      <c r="MU48" s="603"/>
      <c r="MV48" s="603"/>
      <c r="MW48" s="603"/>
      <c r="MX48" s="603"/>
      <c r="MY48" s="603"/>
      <c r="MZ48" s="603"/>
      <c r="NA48" s="603"/>
      <c r="NB48" s="603"/>
      <c r="NC48" s="603"/>
      <c r="ND48" s="603"/>
      <c r="NE48" s="603"/>
      <c r="NF48" s="603"/>
      <c r="NG48" s="603"/>
      <c r="NH48" s="603"/>
      <c r="NI48" s="603"/>
      <c r="NJ48" s="603"/>
      <c r="NK48" s="603"/>
      <c r="NL48" s="603"/>
      <c r="NM48" s="603"/>
      <c r="NN48" s="603"/>
      <c r="NO48" s="603"/>
      <c r="NP48" s="603"/>
      <c r="NQ48" s="603"/>
      <c r="NR48" s="603"/>
      <c r="NS48" s="603"/>
      <c r="NT48" s="603"/>
      <c r="NU48" s="603"/>
      <c r="NV48" s="603"/>
      <c r="NW48" s="603"/>
      <c r="NX48" s="603"/>
      <c r="NY48" s="603"/>
      <c r="NZ48" s="603"/>
      <c r="OA48" s="603"/>
      <c r="OB48" s="603"/>
      <c r="OC48" s="603"/>
      <c r="OD48" s="603"/>
      <c r="OE48" s="603"/>
      <c r="OF48" s="603"/>
      <c r="OG48" s="603"/>
      <c r="OH48" s="603"/>
      <c r="OI48" s="603"/>
      <c r="OJ48" s="603"/>
      <c r="OK48" s="603"/>
      <c r="OL48" s="603"/>
      <c r="OM48" s="603"/>
      <c r="ON48" s="603"/>
      <c r="OO48" s="603"/>
      <c r="OP48" s="603"/>
      <c r="OQ48" s="603"/>
      <c r="OR48" s="603"/>
      <c r="OS48" s="603"/>
      <c r="OT48" s="603"/>
      <c r="OU48" s="603"/>
      <c r="OV48" s="603"/>
      <c r="OW48" s="603"/>
      <c r="OX48" s="603"/>
      <c r="OY48" s="603"/>
      <c r="OZ48" s="603"/>
      <c r="PA48" s="603"/>
      <c r="PB48" s="603"/>
      <c r="PC48" s="603"/>
      <c r="PD48" s="603"/>
      <c r="PE48" s="603"/>
      <c r="PF48" s="603"/>
      <c r="PG48" s="603"/>
      <c r="PH48" s="603"/>
      <c r="PI48" s="603"/>
      <c r="PJ48" s="603"/>
      <c r="PK48" s="603"/>
      <c r="PL48" s="603"/>
      <c r="PM48" s="603"/>
      <c r="PN48" s="603"/>
      <c r="PO48" s="603"/>
      <c r="PP48" s="603"/>
      <c r="PQ48" s="603"/>
      <c r="PR48" s="603"/>
      <c r="PS48" s="603"/>
      <c r="PT48" s="603"/>
      <c r="PU48" s="603"/>
      <c r="PV48" s="603"/>
      <c r="PW48" s="603"/>
      <c r="PX48" s="603"/>
      <c r="PY48" s="603"/>
      <c r="PZ48" s="603"/>
      <c r="QA48" s="603"/>
      <c r="QB48" s="603"/>
      <c r="QC48" s="603"/>
      <c r="QD48" s="603"/>
      <c r="QE48" s="603"/>
      <c r="QF48" s="603"/>
      <c r="QG48" s="603"/>
      <c r="QH48" s="603"/>
      <c r="QI48" s="603"/>
      <c r="QJ48" s="603"/>
      <c r="QK48" s="603"/>
      <c r="QL48" s="603"/>
      <c r="QM48" s="603"/>
      <c r="QN48" s="603"/>
      <c r="QO48" s="603"/>
      <c r="QP48" s="603"/>
      <c r="QQ48" s="603"/>
      <c r="QR48" s="603"/>
      <c r="QS48" s="603"/>
      <c r="QT48" s="603"/>
      <c r="QU48" s="603"/>
      <c r="QV48" s="603"/>
      <c r="QW48" s="603"/>
      <c r="QX48" s="603"/>
      <c r="QY48" s="603"/>
      <c r="QZ48" s="603"/>
      <c r="RA48" s="603"/>
      <c r="RB48" s="603"/>
      <c r="RC48" s="603"/>
      <c r="RD48" s="603"/>
      <c r="RE48" s="603"/>
      <c r="RF48" s="603"/>
      <c r="RG48" s="603"/>
      <c r="RH48" s="603"/>
      <c r="RI48" s="603"/>
      <c r="RJ48" s="603"/>
      <c r="RK48" s="603"/>
      <c r="RL48" s="603"/>
      <c r="RM48" s="603"/>
      <c r="RN48" s="603"/>
      <c r="RO48" s="603"/>
      <c r="RP48" s="603"/>
      <c r="RQ48" s="603"/>
      <c r="RR48" s="603"/>
      <c r="RS48" s="603"/>
      <c r="RT48" s="603"/>
      <c r="RU48" s="603"/>
      <c r="RV48" s="603"/>
      <c r="RW48" s="603"/>
      <c r="RX48" s="603"/>
      <c r="RY48" s="603"/>
      <c r="RZ48" s="603"/>
      <c r="SA48" s="603"/>
      <c r="SB48" s="603"/>
      <c r="SC48" s="603"/>
      <c r="SD48" s="603"/>
      <c r="SE48" s="603"/>
      <c r="SF48" s="603"/>
      <c r="SG48" s="603"/>
      <c r="SH48" s="603"/>
      <c r="SI48" s="603"/>
      <c r="SJ48" s="603"/>
      <c r="SK48" s="603"/>
      <c r="SL48" s="603"/>
      <c r="SM48" s="603"/>
      <c r="SN48" s="603"/>
      <c r="SO48" s="603"/>
      <c r="SP48" s="603"/>
      <c r="SQ48" s="603"/>
      <c r="SR48" s="603"/>
      <c r="SS48" s="603"/>
      <c r="ST48" s="603"/>
      <c r="SU48" s="603"/>
      <c r="SV48" s="603"/>
      <c r="SW48" s="603"/>
      <c r="SX48" s="603"/>
      <c r="SY48" s="603"/>
      <c r="SZ48" s="603"/>
      <c r="TA48" s="603"/>
      <c r="TB48" s="603"/>
      <c r="TC48" s="603"/>
      <c r="TD48" s="603"/>
      <c r="TE48" s="603"/>
      <c r="TF48" s="603"/>
      <c r="TG48" s="603"/>
      <c r="TH48" s="603"/>
      <c r="TI48" s="603"/>
      <c r="TJ48" s="603"/>
      <c r="TK48" s="603"/>
      <c r="TL48" s="603"/>
      <c r="TM48" s="603"/>
      <c r="TN48" s="603"/>
      <c r="TO48" s="603"/>
      <c r="TP48" s="603"/>
      <c r="TQ48" s="603"/>
      <c r="TR48" s="603"/>
      <c r="TS48" s="603"/>
      <c r="TT48" s="603"/>
      <c r="TU48" s="603"/>
      <c r="TV48" s="603"/>
      <c r="TW48" s="603"/>
      <c r="TX48" s="603"/>
      <c r="TY48" s="603"/>
      <c r="TZ48" s="603"/>
      <c r="UA48" s="603"/>
      <c r="UB48" s="603"/>
      <c r="UC48" s="603"/>
      <c r="UD48" s="603"/>
      <c r="UE48" s="603"/>
      <c r="UF48" s="603"/>
      <c r="UG48" s="603"/>
      <c r="UH48" s="603"/>
      <c r="UI48" s="603"/>
      <c r="UJ48" s="603"/>
      <c r="UK48" s="603"/>
      <c r="UL48" s="603"/>
      <c r="UM48" s="603"/>
      <c r="UN48" s="603"/>
      <c r="UO48" s="603"/>
      <c r="UP48" s="603"/>
      <c r="UQ48" s="603"/>
      <c r="UR48" s="603"/>
      <c r="US48" s="603"/>
      <c r="UT48" s="603"/>
      <c r="UU48" s="603"/>
      <c r="UV48" s="603"/>
      <c r="UW48" s="603"/>
      <c r="UX48" s="603"/>
      <c r="UY48" s="603"/>
      <c r="UZ48" s="603"/>
      <c r="VA48" s="603"/>
      <c r="VB48" s="603"/>
      <c r="VC48" s="603"/>
      <c r="VD48" s="603"/>
      <c r="VE48" s="603"/>
      <c r="VF48" s="603"/>
      <c r="VG48" s="603"/>
      <c r="VH48" s="603"/>
      <c r="VI48" s="603"/>
      <c r="VJ48" s="603"/>
      <c r="VK48" s="603"/>
      <c r="VL48" s="603"/>
      <c r="VM48" s="603"/>
      <c r="VN48" s="603"/>
      <c r="VO48" s="603"/>
      <c r="VP48" s="603"/>
      <c r="VQ48" s="603"/>
      <c r="VR48" s="603"/>
      <c r="VS48" s="603"/>
      <c r="VT48" s="603"/>
      <c r="VU48" s="603"/>
      <c r="VV48" s="603"/>
      <c r="VW48" s="603"/>
      <c r="VX48" s="603"/>
      <c r="VY48" s="603"/>
      <c r="VZ48" s="603"/>
      <c r="WA48" s="603"/>
      <c r="WB48" s="603"/>
      <c r="WC48" s="603"/>
      <c r="WD48" s="603"/>
      <c r="WE48" s="603"/>
      <c r="WF48" s="603"/>
      <c r="WG48" s="603"/>
      <c r="WH48" s="603"/>
      <c r="WI48" s="603"/>
      <c r="WJ48" s="603"/>
      <c r="WK48" s="603"/>
      <c r="WL48" s="603"/>
      <c r="WM48" s="603"/>
      <c r="WN48" s="603"/>
      <c r="WO48" s="603"/>
      <c r="WP48" s="603"/>
      <c r="WQ48" s="603"/>
      <c r="WR48" s="603"/>
      <c r="WS48" s="603"/>
      <c r="WT48" s="603"/>
      <c r="WU48" s="603"/>
      <c r="WV48" s="603"/>
      <c r="WW48" s="603"/>
      <c r="WX48" s="603"/>
      <c r="WY48" s="603"/>
      <c r="WZ48" s="603"/>
      <c r="XA48" s="603"/>
      <c r="XB48" s="603"/>
      <c r="XC48" s="603"/>
      <c r="XD48" s="603"/>
      <c r="XE48" s="603"/>
      <c r="XF48" s="603"/>
      <c r="XG48" s="603"/>
      <c r="XH48" s="603"/>
      <c r="XI48" s="603"/>
      <c r="XJ48" s="603"/>
      <c r="XK48" s="603"/>
      <c r="XL48" s="603"/>
      <c r="XM48" s="603"/>
      <c r="XN48" s="603"/>
      <c r="XO48" s="603"/>
      <c r="XP48" s="603"/>
      <c r="XQ48" s="603"/>
      <c r="XR48" s="603"/>
      <c r="XS48" s="603"/>
      <c r="XT48" s="603"/>
      <c r="XU48" s="603"/>
      <c r="XV48" s="603"/>
      <c r="XW48" s="603"/>
      <c r="XX48" s="603"/>
      <c r="XY48" s="603"/>
      <c r="XZ48" s="603"/>
      <c r="YA48" s="603"/>
      <c r="YB48" s="603"/>
      <c r="YC48" s="603"/>
      <c r="YD48" s="603"/>
      <c r="YE48" s="603"/>
      <c r="YF48" s="603"/>
      <c r="YG48" s="603"/>
      <c r="YH48" s="603"/>
      <c r="YI48" s="603"/>
      <c r="YJ48" s="603"/>
      <c r="YK48" s="603"/>
      <c r="YL48" s="603"/>
      <c r="YM48" s="603"/>
      <c r="YN48" s="603"/>
      <c r="YO48" s="603"/>
      <c r="YP48" s="603"/>
      <c r="YQ48" s="603"/>
      <c r="YR48" s="603"/>
      <c r="YS48" s="603"/>
      <c r="YT48" s="603"/>
      <c r="YU48" s="603"/>
      <c r="YV48" s="603"/>
      <c r="YW48" s="603"/>
      <c r="YX48" s="603"/>
      <c r="YY48" s="603"/>
      <c r="YZ48" s="603"/>
      <c r="ZA48" s="603"/>
      <c r="ZB48" s="603"/>
      <c r="ZC48" s="603"/>
      <c r="ZD48" s="603"/>
      <c r="ZE48" s="603"/>
      <c r="ZF48" s="603"/>
      <c r="ZG48" s="603"/>
      <c r="ZH48" s="603"/>
      <c r="ZI48" s="603"/>
      <c r="ZJ48" s="603"/>
      <c r="ZK48" s="603"/>
      <c r="ZL48" s="603"/>
      <c r="ZM48" s="603"/>
      <c r="ZN48" s="603"/>
      <c r="ZO48" s="603"/>
      <c r="ZP48" s="603"/>
      <c r="ZQ48" s="603"/>
      <c r="ZR48" s="603"/>
      <c r="ZS48" s="603"/>
      <c r="ZT48" s="603"/>
      <c r="ZU48" s="603"/>
      <c r="ZV48" s="603"/>
      <c r="ZW48" s="603"/>
      <c r="ZX48" s="603"/>
      <c r="ZY48" s="603"/>
      <c r="ZZ48" s="603"/>
      <c r="AAA48" s="603"/>
      <c r="AAB48" s="603"/>
      <c r="AAC48" s="603"/>
      <c r="AAD48" s="603"/>
      <c r="AAE48" s="603"/>
      <c r="AAF48" s="603"/>
      <c r="AAG48" s="603"/>
      <c r="AAH48" s="603"/>
      <c r="AAI48" s="603"/>
      <c r="AAJ48" s="603"/>
      <c r="AAK48" s="603"/>
      <c r="AAL48" s="603"/>
      <c r="AAM48" s="603"/>
      <c r="AAN48" s="603"/>
      <c r="AAO48" s="603"/>
      <c r="AAP48" s="603"/>
      <c r="AAQ48" s="603"/>
      <c r="AAR48" s="603"/>
      <c r="AAS48" s="603"/>
      <c r="AAT48" s="603"/>
      <c r="AAU48" s="603"/>
      <c r="AAV48" s="603"/>
      <c r="AAW48" s="603"/>
      <c r="AAX48" s="603"/>
      <c r="AAY48" s="603"/>
      <c r="AAZ48" s="603"/>
      <c r="ABA48" s="603"/>
      <c r="ABB48" s="603"/>
      <c r="ABC48" s="603"/>
      <c r="ABD48" s="603"/>
      <c r="ABE48" s="603"/>
      <c r="ABF48" s="603"/>
      <c r="ABG48" s="603"/>
      <c r="ABH48" s="603"/>
      <c r="ABI48" s="603"/>
      <c r="ABJ48" s="603"/>
      <c r="ABK48" s="603"/>
      <c r="ABL48" s="603"/>
      <c r="ABM48" s="603"/>
      <c r="ABN48" s="603"/>
      <c r="ABO48" s="603"/>
      <c r="ABP48" s="603"/>
      <c r="ABQ48" s="603"/>
      <c r="ABR48" s="603"/>
      <c r="ABS48" s="603"/>
      <c r="ABT48" s="603"/>
      <c r="ABU48" s="603"/>
      <c r="ABV48" s="603"/>
      <c r="ABW48" s="603"/>
      <c r="ABX48" s="603"/>
      <c r="ABY48" s="603"/>
      <c r="ABZ48" s="603"/>
      <c r="ACA48" s="603"/>
      <c r="ACB48" s="603"/>
      <c r="ACC48" s="603"/>
      <c r="ACD48" s="603"/>
      <c r="ACE48" s="603"/>
      <c r="ACF48" s="603"/>
      <c r="ACG48" s="603"/>
      <c r="ACH48" s="603"/>
      <c r="ACI48" s="603"/>
      <c r="ACJ48" s="603"/>
      <c r="ACK48" s="603"/>
      <c r="ACL48" s="603"/>
      <c r="ACM48" s="603"/>
      <c r="ACN48" s="603"/>
      <c r="ACO48" s="603"/>
      <c r="ACP48" s="603"/>
      <c r="ACQ48" s="603"/>
      <c r="ACR48" s="603"/>
      <c r="ACS48" s="603"/>
      <c r="ACT48" s="603"/>
      <c r="ACU48" s="603"/>
      <c r="ACV48" s="603"/>
      <c r="ACW48" s="603"/>
      <c r="ACX48" s="603"/>
      <c r="ACY48" s="603"/>
      <c r="ACZ48" s="603"/>
      <c r="ADA48" s="603"/>
      <c r="ADB48" s="603"/>
      <c r="ADC48" s="603"/>
      <c r="ADD48" s="603"/>
      <c r="ADE48" s="603"/>
      <c r="ADF48" s="603"/>
      <c r="ADG48" s="603"/>
      <c r="ADH48" s="603"/>
      <c r="ADI48" s="603"/>
      <c r="ADJ48" s="603"/>
      <c r="ADK48" s="603"/>
      <c r="ADL48" s="603"/>
      <c r="ADM48" s="603"/>
      <c r="ADN48" s="603"/>
      <c r="ADO48" s="603"/>
      <c r="ADP48" s="603"/>
      <c r="ADQ48" s="603"/>
      <c r="ADR48" s="603"/>
      <c r="ADS48" s="603"/>
      <c r="ADT48" s="603"/>
      <c r="ADU48" s="603"/>
      <c r="ADV48" s="603"/>
      <c r="ADW48" s="603"/>
      <c r="ADX48" s="603"/>
      <c r="ADY48" s="603"/>
      <c r="ADZ48" s="603"/>
      <c r="AEA48" s="603"/>
      <c r="AEB48" s="603"/>
      <c r="AEC48" s="603"/>
      <c r="AED48" s="603"/>
      <c r="AEE48" s="603"/>
      <c r="AEF48" s="603"/>
      <c r="AEG48" s="603"/>
      <c r="AEH48" s="603"/>
      <c r="AEI48" s="603"/>
      <c r="AEJ48" s="603"/>
      <c r="AEK48" s="603"/>
      <c r="AEL48" s="603"/>
      <c r="AEM48" s="603"/>
      <c r="AEN48" s="603"/>
      <c r="AEO48" s="603"/>
      <c r="AEP48" s="603"/>
      <c r="AEQ48" s="603"/>
      <c r="AER48" s="603"/>
      <c r="AES48" s="603"/>
      <c r="AET48" s="603"/>
      <c r="AEU48" s="603"/>
      <c r="AEV48" s="603"/>
      <c r="AEW48" s="603"/>
      <c r="AEX48" s="603"/>
      <c r="AEY48" s="603"/>
      <c r="AEZ48" s="603"/>
      <c r="AFA48" s="603"/>
      <c r="AFB48" s="603"/>
      <c r="AFC48" s="603"/>
      <c r="AFD48" s="603"/>
      <c r="AFE48" s="603"/>
      <c r="AFF48" s="603"/>
      <c r="AFG48" s="603"/>
      <c r="AFH48" s="603"/>
      <c r="AFI48" s="603"/>
      <c r="AFJ48" s="603"/>
      <c r="AFK48" s="603"/>
      <c r="AFL48" s="603"/>
      <c r="AFM48" s="603"/>
      <c r="AFN48" s="603"/>
      <c r="AFO48" s="603"/>
      <c r="AFP48" s="603"/>
      <c r="AFQ48" s="603"/>
      <c r="AFR48" s="603"/>
      <c r="AFS48" s="603"/>
      <c r="AFT48" s="603"/>
      <c r="AFU48" s="603"/>
      <c r="AFV48" s="603"/>
      <c r="AFW48" s="603"/>
      <c r="AFX48" s="603"/>
      <c r="AFY48" s="603"/>
      <c r="AFZ48" s="603"/>
      <c r="AGA48" s="603"/>
      <c r="AGB48" s="603"/>
      <c r="AGC48" s="603"/>
      <c r="AGD48" s="603"/>
      <c r="AGE48" s="603"/>
      <c r="AGF48" s="603"/>
      <c r="AGG48" s="603"/>
      <c r="AGH48" s="603"/>
      <c r="AGI48" s="603"/>
      <c r="AGJ48" s="603"/>
      <c r="AGK48" s="603"/>
      <c r="AGL48" s="603"/>
      <c r="AGM48" s="603"/>
      <c r="AGN48" s="603"/>
      <c r="AGO48" s="603"/>
      <c r="AGP48" s="603"/>
      <c r="AGQ48" s="603"/>
      <c r="AGR48" s="603"/>
      <c r="AGS48" s="603"/>
      <c r="AGT48" s="603"/>
      <c r="AGU48" s="603"/>
      <c r="AGV48" s="603"/>
      <c r="AGW48" s="603"/>
      <c r="AGX48" s="603"/>
      <c r="AGY48" s="603"/>
      <c r="AGZ48" s="603"/>
      <c r="AHA48" s="603"/>
      <c r="AHB48" s="603"/>
      <c r="AHC48" s="603"/>
      <c r="AHD48" s="603"/>
      <c r="AHE48" s="603"/>
      <c r="AHF48" s="603"/>
      <c r="AHG48" s="603"/>
      <c r="AHH48" s="603"/>
      <c r="AHI48" s="603"/>
      <c r="AHJ48" s="603"/>
      <c r="AHK48" s="603"/>
      <c r="AHL48" s="603"/>
      <c r="AHM48" s="603"/>
      <c r="AHN48" s="603"/>
      <c r="AHO48" s="603"/>
      <c r="AHP48" s="603"/>
      <c r="AHQ48" s="603"/>
      <c r="AHR48" s="603"/>
      <c r="AHS48" s="603"/>
      <c r="AHT48" s="603"/>
      <c r="AHU48" s="603"/>
      <c r="AHV48" s="603"/>
      <c r="AHW48" s="603"/>
      <c r="AHX48" s="603"/>
      <c r="AHY48" s="603"/>
      <c r="AHZ48" s="603"/>
      <c r="AIA48" s="603"/>
      <c r="AIB48" s="603"/>
      <c r="AIC48" s="603"/>
      <c r="AID48" s="603"/>
      <c r="AIE48" s="603"/>
      <c r="AIF48" s="603"/>
      <c r="AIG48" s="603"/>
      <c r="AIH48" s="603"/>
      <c r="AII48" s="603"/>
      <c r="AIJ48" s="603"/>
      <c r="AIK48" s="603"/>
      <c r="AIL48" s="603"/>
      <c r="AIM48" s="603"/>
      <c r="AIN48" s="603"/>
      <c r="AIO48" s="603"/>
      <c r="AIP48" s="603"/>
      <c r="AIQ48" s="603"/>
      <c r="AIR48" s="603"/>
      <c r="AIS48" s="603"/>
      <c r="AIT48" s="603"/>
      <c r="AIU48" s="603"/>
      <c r="AIV48" s="603"/>
      <c r="AIW48" s="603"/>
      <c r="AIX48" s="603"/>
      <c r="AIY48" s="603"/>
      <c r="AIZ48" s="603"/>
      <c r="AJA48" s="603"/>
      <c r="AJB48" s="603"/>
      <c r="AJC48" s="603"/>
      <c r="AJD48" s="603"/>
      <c r="AJE48" s="603"/>
      <c r="AJF48" s="603"/>
      <c r="AJG48" s="603"/>
      <c r="AJH48" s="603"/>
      <c r="AJI48" s="603"/>
      <c r="AJJ48" s="603"/>
      <c r="AJK48" s="603"/>
      <c r="AJL48" s="603"/>
      <c r="AJM48" s="603"/>
      <c r="AJN48" s="603"/>
      <c r="AJO48" s="603"/>
      <c r="AJP48" s="603"/>
      <c r="AJQ48" s="603"/>
      <c r="AJR48" s="603"/>
      <c r="AJS48" s="603"/>
      <c r="AJT48" s="603"/>
      <c r="AJU48" s="603"/>
      <c r="AJV48" s="603"/>
      <c r="AJW48" s="603"/>
      <c r="AJX48" s="603"/>
      <c r="AJY48" s="603"/>
      <c r="AJZ48" s="603"/>
      <c r="AKA48" s="603"/>
      <c r="AKB48" s="603"/>
      <c r="AKC48" s="603"/>
      <c r="AKD48" s="603"/>
      <c r="AKE48" s="603"/>
      <c r="AKF48" s="603"/>
      <c r="AKG48" s="603"/>
      <c r="AKH48" s="603"/>
      <c r="AKI48" s="603"/>
      <c r="AKJ48" s="603"/>
      <c r="AKK48" s="603"/>
      <c r="AKL48" s="603"/>
      <c r="AKM48" s="603"/>
      <c r="AKN48" s="603"/>
      <c r="AKO48" s="603"/>
      <c r="AKP48" s="603"/>
      <c r="AKQ48" s="603"/>
      <c r="AKR48" s="603"/>
      <c r="AKS48" s="603"/>
      <c r="AKT48" s="603"/>
      <c r="AKU48" s="603"/>
      <c r="AKV48" s="603"/>
      <c r="AKW48" s="603"/>
      <c r="AKX48" s="603"/>
      <c r="AKY48" s="603"/>
      <c r="AKZ48" s="603"/>
      <c r="ALA48" s="603"/>
      <c r="ALB48" s="603"/>
      <c r="ALC48" s="603"/>
      <c r="ALD48" s="603"/>
      <c r="ALE48" s="603"/>
      <c r="ALF48" s="603"/>
      <c r="ALG48" s="603"/>
      <c r="ALH48" s="603"/>
      <c r="ALI48" s="603"/>
      <c r="ALJ48" s="603"/>
      <c r="ALK48" s="603"/>
      <c r="ALL48" s="603"/>
      <c r="ALM48" s="603"/>
      <c r="ALN48" s="603"/>
      <c r="ALO48" s="603"/>
      <c r="ALP48" s="603"/>
      <c r="ALQ48" s="603"/>
      <c r="ALR48" s="603"/>
      <c r="ALS48" s="603"/>
      <c r="ALT48" s="603"/>
      <c r="ALU48" s="603"/>
      <c r="ALV48" s="603"/>
      <c r="ALW48" s="603"/>
      <c r="ALX48" s="603"/>
      <c r="ALY48" s="603"/>
      <c r="ALZ48" s="603"/>
      <c r="AMA48" s="603"/>
      <c r="AMB48" s="603"/>
      <c r="AMC48" s="603"/>
      <c r="AMD48" s="603"/>
      <c r="AME48" s="603"/>
      <c r="AMF48" s="603"/>
      <c r="AMG48" s="603"/>
      <c r="AMH48" s="603"/>
      <c r="AMI48" s="603"/>
      <c r="AMJ48" s="603"/>
      <c r="AMK48" s="603"/>
      <c r="AML48" s="603"/>
      <c r="AMM48" s="603"/>
      <c r="AMN48" s="603"/>
      <c r="AMO48" s="603"/>
      <c r="AMP48" s="603"/>
      <c r="AMQ48" s="603"/>
      <c r="AMR48" s="603"/>
      <c r="AMS48" s="603"/>
      <c r="AMT48" s="603"/>
      <c r="AMU48" s="603"/>
      <c r="AMV48" s="603"/>
      <c r="AMW48" s="603"/>
      <c r="AMX48" s="603"/>
      <c r="AMY48" s="603"/>
      <c r="AMZ48" s="603"/>
      <c r="ANA48" s="603"/>
      <c r="ANB48" s="603"/>
      <c r="ANC48" s="603"/>
      <c r="AND48" s="603"/>
      <c r="ANE48" s="603"/>
      <c r="ANF48" s="603"/>
      <c r="ANG48" s="603"/>
      <c r="ANH48" s="603"/>
      <c r="ANI48" s="603"/>
      <c r="ANJ48" s="603"/>
      <c r="ANK48" s="603"/>
      <c r="ANL48" s="603"/>
      <c r="ANM48" s="603"/>
      <c r="ANN48" s="603"/>
      <c r="ANO48" s="603"/>
      <c r="ANP48" s="603"/>
      <c r="ANQ48" s="603"/>
      <c r="ANR48" s="603"/>
      <c r="ANS48" s="603"/>
      <c r="ANT48" s="603"/>
      <c r="ANU48" s="603"/>
      <c r="ANV48" s="603"/>
      <c r="ANW48" s="603"/>
      <c r="ANX48" s="603"/>
      <c r="ANY48" s="603"/>
      <c r="ANZ48" s="603"/>
      <c r="AOA48" s="603"/>
      <c r="AOB48" s="603"/>
      <c r="AOC48" s="603"/>
      <c r="AOD48" s="603"/>
      <c r="AOE48" s="603"/>
      <c r="AOF48" s="603"/>
      <c r="AOG48" s="603"/>
      <c r="AOH48" s="603"/>
      <c r="AOI48" s="603"/>
      <c r="AOJ48" s="603"/>
      <c r="AOK48" s="603"/>
      <c r="AOL48" s="603"/>
      <c r="AOM48" s="603"/>
      <c r="AON48" s="603"/>
      <c r="AOO48" s="603"/>
      <c r="AOP48" s="603"/>
      <c r="AOQ48" s="603"/>
      <c r="AOR48" s="603"/>
      <c r="AOS48" s="603"/>
      <c r="AOT48" s="603"/>
      <c r="AOU48" s="603"/>
      <c r="AOV48" s="603"/>
      <c r="AOW48" s="603"/>
      <c r="AOX48" s="603"/>
      <c r="AOY48" s="603"/>
      <c r="AOZ48" s="603"/>
      <c r="APA48" s="603"/>
      <c r="APB48" s="603"/>
      <c r="APC48" s="603"/>
      <c r="APD48" s="603"/>
      <c r="APE48" s="603"/>
      <c r="APF48" s="603"/>
      <c r="APG48" s="603"/>
      <c r="APH48" s="603"/>
      <c r="API48" s="603"/>
      <c r="APJ48" s="603"/>
      <c r="APK48" s="603"/>
      <c r="APL48" s="603"/>
      <c r="APM48" s="603"/>
      <c r="APN48" s="603"/>
      <c r="APO48" s="603"/>
      <c r="APP48" s="603"/>
      <c r="APQ48" s="603"/>
      <c r="APR48" s="603"/>
      <c r="APS48" s="603"/>
      <c r="APT48" s="603"/>
      <c r="APU48" s="603"/>
      <c r="APV48" s="603"/>
      <c r="APW48" s="603"/>
      <c r="APX48" s="603"/>
      <c r="APY48" s="603"/>
      <c r="APZ48" s="603"/>
      <c r="AQA48" s="603"/>
      <c r="AQB48" s="603"/>
      <c r="AQC48" s="603"/>
      <c r="AQD48" s="603"/>
      <c r="AQE48" s="603"/>
      <c r="AQF48" s="603"/>
      <c r="AQG48" s="603"/>
      <c r="AQH48" s="603"/>
      <c r="AQI48" s="603"/>
      <c r="AQJ48" s="603"/>
      <c r="AQK48" s="603"/>
      <c r="AQL48" s="603"/>
      <c r="AQM48" s="603"/>
      <c r="AQN48" s="603"/>
      <c r="AQO48" s="603"/>
      <c r="AQP48" s="603"/>
      <c r="AQQ48" s="603"/>
      <c r="AQR48" s="603"/>
      <c r="AQS48" s="603"/>
      <c r="AQT48" s="603"/>
      <c r="AQU48" s="603"/>
      <c r="AQV48" s="603"/>
      <c r="AQW48" s="603"/>
      <c r="AQX48" s="603"/>
      <c r="AQY48" s="603"/>
      <c r="AQZ48" s="603"/>
      <c r="ARA48" s="603"/>
      <c r="ARB48" s="603"/>
      <c r="ARC48" s="603"/>
      <c r="ARD48" s="603"/>
      <c r="ARE48" s="603"/>
      <c r="ARF48" s="603"/>
      <c r="ARG48" s="603"/>
      <c r="ARH48" s="603"/>
      <c r="ARI48" s="603"/>
      <c r="ARJ48" s="603"/>
      <c r="ARK48" s="603"/>
      <c r="ARL48" s="603"/>
      <c r="ARM48" s="603"/>
      <c r="ARN48" s="603"/>
      <c r="ARO48" s="603"/>
      <c r="ARP48" s="603"/>
      <c r="ARQ48" s="603"/>
      <c r="ARR48" s="603"/>
      <c r="ARS48" s="603"/>
      <c r="ART48" s="603"/>
      <c r="ARU48" s="603"/>
      <c r="ARV48" s="603"/>
      <c r="ARW48" s="603"/>
      <c r="ARX48" s="603"/>
      <c r="ARY48" s="603"/>
      <c r="ARZ48" s="603"/>
      <c r="ASA48" s="603"/>
      <c r="ASB48" s="603"/>
      <c r="ASC48" s="603"/>
      <c r="ASD48" s="603"/>
      <c r="ASE48" s="603"/>
      <c r="ASF48" s="603"/>
      <c r="ASG48" s="603"/>
      <c r="ASH48" s="603"/>
      <c r="ASI48" s="603"/>
      <c r="ASJ48" s="603"/>
      <c r="ASK48" s="603"/>
      <c r="ASL48" s="603"/>
      <c r="ASM48" s="603"/>
      <c r="ASN48" s="603"/>
      <c r="ASO48" s="603"/>
      <c r="ASP48" s="603"/>
      <c r="ASQ48" s="603"/>
      <c r="ASR48" s="603"/>
      <c r="ASS48" s="603"/>
      <c r="AST48" s="603"/>
      <c r="ASU48" s="603"/>
      <c r="ASV48" s="603"/>
      <c r="ASW48" s="603"/>
      <c r="ASX48" s="603"/>
      <c r="ASY48" s="603"/>
      <c r="ASZ48" s="603"/>
      <c r="ATA48" s="603"/>
      <c r="ATB48" s="603"/>
      <c r="ATC48" s="603"/>
      <c r="ATD48" s="603"/>
      <c r="ATE48" s="603"/>
      <c r="ATF48" s="603"/>
      <c r="ATG48" s="603"/>
      <c r="ATH48" s="603"/>
      <c r="ATI48" s="603"/>
      <c r="ATJ48" s="603"/>
      <c r="ATK48" s="603"/>
      <c r="ATL48" s="603"/>
      <c r="ATM48" s="603"/>
      <c r="ATN48" s="603"/>
      <c r="ATO48" s="603"/>
      <c r="ATP48" s="603"/>
      <c r="ATQ48" s="603"/>
      <c r="ATR48" s="603"/>
      <c r="ATS48" s="603"/>
      <c r="ATT48" s="603"/>
      <c r="ATU48" s="603"/>
      <c r="ATV48" s="603"/>
      <c r="ATW48" s="603"/>
      <c r="ATX48" s="603"/>
      <c r="ATY48" s="603"/>
      <c r="ATZ48" s="603"/>
      <c r="AUA48" s="603"/>
      <c r="AUB48" s="603"/>
      <c r="AUC48" s="603"/>
      <c r="AUD48" s="603"/>
      <c r="AUE48" s="603"/>
      <c r="AUF48" s="603"/>
      <c r="AUG48" s="603"/>
      <c r="AUH48" s="603"/>
      <c r="AUI48" s="603"/>
      <c r="AUJ48" s="603"/>
      <c r="AUK48" s="603"/>
      <c r="AUL48" s="603"/>
      <c r="AUM48" s="603"/>
      <c r="AUN48" s="603"/>
      <c r="AUO48" s="603"/>
      <c r="AUP48" s="603"/>
      <c r="AUQ48" s="603"/>
      <c r="AUR48" s="603"/>
      <c r="AUS48" s="603"/>
      <c r="AUT48" s="603"/>
      <c r="AUU48" s="603"/>
      <c r="AUV48" s="603"/>
      <c r="AUW48" s="603"/>
      <c r="AUX48" s="603"/>
      <c r="AUY48" s="603"/>
      <c r="AUZ48" s="603"/>
      <c r="AVA48" s="603"/>
      <c r="AVB48" s="603"/>
      <c r="AVC48" s="603"/>
      <c r="AVD48" s="603"/>
      <c r="AVE48" s="603"/>
      <c r="AVF48" s="603"/>
      <c r="AVG48" s="603"/>
      <c r="AVH48" s="603"/>
      <c r="AVI48" s="603"/>
      <c r="AVJ48" s="603"/>
      <c r="AVK48" s="603"/>
      <c r="AVL48" s="603"/>
      <c r="AVM48" s="603"/>
      <c r="AVN48" s="603"/>
      <c r="AVO48" s="603"/>
      <c r="AVP48" s="603"/>
      <c r="AVQ48" s="603"/>
      <c r="AVR48" s="603"/>
      <c r="AVS48" s="603"/>
      <c r="AVT48" s="603"/>
      <c r="AVU48" s="603"/>
      <c r="AVV48" s="603"/>
      <c r="AVW48" s="603"/>
      <c r="AVX48" s="603"/>
      <c r="AVY48" s="603"/>
      <c r="AVZ48" s="603"/>
      <c r="AWA48" s="603"/>
      <c r="AWB48" s="603"/>
      <c r="AWC48" s="603"/>
      <c r="AWD48" s="603"/>
      <c r="AWE48" s="603"/>
      <c r="AWF48" s="603"/>
      <c r="AWG48" s="603"/>
      <c r="AWH48" s="603"/>
      <c r="AWI48" s="603"/>
      <c r="AWJ48" s="603"/>
      <c r="AWK48" s="603"/>
      <c r="AWL48" s="603"/>
      <c r="AWM48" s="603"/>
      <c r="AWN48" s="603"/>
      <c r="AWO48" s="603"/>
      <c r="AWP48" s="603"/>
      <c r="AWQ48" s="603"/>
      <c r="AWR48" s="603"/>
      <c r="AWS48" s="603"/>
      <c r="AWT48" s="603"/>
      <c r="AWU48" s="603"/>
      <c r="AWV48" s="603"/>
      <c r="AWW48" s="603"/>
      <c r="AWX48" s="603"/>
      <c r="AWY48" s="603"/>
      <c r="AWZ48" s="603"/>
      <c r="AXA48" s="603"/>
      <c r="AXB48" s="603"/>
      <c r="AXC48" s="603"/>
      <c r="AXD48" s="603"/>
      <c r="AXE48" s="603"/>
      <c r="AXF48" s="603"/>
      <c r="AXG48" s="603"/>
      <c r="AXH48" s="603"/>
      <c r="AXI48" s="603"/>
      <c r="AXJ48" s="603"/>
      <c r="AXK48" s="603"/>
      <c r="AXL48" s="603"/>
      <c r="AXM48" s="603"/>
      <c r="AXN48" s="603"/>
      <c r="AXO48" s="603"/>
      <c r="AXP48" s="603"/>
      <c r="AXQ48" s="603"/>
      <c r="AXR48" s="603"/>
      <c r="AXS48" s="603"/>
      <c r="AXT48" s="603"/>
      <c r="AXU48" s="603"/>
      <c r="AXV48" s="603"/>
      <c r="AXW48" s="603"/>
      <c r="AXX48" s="603"/>
      <c r="AXY48" s="603"/>
      <c r="AXZ48" s="603"/>
      <c r="AYA48" s="603"/>
      <c r="AYB48" s="603"/>
      <c r="AYC48" s="603"/>
      <c r="AYD48" s="603"/>
      <c r="AYE48" s="603"/>
      <c r="AYF48" s="603"/>
      <c r="AYG48" s="603"/>
      <c r="AYH48" s="603"/>
      <c r="AYI48" s="603"/>
      <c r="AYJ48" s="603"/>
      <c r="AYK48" s="603"/>
      <c r="AYL48" s="603"/>
      <c r="AYM48" s="603"/>
      <c r="AYN48" s="603"/>
      <c r="AYO48" s="603"/>
      <c r="AYP48" s="603"/>
      <c r="AYQ48" s="603"/>
      <c r="AYR48" s="603"/>
      <c r="AYS48" s="603"/>
      <c r="AYT48" s="603"/>
      <c r="AYU48" s="603"/>
      <c r="AYV48" s="603"/>
      <c r="AYW48" s="603"/>
      <c r="AYX48" s="603"/>
      <c r="AYY48" s="603"/>
      <c r="AYZ48" s="603"/>
      <c r="AZA48" s="603"/>
      <c r="AZB48" s="603"/>
      <c r="AZC48" s="603"/>
      <c r="AZD48" s="603"/>
      <c r="AZE48" s="603"/>
      <c r="AZF48" s="603"/>
      <c r="AZG48" s="603"/>
      <c r="AZH48" s="603"/>
      <c r="AZI48" s="603"/>
      <c r="AZJ48" s="603"/>
      <c r="AZK48" s="603"/>
      <c r="AZL48" s="603"/>
      <c r="AZM48" s="603"/>
      <c r="AZN48" s="603"/>
      <c r="AZO48" s="603"/>
      <c r="AZP48" s="603"/>
      <c r="AZQ48" s="603"/>
      <c r="AZR48" s="603"/>
      <c r="AZS48" s="603"/>
      <c r="AZT48" s="603"/>
      <c r="AZU48" s="603"/>
      <c r="AZV48" s="603"/>
      <c r="AZW48" s="603"/>
      <c r="AZX48" s="603"/>
      <c r="AZY48" s="603"/>
      <c r="AZZ48" s="603"/>
      <c r="BAA48" s="603"/>
      <c r="BAB48" s="603"/>
      <c r="BAC48" s="603"/>
      <c r="BAD48" s="603"/>
      <c r="BAE48" s="603"/>
      <c r="BAF48" s="603"/>
      <c r="BAG48" s="603"/>
      <c r="BAH48" s="603"/>
      <c r="BAI48" s="603"/>
      <c r="BAJ48" s="603"/>
      <c r="BAK48" s="603"/>
      <c r="BAL48" s="603"/>
      <c r="BAM48" s="603"/>
      <c r="BAN48" s="603"/>
      <c r="BAO48" s="603"/>
      <c r="BAP48" s="603"/>
      <c r="BAQ48" s="603"/>
      <c r="BAR48" s="603"/>
      <c r="BAS48" s="603"/>
      <c r="BAT48" s="603"/>
      <c r="BAU48" s="603"/>
      <c r="BAV48" s="603"/>
      <c r="BAW48" s="603"/>
      <c r="BAX48" s="603"/>
      <c r="BAY48" s="603"/>
      <c r="BAZ48" s="603"/>
      <c r="BBA48" s="603"/>
      <c r="BBB48" s="603"/>
      <c r="BBC48" s="603"/>
      <c r="BBD48" s="603"/>
      <c r="BBE48" s="603"/>
      <c r="BBF48" s="603"/>
      <c r="BBG48" s="603"/>
      <c r="BBH48" s="603"/>
      <c r="BBI48" s="603"/>
      <c r="BBJ48" s="603"/>
      <c r="BBK48" s="603"/>
      <c r="BBL48" s="603"/>
      <c r="BBM48" s="603"/>
      <c r="BBN48" s="603"/>
      <c r="BBO48" s="603"/>
      <c r="BBP48" s="603"/>
      <c r="BBQ48" s="603"/>
      <c r="BBR48" s="603"/>
      <c r="BBS48" s="603"/>
      <c r="BBT48" s="603"/>
      <c r="BBU48" s="603"/>
      <c r="BBV48" s="603"/>
      <c r="BBW48" s="603"/>
      <c r="BBX48" s="603"/>
      <c r="BBY48" s="603"/>
      <c r="BBZ48" s="603"/>
      <c r="BCA48" s="603"/>
      <c r="BCB48" s="603"/>
      <c r="BCC48" s="603"/>
      <c r="BCD48" s="603"/>
      <c r="BCE48" s="603"/>
      <c r="BCF48" s="603"/>
      <c r="BCG48" s="603"/>
      <c r="BCH48" s="603"/>
      <c r="BCI48" s="603"/>
      <c r="BCJ48" s="603"/>
      <c r="BCK48" s="603"/>
      <c r="BCL48" s="603"/>
      <c r="BCM48" s="603"/>
      <c r="BCN48" s="603"/>
      <c r="BCO48" s="603"/>
      <c r="BCP48" s="603"/>
      <c r="BCQ48" s="603"/>
      <c r="BCR48" s="603"/>
      <c r="BCS48" s="603"/>
      <c r="BCT48" s="603"/>
      <c r="BCU48" s="603"/>
      <c r="BCV48" s="603"/>
      <c r="BCW48" s="603"/>
      <c r="BCX48" s="603"/>
      <c r="BCY48" s="603"/>
      <c r="BCZ48" s="603"/>
      <c r="BDA48" s="603"/>
      <c r="BDB48" s="603"/>
      <c r="BDC48" s="603"/>
      <c r="BDD48" s="603"/>
      <c r="BDE48" s="603"/>
      <c r="BDF48" s="603"/>
      <c r="BDG48" s="603"/>
      <c r="BDH48" s="603"/>
      <c r="BDI48" s="603"/>
      <c r="BDJ48" s="603"/>
      <c r="BDK48" s="603"/>
      <c r="BDL48" s="603"/>
      <c r="BDM48" s="603"/>
      <c r="BDN48" s="603"/>
      <c r="BDO48" s="603"/>
      <c r="BDP48" s="603"/>
      <c r="BDQ48" s="603"/>
      <c r="BDR48" s="603"/>
      <c r="BDS48" s="603"/>
      <c r="BDT48" s="603"/>
      <c r="BDU48" s="603"/>
      <c r="BDV48" s="603"/>
      <c r="BDW48" s="603"/>
      <c r="BDX48" s="603"/>
      <c r="BDY48" s="603"/>
      <c r="BDZ48" s="603"/>
      <c r="BEA48" s="603"/>
      <c r="BEB48" s="603"/>
      <c r="BEC48" s="603"/>
      <c r="BED48" s="603"/>
      <c r="BEE48" s="603"/>
      <c r="BEF48" s="603"/>
      <c r="BEG48" s="603"/>
      <c r="BEH48" s="603"/>
      <c r="BEI48" s="603"/>
      <c r="BEJ48" s="603"/>
      <c r="BEK48" s="603"/>
      <c r="BEL48" s="603"/>
      <c r="BEM48" s="603"/>
      <c r="BEN48" s="603"/>
      <c r="BEO48" s="603"/>
      <c r="BEP48" s="603"/>
      <c r="BEQ48" s="603"/>
      <c r="BER48" s="603"/>
      <c r="BES48" s="603"/>
      <c r="BET48" s="603"/>
      <c r="BEU48" s="603"/>
      <c r="BEV48" s="603"/>
      <c r="BEW48" s="603"/>
      <c r="BEX48" s="603"/>
      <c r="BEY48" s="603"/>
      <c r="BEZ48" s="603"/>
      <c r="BFA48" s="603"/>
      <c r="BFB48" s="603"/>
      <c r="BFC48" s="603"/>
      <c r="BFD48" s="603"/>
      <c r="BFE48" s="603"/>
      <c r="BFF48" s="603"/>
      <c r="BFG48" s="603"/>
      <c r="BFH48" s="603"/>
      <c r="BFI48" s="603"/>
      <c r="BFJ48" s="603"/>
      <c r="BFK48" s="603"/>
      <c r="BFL48" s="603"/>
      <c r="BFM48" s="603"/>
      <c r="BFN48" s="603"/>
      <c r="BFO48" s="603"/>
      <c r="BFP48" s="603"/>
      <c r="BFQ48" s="603"/>
      <c r="BFR48" s="603"/>
      <c r="BFS48" s="603"/>
      <c r="BFT48" s="603"/>
      <c r="BFU48" s="603"/>
      <c r="BFV48" s="603"/>
      <c r="BFW48" s="603"/>
      <c r="BFX48" s="603"/>
      <c r="BFY48" s="603"/>
      <c r="BFZ48" s="603"/>
      <c r="BGA48" s="603"/>
      <c r="BGB48" s="603"/>
      <c r="BGC48" s="603"/>
      <c r="BGD48" s="603"/>
      <c r="BGE48" s="603"/>
      <c r="BGF48" s="603"/>
      <c r="BGG48" s="603"/>
      <c r="BGH48" s="603"/>
      <c r="BGI48" s="603"/>
      <c r="BGJ48" s="603"/>
      <c r="BGK48" s="603"/>
      <c r="BGL48" s="603"/>
      <c r="BGM48" s="603"/>
      <c r="BGN48" s="603"/>
      <c r="BGO48" s="603"/>
      <c r="BGP48" s="603"/>
      <c r="BGQ48" s="603"/>
      <c r="BGR48" s="603"/>
      <c r="BGS48" s="603"/>
      <c r="BGT48" s="603"/>
      <c r="BGU48" s="603"/>
      <c r="BGV48" s="603"/>
      <c r="BGW48" s="603"/>
      <c r="BGX48" s="603"/>
      <c r="BGY48" s="603"/>
      <c r="BGZ48" s="603"/>
      <c r="BHA48" s="603"/>
      <c r="BHB48" s="603"/>
      <c r="BHC48" s="603"/>
      <c r="BHD48" s="603"/>
      <c r="BHE48" s="603"/>
      <c r="BHF48" s="603"/>
      <c r="BHG48" s="603"/>
      <c r="BHH48" s="603"/>
      <c r="BHI48" s="603"/>
      <c r="BHJ48" s="603"/>
      <c r="BHK48" s="603"/>
      <c r="BHL48" s="603"/>
      <c r="BHM48" s="603"/>
      <c r="BHN48" s="603"/>
      <c r="BHO48" s="603"/>
      <c r="BHP48" s="603"/>
      <c r="BHQ48" s="603"/>
      <c r="BHR48" s="603"/>
      <c r="BHS48" s="603"/>
      <c r="BHT48" s="603"/>
      <c r="BHU48" s="603"/>
      <c r="BHV48" s="603"/>
      <c r="BHW48" s="603"/>
      <c r="BHX48" s="603"/>
      <c r="BHY48" s="603"/>
      <c r="BHZ48" s="603"/>
      <c r="BIA48" s="603"/>
      <c r="BIB48" s="603"/>
      <c r="BIC48" s="603"/>
      <c r="BID48" s="603"/>
      <c r="BIE48" s="603"/>
      <c r="BIF48" s="603"/>
      <c r="BIG48" s="603"/>
      <c r="BIH48" s="603"/>
      <c r="BII48" s="603"/>
      <c r="BIJ48" s="603"/>
      <c r="BIK48" s="603"/>
      <c r="BIL48" s="603"/>
      <c r="BIM48" s="603"/>
      <c r="BIN48" s="603"/>
      <c r="BIO48" s="603"/>
      <c r="BIP48" s="603"/>
      <c r="BIQ48" s="603"/>
      <c r="BIR48" s="603"/>
      <c r="BIS48" s="603"/>
      <c r="BIT48" s="603"/>
      <c r="BIU48" s="603"/>
      <c r="BIV48" s="603"/>
      <c r="BIW48" s="603"/>
      <c r="BIX48" s="603"/>
      <c r="BIY48" s="603"/>
      <c r="BIZ48" s="603"/>
      <c r="BJA48" s="603"/>
      <c r="BJB48" s="603"/>
      <c r="BJC48" s="603"/>
      <c r="BJD48" s="603"/>
      <c r="BJE48" s="603"/>
      <c r="BJF48" s="603"/>
      <c r="BJG48" s="603"/>
      <c r="BJH48" s="603"/>
      <c r="BJI48" s="603"/>
      <c r="BJJ48" s="603"/>
      <c r="BJK48" s="603"/>
      <c r="BJL48" s="603"/>
      <c r="BJM48" s="603"/>
      <c r="BJN48" s="603"/>
      <c r="BJO48" s="603"/>
      <c r="BJP48" s="603"/>
      <c r="BJQ48" s="603"/>
      <c r="BJR48" s="603"/>
      <c r="BJS48" s="603"/>
      <c r="BJT48" s="603"/>
      <c r="BJU48" s="603"/>
      <c r="BJV48" s="603"/>
      <c r="BJW48" s="603"/>
      <c r="BJX48" s="603"/>
      <c r="BJY48" s="603"/>
      <c r="BJZ48" s="603"/>
      <c r="BKA48" s="603"/>
      <c r="BKB48" s="603"/>
      <c r="BKC48" s="603"/>
      <c r="BKD48" s="603"/>
      <c r="BKE48" s="603"/>
      <c r="BKF48" s="603"/>
      <c r="BKG48" s="603"/>
      <c r="BKH48" s="603"/>
      <c r="BKI48" s="603"/>
      <c r="BKJ48" s="603"/>
      <c r="BKK48" s="603"/>
      <c r="BKL48" s="603"/>
      <c r="BKM48" s="603"/>
      <c r="BKN48" s="603"/>
      <c r="BKO48" s="603"/>
      <c r="BKP48" s="603"/>
      <c r="BKQ48" s="603"/>
      <c r="BKR48" s="603"/>
      <c r="BKS48" s="603"/>
      <c r="BKT48" s="603"/>
      <c r="BKU48" s="603"/>
      <c r="BKV48" s="603"/>
      <c r="BKW48" s="603"/>
      <c r="BKX48" s="603"/>
      <c r="BKY48" s="603"/>
      <c r="BKZ48" s="603"/>
      <c r="BLA48" s="603"/>
      <c r="BLB48" s="603"/>
      <c r="BLC48" s="603"/>
      <c r="BLD48" s="603"/>
      <c r="BLE48" s="603"/>
      <c r="BLF48" s="603"/>
      <c r="BLG48" s="603"/>
      <c r="BLH48" s="603"/>
      <c r="BLI48" s="603"/>
      <c r="BLJ48" s="603"/>
      <c r="BLK48" s="603"/>
      <c r="BLL48" s="603"/>
      <c r="BLM48" s="603"/>
      <c r="BLN48" s="603"/>
      <c r="BLO48" s="603"/>
      <c r="BLP48" s="603"/>
      <c r="BLQ48" s="603"/>
      <c r="BLR48" s="603"/>
      <c r="BLS48" s="603"/>
      <c r="BLT48" s="603"/>
      <c r="BLU48" s="603"/>
      <c r="BLV48" s="603"/>
      <c r="BLW48" s="603"/>
      <c r="BLX48" s="603"/>
      <c r="BLY48" s="603"/>
      <c r="BLZ48" s="603"/>
      <c r="BMA48" s="603"/>
      <c r="BMB48" s="603"/>
      <c r="BMC48" s="603"/>
      <c r="BMD48" s="603"/>
      <c r="BME48" s="603"/>
      <c r="BMF48" s="603"/>
      <c r="BMG48" s="603"/>
      <c r="BMH48" s="603"/>
      <c r="BMI48" s="603"/>
      <c r="BMJ48" s="603"/>
      <c r="BMK48" s="603"/>
      <c r="BML48" s="603"/>
      <c r="BMM48" s="603"/>
      <c r="BMN48" s="603"/>
      <c r="BMO48" s="603"/>
      <c r="BMP48" s="603"/>
      <c r="BMQ48" s="603"/>
      <c r="BMR48" s="603"/>
      <c r="BMS48" s="603"/>
      <c r="BMT48" s="603"/>
      <c r="BMU48" s="603"/>
      <c r="BMV48" s="603"/>
      <c r="BMW48" s="603"/>
      <c r="BMX48" s="603"/>
      <c r="BMY48" s="603"/>
      <c r="BMZ48" s="603"/>
      <c r="BNA48" s="603"/>
      <c r="BNB48" s="603"/>
      <c r="BNC48" s="603"/>
      <c r="BND48" s="603"/>
      <c r="BNE48" s="603"/>
      <c r="BNF48" s="603"/>
      <c r="BNG48" s="603"/>
      <c r="BNH48" s="603"/>
      <c r="BNI48" s="603"/>
      <c r="BNJ48" s="603"/>
      <c r="BNK48" s="603"/>
      <c r="BNL48" s="603"/>
      <c r="BNM48" s="603"/>
      <c r="BNN48" s="603"/>
      <c r="BNO48" s="603"/>
      <c r="BNP48" s="603"/>
      <c r="BNQ48" s="603"/>
      <c r="BNR48" s="603"/>
      <c r="BNS48" s="603"/>
      <c r="BNT48" s="603"/>
      <c r="BNU48" s="603"/>
      <c r="BNV48" s="603"/>
      <c r="BNW48" s="603"/>
      <c r="BNX48" s="603"/>
      <c r="BNY48" s="603"/>
      <c r="BNZ48" s="603"/>
      <c r="BOA48" s="603"/>
      <c r="BOB48" s="603"/>
      <c r="BOC48" s="603"/>
      <c r="BOD48" s="603"/>
      <c r="BOE48" s="603"/>
      <c r="BOF48" s="603"/>
      <c r="BOG48" s="603"/>
      <c r="BOH48" s="603"/>
      <c r="BOI48" s="603"/>
      <c r="BOJ48" s="603"/>
      <c r="BOK48" s="603"/>
      <c r="BOL48" s="603"/>
      <c r="BOM48" s="603"/>
      <c r="BON48" s="603"/>
      <c r="BOO48" s="603"/>
      <c r="BOP48" s="603"/>
      <c r="BOQ48" s="603"/>
      <c r="BOR48" s="603"/>
      <c r="BOS48" s="603"/>
      <c r="BOT48" s="603"/>
      <c r="BOU48" s="603"/>
      <c r="BOV48" s="603"/>
      <c r="BOW48" s="603"/>
      <c r="BOX48" s="603"/>
      <c r="BOY48" s="603"/>
      <c r="BOZ48" s="603"/>
      <c r="BPA48" s="603"/>
      <c r="BPB48" s="603"/>
      <c r="BPC48" s="603"/>
      <c r="BPD48" s="603"/>
      <c r="BPE48" s="603"/>
      <c r="BPF48" s="603"/>
      <c r="BPG48" s="603"/>
      <c r="BPH48" s="603"/>
      <c r="BPI48" s="603"/>
      <c r="BPJ48" s="603"/>
      <c r="BPK48" s="603"/>
      <c r="BPL48" s="603"/>
      <c r="BPM48" s="603"/>
      <c r="BPN48" s="603"/>
      <c r="BPO48" s="603"/>
      <c r="BPP48" s="603"/>
      <c r="BPQ48" s="603"/>
      <c r="BPR48" s="603"/>
      <c r="BPS48" s="603"/>
      <c r="BPT48" s="603"/>
      <c r="BPU48" s="603"/>
      <c r="BPV48" s="603"/>
      <c r="BPW48" s="603"/>
      <c r="BPX48" s="603"/>
      <c r="BPY48" s="603"/>
      <c r="BPZ48" s="603"/>
      <c r="BQA48" s="603"/>
      <c r="BQB48" s="603"/>
      <c r="BQC48" s="603"/>
      <c r="BQD48" s="603"/>
      <c r="BQE48" s="603"/>
      <c r="BQF48" s="603"/>
      <c r="BQG48" s="603"/>
      <c r="BQH48" s="603"/>
      <c r="BQI48" s="603"/>
      <c r="BQJ48" s="603"/>
      <c r="BQK48" s="603"/>
      <c r="BQL48" s="603"/>
      <c r="BQM48" s="603"/>
      <c r="BQN48" s="603"/>
      <c r="BQO48" s="603"/>
      <c r="BQP48" s="603"/>
      <c r="BQQ48" s="603"/>
      <c r="BQR48" s="603"/>
      <c r="BQS48" s="603"/>
      <c r="BQT48" s="603"/>
      <c r="BQU48" s="603"/>
      <c r="BQV48" s="603"/>
      <c r="BQW48" s="603"/>
      <c r="BQX48" s="603"/>
      <c r="BQY48" s="603"/>
      <c r="BQZ48" s="603"/>
      <c r="BRA48" s="603"/>
      <c r="BRB48" s="603"/>
      <c r="BRC48" s="603"/>
      <c r="BRD48" s="603"/>
      <c r="BRE48" s="603"/>
      <c r="BRF48" s="603"/>
      <c r="BRG48" s="603"/>
      <c r="BRH48" s="603"/>
      <c r="BRI48" s="603"/>
      <c r="BRJ48" s="603"/>
      <c r="BRK48" s="603"/>
      <c r="BRL48" s="603"/>
      <c r="BRM48" s="603"/>
      <c r="BRN48" s="603"/>
      <c r="BRO48" s="603"/>
      <c r="BRP48" s="603"/>
      <c r="BRQ48" s="603"/>
      <c r="BRR48" s="603"/>
      <c r="BRS48" s="603"/>
      <c r="BRT48" s="603"/>
      <c r="BRU48" s="603"/>
      <c r="BRV48" s="603"/>
      <c r="BRW48" s="603"/>
      <c r="BRX48" s="603"/>
      <c r="BRY48" s="603"/>
      <c r="BRZ48" s="603"/>
      <c r="BSA48" s="603"/>
      <c r="BSB48" s="603"/>
      <c r="BSC48" s="603"/>
      <c r="BSD48" s="603"/>
      <c r="BSE48" s="603"/>
      <c r="BSF48" s="603"/>
      <c r="BSG48" s="603"/>
      <c r="BSH48" s="603"/>
      <c r="BSI48" s="603"/>
      <c r="BSJ48" s="603"/>
      <c r="BSK48" s="603"/>
      <c r="BSL48" s="603"/>
      <c r="BSM48" s="603"/>
      <c r="BSN48" s="603"/>
      <c r="BSO48" s="603"/>
      <c r="BSP48" s="603"/>
      <c r="BSQ48" s="603"/>
      <c r="BSR48" s="603"/>
      <c r="BSS48" s="603"/>
      <c r="BST48" s="603"/>
      <c r="BSU48" s="603"/>
      <c r="BSV48" s="603"/>
      <c r="BSW48" s="603"/>
      <c r="BSX48" s="603"/>
      <c r="BSY48" s="603"/>
      <c r="BSZ48" s="603"/>
      <c r="BTA48" s="603"/>
      <c r="BTB48" s="603"/>
      <c r="BTC48" s="603"/>
      <c r="BTD48" s="603"/>
      <c r="BTE48" s="603"/>
      <c r="BTF48" s="603"/>
      <c r="BTG48" s="603"/>
      <c r="BTH48" s="603"/>
      <c r="BTI48" s="603"/>
      <c r="BTJ48" s="603"/>
      <c r="BTK48" s="603"/>
      <c r="BTL48" s="603"/>
      <c r="BTM48" s="603"/>
      <c r="BTN48" s="603"/>
      <c r="BTO48" s="603"/>
      <c r="BTP48" s="603"/>
      <c r="BTQ48" s="603"/>
      <c r="BTR48" s="603"/>
      <c r="BTS48" s="603"/>
      <c r="BTT48" s="603"/>
      <c r="BTU48" s="603"/>
      <c r="BTV48" s="603"/>
      <c r="BTW48" s="603"/>
      <c r="BTX48" s="603"/>
      <c r="BTY48" s="603"/>
      <c r="BTZ48" s="603"/>
      <c r="BUA48" s="603"/>
      <c r="BUB48" s="603"/>
      <c r="BUC48" s="603"/>
      <c r="BUD48" s="603"/>
      <c r="BUE48" s="603"/>
      <c r="BUF48" s="603"/>
      <c r="BUG48" s="603"/>
      <c r="BUH48" s="603"/>
      <c r="BUI48" s="603"/>
      <c r="BUJ48" s="603"/>
      <c r="BUK48" s="603"/>
      <c r="BUL48" s="603"/>
      <c r="BUM48" s="603"/>
      <c r="BUN48" s="603"/>
      <c r="BUO48" s="603"/>
      <c r="BUP48" s="603"/>
      <c r="BUQ48" s="603"/>
      <c r="BUR48" s="603"/>
      <c r="BUS48" s="603"/>
      <c r="BUT48" s="603"/>
      <c r="BUU48" s="603"/>
      <c r="BUV48" s="603"/>
      <c r="BUW48" s="603"/>
      <c r="BUX48" s="603"/>
      <c r="BUY48" s="603"/>
      <c r="BUZ48" s="603"/>
      <c r="BVA48" s="603"/>
      <c r="BVB48" s="603"/>
      <c r="BVC48" s="603"/>
      <c r="BVD48" s="603"/>
      <c r="BVE48" s="603"/>
      <c r="BVF48" s="603"/>
      <c r="BVG48" s="603"/>
      <c r="BVH48" s="603"/>
      <c r="BVI48" s="603"/>
      <c r="BVJ48" s="603"/>
      <c r="BVK48" s="603"/>
      <c r="BVL48" s="603"/>
      <c r="BVM48" s="603"/>
      <c r="BVN48" s="603"/>
      <c r="BVO48" s="603"/>
      <c r="BVP48" s="603"/>
      <c r="BVQ48" s="603"/>
      <c r="BVR48" s="603"/>
      <c r="BVS48" s="603"/>
      <c r="BVT48" s="603"/>
      <c r="BVU48" s="603"/>
      <c r="BVV48" s="603"/>
      <c r="BVW48" s="603"/>
      <c r="BVX48" s="603"/>
      <c r="BVY48" s="603"/>
      <c r="BVZ48" s="603"/>
      <c r="BWA48" s="603"/>
      <c r="BWB48" s="603"/>
      <c r="BWC48" s="603"/>
      <c r="BWD48" s="603"/>
      <c r="BWE48" s="603"/>
      <c r="BWF48" s="603"/>
      <c r="BWG48" s="603"/>
      <c r="BWH48" s="603"/>
      <c r="BWI48" s="603"/>
      <c r="BWJ48" s="603"/>
      <c r="BWK48" s="603"/>
    </row>
    <row r="49" spans="1:1961" s="126" customFormat="1" ht="31.5" x14ac:dyDescent="0.25">
      <c r="A49" s="46" t="s">
        <v>172</v>
      </c>
      <c r="B49" s="47" t="s">
        <v>173</v>
      </c>
      <c r="C49" s="85" t="s">
        <v>127</v>
      </c>
      <c r="D49" s="85" t="s">
        <v>127</v>
      </c>
      <c r="E49" s="85" t="s">
        <v>127</v>
      </c>
      <c r="F49" s="85" t="s">
        <v>127</v>
      </c>
      <c r="G49" s="85" t="s">
        <v>127</v>
      </c>
      <c r="H49" s="85" t="s">
        <v>127</v>
      </c>
      <c r="I49" s="85" t="s">
        <v>127</v>
      </c>
      <c r="J49" s="85" t="s">
        <v>127</v>
      </c>
      <c r="K49" s="85" t="s">
        <v>127</v>
      </c>
      <c r="L49" s="85" t="s">
        <v>127</v>
      </c>
      <c r="M49" s="85" t="s">
        <v>127</v>
      </c>
      <c r="N49" s="85" t="s">
        <v>127</v>
      </c>
      <c r="O49" s="85" t="s">
        <v>127</v>
      </c>
      <c r="P49" s="85" t="s">
        <v>127</v>
      </c>
      <c r="Q49" s="85" t="s">
        <v>127</v>
      </c>
      <c r="R49" s="85" t="s">
        <v>127</v>
      </c>
      <c r="S49" s="85" t="s">
        <v>127</v>
      </c>
      <c r="T49" s="85" t="s">
        <v>127</v>
      </c>
      <c r="U49" s="85" t="s">
        <v>127</v>
      </c>
      <c r="V49" s="85" t="s">
        <v>127</v>
      </c>
      <c r="W49" s="85" t="s">
        <v>127</v>
      </c>
      <c r="X49" s="85" t="s">
        <v>127</v>
      </c>
      <c r="Y49" s="85" t="s">
        <v>127</v>
      </c>
      <c r="Z49" s="85" t="s">
        <v>127</v>
      </c>
      <c r="AA49" s="85" t="s">
        <v>127</v>
      </c>
      <c r="AB49" s="85" t="s">
        <v>127</v>
      </c>
      <c r="AC49" s="85" t="s">
        <v>127</v>
      </c>
      <c r="AD49" s="85" t="s">
        <v>127</v>
      </c>
      <c r="AE49" s="85" t="s">
        <v>127</v>
      </c>
      <c r="AF49" s="85" t="s">
        <v>127</v>
      </c>
      <c r="AG49" s="85" t="s">
        <v>127</v>
      </c>
      <c r="AH49" s="85" t="s">
        <v>127</v>
      </c>
      <c r="AI49" s="85" t="s">
        <v>127</v>
      </c>
      <c r="AJ49" s="85" t="s">
        <v>127</v>
      </c>
      <c r="AK49" s="85" t="s">
        <v>127</v>
      </c>
      <c r="AL49" s="85" t="s">
        <v>127</v>
      </c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  <c r="IW49" s="104"/>
      <c r="IX49" s="104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4"/>
      <c r="SD49" s="104"/>
      <c r="SE49" s="104"/>
      <c r="SF49" s="104"/>
      <c r="SG49" s="104"/>
      <c r="SH49" s="104"/>
      <c r="SI49" s="104"/>
      <c r="SJ49" s="104"/>
      <c r="SK49" s="104"/>
      <c r="SL49" s="104"/>
      <c r="SM49" s="104"/>
      <c r="SN49" s="104"/>
      <c r="SO49" s="104"/>
      <c r="SP49" s="104"/>
      <c r="SQ49" s="104"/>
      <c r="SR49" s="104"/>
      <c r="SS49" s="104"/>
      <c r="ST49" s="104"/>
      <c r="SU49" s="104"/>
      <c r="SV49" s="104"/>
      <c r="SW49" s="104"/>
      <c r="SX49" s="104"/>
      <c r="SY49" s="104"/>
      <c r="SZ49" s="104"/>
      <c r="TA49" s="104"/>
      <c r="TB49" s="104"/>
      <c r="TC49" s="104"/>
      <c r="TD49" s="104"/>
      <c r="TE49" s="104"/>
      <c r="TF49" s="104"/>
      <c r="TG49" s="104"/>
      <c r="TH49" s="104"/>
      <c r="TI49" s="104"/>
      <c r="TJ49" s="104"/>
      <c r="TK49" s="104"/>
      <c r="TL49" s="104"/>
      <c r="TM49" s="104"/>
      <c r="TN49" s="104"/>
      <c r="TO49" s="104"/>
      <c r="TP49" s="104"/>
      <c r="TQ49" s="104"/>
      <c r="TR49" s="104"/>
      <c r="TS49" s="104"/>
      <c r="TT49" s="104"/>
      <c r="TU49" s="104"/>
      <c r="TV49" s="104"/>
      <c r="TW49" s="104"/>
      <c r="TX49" s="104"/>
      <c r="TY49" s="104"/>
      <c r="TZ49" s="104"/>
      <c r="UA49" s="104"/>
      <c r="UB49" s="104"/>
      <c r="UC49" s="104"/>
      <c r="UD49" s="104"/>
      <c r="UE49" s="104"/>
      <c r="UF49" s="104"/>
      <c r="UG49" s="104"/>
      <c r="UH49" s="104"/>
      <c r="UI49" s="104"/>
      <c r="UJ49" s="104"/>
      <c r="UK49" s="104"/>
      <c r="UL49" s="104"/>
      <c r="UM49" s="104"/>
      <c r="UN49" s="104"/>
      <c r="UO49" s="104"/>
      <c r="UP49" s="104"/>
      <c r="UQ49" s="104"/>
      <c r="UR49" s="104"/>
      <c r="US49" s="104"/>
      <c r="UT49" s="104"/>
      <c r="UU49" s="104"/>
      <c r="UV49" s="104"/>
      <c r="UW49" s="104"/>
      <c r="UX49" s="104"/>
      <c r="UY49" s="104"/>
      <c r="UZ49" s="104"/>
      <c r="VA49" s="104"/>
      <c r="VB49" s="104"/>
      <c r="VC49" s="104"/>
      <c r="VD49" s="104"/>
      <c r="VE49" s="104"/>
      <c r="VF49" s="104"/>
      <c r="VG49" s="104"/>
      <c r="VH49" s="104"/>
      <c r="VI49" s="104"/>
      <c r="VJ49" s="104"/>
      <c r="VK49" s="104"/>
      <c r="VL49" s="104"/>
      <c r="VM49" s="104"/>
      <c r="VN49" s="104"/>
      <c r="VO49" s="104"/>
      <c r="VP49" s="104"/>
      <c r="VQ49" s="104"/>
      <c r="VR49" s="104"/>
      <c r="VS49" s="104"/>
      <c r="VT49" s="104"/>
      <c r="VU49" s="104"/>
      <c r="VV49" s="104"/>
      <c r="VW49" s="104"/>
      <c r="VX49" s="104"/>
      <c r="VY49" s="104"/>
      <c r="VZ49" s="104"/>
      <c r="WA49" s="104"/>
      <c r="WB49" s="104"/>
      <c r="WC49" s="104"/>
      <c r="WD49" s="104"/>
      <c r="WE49" s="104"/>
      <c r="WF49" s="104"/>
      <c r="WG49" s="104"/>
      <c r="WH49" s="104"/>
      <c r="WI49" s="104"/>
      <c r="WJ49" s="104"/>
      <c r="WK49" s="104"/>
      <c r="WL49" s="104"/>
      <c r="WM49" s="104"/>
      <c r="WN49" s="104"/>
      <c r="WO49" s="104"/>
      <c r="WP49" s="104"/>
      <c r="WQ49" s="104"/>
      <c r="WR49" s="104"/>
      <c r="WS49" s="104"/>
      <c r="WT49" s="104"/>
      <c r="WU49" s="104"/>
      <c r="WV49" s="104"/>
      <c r="WW49" s="104"/>
      <c r="WX49" s="104"/>
      <c r="WY49" s="104"/>
      <c r="WZ49" s="104"/>
      <c r="XA49" s="104"/>
      <c r="XB49" s="104"/>
      <c r="XC49" s="104"/>
      <c r="XD49" s="104"/>
      <c r="XE49" s="104"/>
      <c r="XF49" s="104"/>
      <c r="XG49" s="104"/>
      <c r="XH49" s="104"/>
      <c r="XI49" s="104"/>
      <c r="XJ49" s="104"/>
      <c r="XK49" s="104"/>
      <c r="XL49" s="104"/>
      <c r="XM49" s="104"/>
      <c r="XN49" s="104"/>
      <c r="XO49" s="104"/>
      <c r="XP49" s="104"/>
      <c r="XQ49" s="104"/>
      <c r="XR49" s="104"/>
      <c r="XS49" s="104"/>
      <c r="XT49" s="104"/>
      <c r="XU49" s="104"/>
      <c r="XV49" s="104"/>
      <c r="XW49" s="104"/>
      <c r="XX49" s="104"/>
      <c r="XY49" s="104"/>
      <c r="XZ49" s="104"/>
      <c r="YA49" s="104"/>
      <c r="YB49" s="104"/>
      <c r="YC49" s="104"/>
      <c r="YD49" s="104"/>
      <c r="YE49" s="104"/>
      <c r="YF49" s="104"/>
      <c r="YG49" s="104"/>
      <c r="YH49" s="104"/>
      <c r="YI49" s="104"/>
      <c r="YJ49" s="104"/>
      <c r="YK49" s="104"/>
      <c r="YL49" s="104"/>
      <c r="YM49" s="104"/>
      <c r="YN49" s="104"/>
      <c r="YO49" s="104"/>
      <c r="YP49" s="104"/>
      <c r="YQ49" s="104"/>
      <c r="YR49" s="104"/>
      <c r="YS49" s="104"/>
      <c r="YT49" s="104"/>
      <c r="YU49" s="104"/>
      <c r="YV49" s="104"/>
      <c r="YW49" s="104"/>
      <c r="YX49" s="104"/>
      <c r="YY49" s="104"/>
      <c r="YZ49" s="104"/>
      <c r="ZA49" s="104"/>
      <c r="ZB49" s="104"/>
      <c r="ZC49" s="104"/>
      <c r="ZD49" s="104"/>
      <c r="ZE49" s="104"/>
      <c r="ZF49" s="104"/>
      <c r="ZG49" s="104"/>
      <c r="ZH49" s="104"/>
      <c r="ZI49" s="104"/>
      <c r="ZJ49" s="104"/>
      <c r="ZK49" s="104"/>
      <c r="ZL49" s="104"/>
      <c r="ZM49" s="104"/>
      <c r="ZN49" s="104"/>
      <c r="ZO49" s="104"/>
      <c r="ZP49" s="104"/>
      <c r="ZQ49" s="104"/>
      <c r="ZR49" s="104"/>
      <c r="ZS49" s="104"/>
      <c r="ZT49" s="104"/>
      <c r="ZU49" s="104"/>
      <c r="ZV49" s="104"/>
      <c r="ZW49" s="104"/>
      <c r="ZX49" s="104"/>
      <c r="ZY49" s="104"/>
      <c r="ZZ49" s="104"/>
      <c r="AAA49" s="104"/>
      <c r="AAB49" s="104"/>
      <c r="AAC49" s="104"/>
      <c r="AAD49" s="104"/>
      <c r="AAE49" s="104"/>
      <c r="AAF49" s="104"/>
      <c r="AAG49" s="104"/>
      <c r="AAH49" s="104"/>
      <c r="AAI49" s="104"/>
      <c r="AAJ49" s="104"/>
      <c r="AAK49" s="104"/>
      <c r="AAL49" s="104"/>
      <c r="AAM49" s="104"/>
      <c r="AAN49" s="104"/>
      <c r="AAO49" s="104"/>
      <c r="AAP49" s="104"/>
      <c r="AAQ49" s="104"/>
      <c r="AAR49" s="104"/>
      <c r="AAS49" s="104"/>
      <c r="AAT49" s="104"/>
      <c r="AAU49" s="104"/>
      <c r="AAV49" s="104"/>
      <c r="AAW49" s="104"/>
      <c r="AAX49" s="104"/>
      <c r="AAY49" s="104"/>
      <c r="AAZ49" s="104"/>
      <c r="ABA49" s="104"/>
      <c r="ABB49" s="104"/>
      <c r="ABC49" s="104"/>
      <c r="ABD49" s="104"/>
      <c r="ABE49" s="104"/>
      <c r="ABF49" s="104"/>
      <c r="ABG49" s="104"/>
      <c r="ABH49" s="104"/>
      <c r="ABI49" s="104"/>
      <c r="ABJ49" s="104"/>
      <c r="ABK49" s="104"/>
      <c r="ABL49" s="104"/>
      <c r="ABM49" s="104"/>
      <c r="ABN49" s="104"/>
      <c r="ABO49" s="104"/>
      <c r="ABP49" s="104"/>
      <c r="ABQ49" s="104"/>
      <c r="ABR49" s="104"/>
      <c r="ABS49" s="104"/>
      <c r="ABT49" s="104"/>
      <c r="ABU49" s="104"/>
      <c r="ABV49" s="104"/>
      <c r="ABW49" s="104"/>
      <c r="ABX49" s="104"/>
      <c r="ABY49" s="104"/>
      <c r="ABZ49" s="104"/>
      <c r="ACA49" s="104"/>
      <c r="ACB49" s="104"/>
      <c r="ACC49" s="104"/>
      <c r="ACD49" s="104"/>
      <c r="ACE49" s="104"/>
      <c r="ACF49" s="104"/>
      <c r="ACG49" s="104"/>
      <c r="ACH49" s="104"/>
      <c r="ACI49" s="104"/>
      <c r="ACJ49" s="104"/>
      <c r="ACK49" s="104"/>
      <c r="ACL49" s="104"/>
      <c r="ACM49" s="104"/>
      <c r="ACN49" s="104"/>
      <c r="ACO49" s="104"/>
      <c r="ACP49" s="104"/>
      <c r="ACQ49" s="104"/>
      <c r="ACR49" s="104"/>
      <c r="ACS49" s="104"/>
      <c r="ACT49" s="104"/>
      <c r="ACU49" s="104"/>
      <c r="ACV49" s="104"/>
      <c r="ACW49" s="104"/>
      <c r="ACX49" s="104"/>
      <c r="ACY49" s="104"/>
      <c r="ACZ49" s="104"/>
      <c r="ADA49" s="104"/>
      <c r="ADB49" s="104"/>
      <c r="ADC49" s="104"/>
      <c r="ADD49" s="104"/>
      <c r="ADE49" s="104"/>
      <c r="ADF49" s="104"/>
      <c r="ADG49" s="104"/>
      <c r="ADH49" s="104"/>
      <c r="ADI49" s="104"/>
      <c r="ADJ49" s="104"/>
      <c r="ADK49" s="104"/>
      <c r="ADL49" s="104"/>
      <c r="ADM49" s="104"/>
      <c r="ADN49" s="104"/>
      <c r="ADO49" s="104"/>
      <c r="ADP49" s="104"/>
      <c r="ADQ49" s="104"/>
      <c r="ADR49" s="104"/>
      <c r="ADS49" s="104"/>
      <c r="ADT49" s="104"/>
      <c r="ADU49" s="104"/>
      <c r="ADV49" s="104"/>
      <c r="ADW49" s="104"/>
      <c r="ADX49" s="104"/>
      <c r="ADY49" s="104"/>
      <c r="ADZ49" s="104"/>
      <c r="AEA49" s="104"/>
      <c r="AEB49" s="104"/>
      <c r="AEC49" s="104"/>
      <c r="AED49" s="104"/>
      <c r="AEE49" s="104"/>
      <c r="AEF49" s="104"/>
      <c r="AEG49" s="104"/>
      <c r="AEH49" s="104"/>
      <c r="AEI49" s="104"/>
      <c r="AEJ49" s="104"/>
      <c r="AEK49" s="104"/>
      <c r="AEL49" s="104"/>
      <c r="AEM49" s="104"/>
      <c r="AEN49" s="104"/>
      <c r="AEO49" s="104"/>
      <c r="AEP49" s="104"/>
      <c r="AEQ49" s="104"/>
      <c r="AER49" s="104"/>
      <c r="AES49" s="104"/>
      <c r="AET49" s="104"/>
      <c r="AEU49" s="104"/>
      <c r="AEV49" s="104"/>
      <c r="AEW49" s="104"/>
      <c r="AEX49" s="104"/>
      <c r="AEY49" s="104"/>
      <c r="AEZ49" s="104"/>
      <c r="AFA49" s="104"/>
      <c r="AFB49" s="104"/>
      <c r="AFC49" s="104"/>
      <c r="AFD49" s="104"/>
      <c r="AFE49" s="104"/>
      <c r="AFF49" s="104"/>
      <c r="AFG49" s="104"/>
      <c r="AFH49" s="104"/>
      <c r="AFI49" s="104"/>
      <c r="AFJ49" s="104"/>
      <c r="AFK49" s="104"/>
      <c r="AFL49" s="104"/>
      <c r="AFM49" s="104"/>
      <c r="AFN49" s="104"/>
      <c r="AFO49" s="104"/>
      <c r="AFP49" s="104"/>
      <c r="AFQ49" s="104"/>
      <c r="AFR49" s="104"/>
      <c r="AFS49" s="104"/>
      <c r="AFT49" s="104"/>
      <c r="AFU49" s="104"/>
      <c r="AFV49" s="104"/>
      <c r="AFW49" s="104"/>
      <c r="AFX49" s="104"/>
      <c r="AFY49" s="104"/>
      <c r="AFZ49" s="104"/>
      <c r="AGA49" s="104"/>
      <c r="AGB49" s="104"/>
      <c r="AGC49" s="104"/>
      <c r="AGD49" s="104"/>
      <c r="AGE49" s="104"/>
      <c r="AGF49" s="104"/>
      <c r="AGG49" s="104"/>
      <c r="AGH49" s="104"/>
      <c r="AGI49" s="104"/>
      <c r="AGJ49" s="104"/>
      <c r="AGK49" s="104"/>
      <c r="AGL49" s="104"/>
      <c r="AGM49" s="104"/>
      <c r="AGN49" s="104"/>
      <c r="AGO49" s="104"/>
      <c r="AGP49" s="104"/>
      <c r="AGQ49" s="104"/>
      <c r="AGR49" s="104"/>
      <c r="AGS49" s="104"/>
      <c r="AGT49" s="104"/>
      <c r="AGU49" s="104"/>
      <c r="AGV49" s="104"/>
      <c r="AGW49" s="104"/>
      <c r="AGX49" s="104"/>
      <c r="AGY49" s="104"/>
      <c r="AGZ49" s="104"/>
      <c r="AHA49" s="104"/>
      <c r="AHB49" s="104"/>
      <c r="AHC49" s="104"/>
      <c r="AHD49" s="104"/>
      <c r="AHE49" s="104"/>
      <c r="AHF49" s="104"/>
      <c r="AHG49" s="104"/>
      <c r="AHH49" s="104"/>
      <c r="AHI49" s="104"/>
      <c r="AHJ49" s="104"/>
      <c r="AHK49" s="104"/>
      <c r="AHL49" s="104"/>
      <c r="AHM49" s="104"/>
      <c r="AHN49" s="104"/>
      <c r="AHO49" s="104"/>
      <c r="AHP49" s="104"/>
      <c r="AHQ49" s="104"/>
      <c r="AHR49" s="104"/>
      <c r="AHS49" s="104"/>
      <c r="AHT49" s="104"/>
      <c r="AHU49" s="104"/>
      <c r="AHV49" s="104"/>
      <c r="AHW49" s="104"/>
      <c r="AHX49" s="104"/>
      <c r="AHY49" s="104"/>
      <c r="AHZ49" s="104"/>
      <c r="AIA49" s="104"/>
      <c r="AIB49" s="104"/>
      <c r="AIC49" s="104"/>
      <c r="AID49" s="104"/>
      <c r="AIE49" s="104"/>
      <c r="AIF49" s="104"/>
      <c r="AIG49" s="104"/>
      <c r="AIH49" s="104"/>
      <c r="AII49" s="104"/>
      <c r="AIJ49" s="104"/>
      <c r="AIK49" s="104"/>
      <c r="AIL49" s="104"/>
      <c r="AIM49" s="104"/>
      <c r="AIN49" s="104"/>
      <c r="AIO49" s="104"/>
      <c r="AIP49" s="104"/>
      <c r="AIQ49" s="104"/>
      <c r="AIR49" s="104"/>
      <c r="AIS49" s="104"/>
      <c r="AIT49" s="104"/>
      <c r="AIU49" s="104"/>
      <c r="AIV49" s="104"/>
      <c r="AIW49" s="104"/>
      <c r="AIX49" s="104"/>
      <c r="AIY49" s="104"/>
      <c r="AIZ49" s="104"/>
      <c r="AJA49" s="104"/>
      <c r="AJB49" s="104"/>
      <c r="AJC49" s="104"/>
      <c r="AJD49" s="104"/>
      <c r="AJE49" s="104"/>
      <c r="AJF49" s="104"/>
      <c r="AJG49" s="104"/>
      <c r="AJH49" s="104"/>
      <c r="AJI49" s="104"/>
      <c r="AJJ49" s="104"/>
      <c r="AJK49" s="104"/>
      <c r="AJL49" s="104"/>
      <c r="AJM49" s="104"/>
      <c r="AJN49" s="104"/>
      <c r="AJO49" s="104"/>
      <c r="AJP49" s="104"/>
      <c r="AJQ49" s="104"/>
      <c r="AJR49" s="104"/>
      <c r="AJS49" s="104"/>
      <c r="AJT49" s="104"/>
      <c r="AJU49" s="104"/>
      <c r="AJV49" s="104"/>
      <c r="AJW49" s="104"/>
      <c r="AJX49" s="104"/>
      <c r="AJY49" s="104"/>
      <c r="AJZ49" s="104"/>
      <c r="AKA49" s="104"/>
      <c r="AKB49" s="104"/>
      <c r="AKC49" s="104"/>
      <c r="AKD49" s="104"/>
      <c r="AKE49" s="104"/>
      <c r="AKF49" s="104"/>
      <c r="AKG49" s="104"/>
      <c r="AKH49" s="104"/>
      <c r="AKI49" s="104"/>
      <c r="AKJ49" s="104"/>
      <c r="AKK49" s="104"/>
      <c r="AKL49" s="104"/>
      <c r="AKM49" s="104"/>
      <c r="AKN49" s="104"/>
      <c r="AKO49" s="104"/>
      <c r="AKP49" s="104"/>
      <c r="AKQ49" s="104"/>
      <c r="AKR49" s="104"/>
      <c r="AKS49" s="104"/>
      <c r="AKT49" s="104"/>
      <c r="AKU49" s="104"/>
      <c r="AKV49" s="104"/>
      <c r="AKW49" s="104"/>
      <c r="AKX49" s="104"/>
      <c r="AKY49" s="104"/>
      <c r="AKZ49" s="104"/>
      <c r="ALA49" s="104"/>
      <c r="ALB49" s="104"/>
      <c r="ALC49" s="104"/>
      <c r="ALD49" s="104"/>
      <c r="ALE49" s="104"/>
      <c r="ALF49" s="104"/>
      <c r="ALG49" s="104"/>
      <c r="ALH49" s="104"/>
      <c r="ALI49" s="104"/>
      <c r="ALJ49" s="104"/>
      <c r="ALK49" s="104"/>
      <c r="ALL49" s="104"/>
      <c r="ALM49" s="104"/>
      <c r="ALN49" s="104"/>
      <c r="ALO49" s="104"/>
      <c r="ALP49" s="104"/>
      <c r="ALQ49" s="104"/>
      <c r="ALR49" s="104"/>
      <c r="ALS49" s="104"/>
      <c r="ALT49" s="104"/>
      <c r="ALU49" s="104"/>
      <c r="ALV49" s="104"/>
      <c r="ALW49" s="104"/>
      <c r="ALX49" s="104"/>
      <c r="ALY49" s="104"/>
      <c r="ALZ49" s="104"/>
      <c r="AMA49" s="104"/>
      <c r="AMB49" s="104"/>
      <c r="AMC49" s="104"/>
      <c r="AMD49" s="104"/>
      <c r="AME49" s="104"/>
      <c r="AMF49" s="104"/>
      <c r="AMG49" s="104"/>
      <c r="AMH49" s="104"/>
      <c r="AMI49" s="104"/>
      <c r="AMJ49" s="104"/>
      <c r="AMK49" s="104"/>
      <c r="AML49" s="104"/>
      <c r="AMM49" s="104"/>
      <c r="AMN49" s="104"/>
      <c r="AMO49" s="104"/>
      <c r="AMP49" s="104"/>
      <c r="AMQ49" s="104"/>
      <c r="AMR49" s="104"/>
      <c r="AMS49" s="104"/>
      <c r="AMT49" s="104"/>
      <c r="AMU49" s="104"/>
      <c r="AMV49" s="104"/>
      <c r="AMW49" s="104"/>
      <c r="AMX49" s="104"/>
      <c r="AMY49" s="104"/>
      <c r="AMZ49" s="104"/>
      <c r="ANA49" s="104"/>
      <c r="ANB49" s="104"/>
      <c r="ANC49" s="104"/>
      <c r="AND49" s="104"/>
      <c r="ANE49" s="104"/>
      <c r="ANF49" s="104"/>
      <c r="ANG49" s="104"/>
      <c r="ANH49" s="104"/>
      <c r="ANI49" s="104"/>
      <c r="ANJ49" s="104"/>
      <c r="ANK49" s="104"/>
      <c r="ANL49" s="104"/>
      <c r="ANM49" s="104"/>
      <c r="ANN49" s="104"/>
      <c r="ANO49" s="104"/>
      <c r="ANP49" s="104"/>
      <c r="ANQ49" s="104"/>
      <c r="ANR49" s="104"/>
      <c r="ANS49" s="104"/>
      <c r="ANT49" s="104"/>
      <c r="ANU49" s="104"/>
      <c r="ANV49" s="104"/>
      <c r="ANW49" s="104"/>
      <c r="ANX49" s="104"/>
      <c r="ANY49" s="104"/>
      <c r="ANZ49" s="104"/>
      <c r="AOA49" s="104"/>
      <c r="AOB49" s="104"/>
      <c r="AOC49" s="104"/>
      <c r="AOD49" s="104"/>
      <c r="AOE49" s="104"/>
      <c r="AOF49" s="104"/>
      <c r="AOG49" s="104"/>
      <c r="AOH49" s="104"/>
      <c r="AOI49" s="104"/>
      <c r="AOJ49" s="104"/>
      <c r="AOK49" s="104"/>
      <c r="AOL49" s="104"/>
      <c r="AOM49" s="104"/>
      <c r="AON49" s="104"/>
      <c r="AOO49" s="104"/>
      <c r="AOP49" s="104"/>
      <c r="AOQ49" s="104"/>
      <c r="AOR49" s="104"/>
      <c r="AOS49" s="104"/>
      <c r="AOT49" s="104"/>
      <c r="AOU49" s="104"/>
      <c r="AOV49" s="104"/>
      <c r="AOW49" s="104"/>
      <c r="AOX49" s="104"/>
      <c r="AOY49" s="104"/>
      <c r="AOZ49" s="104"/>
      <c r="APA49" s="104"/>
      <c r="APB49" s="104"/>
      <c r="APC49" s="104"/>
      <c r="APD49" s="104"/>
      <c r="APE49" s="104"/>
      <c r="APF49" s="104"/>
      <c r="APG49" s="104"/>
      <c r="APH49" s="104"/>
      <c r="API49" s="104"/>
      <c r="APJ49" s="104"/>
      <c r="APK49" s="104"/>
      <c r="APL49" s="104"/>
      <c r="APM49" s="104"/>
      <c r="APN49" s="104"/>
      <c r="APO49" s="104"/>
      <c r="APP49" s="104"/>
      <c r="APQ49" s="104"/>
      <c r="APR49" s="104"/>
      <c r="APS49" s="104"/>
      <c r="APT49" s="104"/>
      <c r="APU49" s="104"/>
      <c r="APV49" s="104"/>
      <c r="APW49" s="104"/>
      <c r="APX49" s="104"/>
      <c r="APY49" s="104"/>
      <c r="APZ49" s="104"/>
      <c r="AQA49" s="104"/>
      <c r="AQB49" s="104"/>
      <c r="AQC49" s="104"/>
      <c r="AQD49" s="104"/>
      <c r="AQE49" s="104"/>
      <c r="AQF49" s="104"/>
      <c r="AQG49" s="104"/>
      <c r="AQH49" s="104"/>
      <c r="AQI49" s="104"/>
      <c r="AQJ49" s="104"/>
      <c r="AQK49" s="104"/>
      <c r="AQL49" s="104"/>
      <c r="AQM49" s="104"/>
      <c r="AQN49" s="104"/>
      <c r="AQO49" s="104"/>
      <c r="AQP49" s="104"/>
      <c r="AQQ49" s="104"/>
      <c r="AQR49" s="104"/>
      <c r="AQS49" s="104"/>
      <c r="AQT49" s="104"/>
      <c r="AQU49" s="104"/>
      <c r="AQV49" s="104"/>
      <c r="AQW49" s="104"/>
      <c r="AQX49" s="104"/>
      <c r="AQY49" s="104"/>
      <c r="AQZ49" s="104"/>
      <c r="ARA49" s="104"/>
      <c r="ARB49" s="104"/>
      <c r="ARC49" s="104"/>
      <c r="ARD49" s="104"/>
      <c r="ARE49" s="104"/>
      <c r="ARF49" s="104"/>
      <c r="ARG49" s="104"/>
      <c r="ARH49" s="104"/>
      <c r="ARI49" s="104"/>
      <c r="ARJ49" s="104"/>
      <c r="ARK49" s="104"/>
      <c r="ARL49" s="104"/>
      <c r="ARM49" s="104"/>
      <c r="ARN49" s="104"/>
      <c r="ARO49" s="104"/>
      <c r="ARP49" s="104"/>
      <c r="ARQ49" s="104"/>
      <c r="ARR49" s="104"/>
      <c r="ARS49" s="104"/>
      <c r="ART49" s="104"/>
      <c r="ARU49" s="104"/>
      <c r="ARV49" s="104"/>
      <c r="ARW49" s="104"/>
      <c r="ARX49" s="104"/>
      <c r="ARY49" s="104"/>
      <c r="ARZ49" s="104"/>
      <c r="ASA49" s="104"/>
      <c r="ASB49" s="104"/>
      <c r="ASC49" s="104"/>
      <c r="ASD49" s="104"/>
      <c r="ASE49" s="104"/>
      <c r="ASF49" s="104"/>
      <c r="ASG49" s="104"/>
      <c r="ASH49" s="104"/>
      <c r="ASI49" s="104"/>
      <c r="ASJ49" s="104"/>
      <c r="ASK49" s="104"/>
      <c r="ASL49" s="104"/>
      <c r="ASM49" s="104"/>
      <c r="ASN49" s="104"/>
      <c r="ASO49" s="104"/>
      <c r="ASP49" s="104"/>
      <c r="ASQ49" s="104"/>
      <c r="ASR49" s="104"/>
      <c r="ASS49" s="104"/>
      <c r="AST49" s="104"/>
      <c r="ASU49" s="104"/>
      <c r="ASV49" s="104"/>
      <c r="ASW49" s="104"/>
      <c r="ASX49" s="104"/>
      <c r="ASY49" s="104"/>
      <c r="ASZ49" s="104"/>
      <c r="ATA49" s="104"/>
      <c r="ATB49" s="104"/>
      <c r="ATC49" s="104"/>
      <c r="ATD49" s="104"/>
      <c r="ATE49" s="104"/>
      <c r="ATF49" s="104"/>
      <c r="ATG49" s="104"/>
      <c r="ATH49" s="104"/>
      <c r="ATI49" s="104"/>
      <c r="ATJ49" s="104"/>
      <c r="ATK49" s="104"/>
      <c r="ATL49" s="104"/>
      <c r="ATM49" s="104"/>
      <c r="ATN49" s="104"/>
      <c r="ATO49" s="104"/>
      <c r="ATP49" s="104"/>
      <c r="ATQ49" s="104"/>
      <c r="ATR49" s="104"/>
      <c r="ATS49" s="104"/>
      <c r="ATT49" s="104"/>
      <c r="ATU49" s="104"/>
      <c r="ATV49" s="104"/>
      <c r="ATW49" s="104"/>
      <c r="ATX49" s="104"/>
      <c r="ATY49" s="104"/>
      <c r="ATZ49" s="104"/>
      <c r="AUA49" s="104"/>
      <c r="AUB49" s="104"/>
      <c r="AUC49" s="104"/>
      <c r="AUD49" s="104"/>
      <c r="AUE49" s="104"/>
      <c r="AUF49" s="104"/>
      <c r="AUG49" s="104"/>
      <c r="AUH49" s="104"/>
      <c r="AUI49" s="104"/>
      <c r="AUJ49" s="104"/>
      <c r="AUK49" s="104"/>
      <c r="AUL49" s="104"/>
      <c r="AUM49" s="104"/>
      <c r="AUN49" s="104"/>
      <c r="AUO49" s="104"/>
      <c r="AUP49" s="104"/>
      <c r="AUQ49" s="104"/>
      <c r="AUR49" s="104"/>
      <c r="AUS49" s="104"/>
      <c r="AUT49" s="104"/>
      <c r="AUU49" s="104"/>
      <c r="AUV49" s="104"/>
      <c r="AUW49" s="104"/>
      <c r="AUX49" s="104"/>
      <c r="AUY49" s="104"/>
      <c r="AUZ49" s="104"/>
      <c r="AVA49" s="104"/>
      <c r="AVB49" s="104"/>
      <c r="AVC49" s="104"/>
      <c r="AVD49" s="104"/>
      <c r="AVE49" s="104"/>
      <c r="AVF49" s="104"/>
      <c r="AVG49" s="104"/>
      <c r="AVH49" s="104"/>
      <c r="AVI49" s="104"/>
      <c r="AVJ49" s="104"/>
      <c r="AVK49" s="104"/>
      <c r="AVL49" s="104"/>
      <c r="AVM49" s="104"/>
      <c r="AVN49" s="104"/>
      <c r="AVO49" s="104"/>
      <c r="AVP49" s="104"/>
      <c r="AVQ49" s="104"/>
      <c r="AVR49" s="104"/>
      <c r="AVS49" s="104"/>
      <c r="AVT49" s="104"/>
      <c r="AVU49" s="104"/>
      <c r="AVV49" s="104"/>
      <c r="AVW49" s="104"/>
      <c r="AVX49" s="104"/>
      <c r="AVY49" s="104"/>
      <c r="AVZ49" s="104"/>
      <c r="AWA49" s="104"/>
      <c r="AWB49" s="104"/>
      <c r="AWC49" s="104"/>
      <c r="AWD49" s="104"/>
      <c r="AWE49" s="104"/>
      <c r="AWF49" s="104"/>
      <c r="AWG49" s="104"/>
      <c r="AWH49" s="104"/>
      <c r="AWI49" s="104"/>
      <c r="AWJ49" s="104"/>
      <c r="AWK49" s="104"/>
      <c r="AWL49" s="104"/>
      <c r="AWM49" s="104"/>
      <c r="AWN49" s="104"/>
      <c r="AWO49" s="104"/>
      <c r="AWP49" s="104"/>
      <c r="AWQ49" s="104"/>
      <c r="AWR49" s="104"/>
      <c r="AWS49" s="104"/>
      <c r="AWT49" s="104"/>
      <c r="AWU49" s="104"/>
      <c r="AWV49" s="104"/>
      <c r="AWW49" s="104"/>
      <c r="AWX49" s="104"/>
      <c r="AWY49" s="104"/>
      <c r="AWZ49" s="104"/>
      <c r="AXA49" s="104"/>
      <c r="AXB49" s="104"/>
      <c r="AXC49" s="104"/>
      <c r="AXD49" s="104"/>
      <c r="AXE49" s="104"/>
      <c r="AXF49" s="104"/>
      <c r="AXG49" s="104"/>
      <c r="AXH49" s="104"/>
      <c r="AXI49" s="104"/>
      <c r="AXJ49" s="104"/>
      <c r="AXK49" s="104"/>
      <c r="AXL49" s="104"/>
      <c r="AXM49" s="104"/>
      <c r="AXN49" s="104"/>
      <c r="AXO49" s="104"/>
      <c r="AXP49" s="104"/>
      <c r="AXQ49" s="104"/>
      <c r="AXR49" s="104"/>
      <c r="AXS49" s="104"/>
      <c r="AXT49" s="104"/>
      <c r="AXU49" s="104"/>
      <c r="AXV49" s="104"/>
      <c r="AXW49" s="104"/>
      <c r="AXX49" s="104"/>
      <c r="AXY49" s="104"/>
      <c r="AXZ49" s="104"/>
      <c r="AYA49" s="104"/>
      <c r="AYB49" s="104"/>
      <c r="AYC49" s="104"/>
      <c r="AYD49" s="104"/>
      <c r="AYE49" s="104"/>
      <c r="AYF49" s="104"/>
      <c r="AYG49" s="104"/>
      <c r="AYH49" s="104"/>
      <c r="AYI49" s="104"/>
      <c r="AYJ49" s="104"/>
      <c r="AYK49" s="104"/>
      <c r="AYL49" s="104"/>
      <c r="AYM49" s="104"/>
      <c r="AYN49" s="104"/>
      <c r="AYO49" s="104"/>
      <c r="AYP49" s="104"/>
      <c r="AYQ49" s="104"/>
      <c r="AYR49" s="104"/>
      <c r="AYS49" s="104"/>
      <c r="AYT49" s="104"/>
      <c r="AYU49" s="104"/>
      <c r="AYV49" s="104"/>
      <c r="AYW49" s="104"/>
      <c r="AYX49" s="104"/>
      <c r="AYY49" s="104"/>
      <c r="AYZ49" s="104"/>
      <c r="AZA49" s="104"/>
      <c r="AZB49" s="104"/>
      <c r="AZC49" s="104"/>
      <c r="AZD49" s="104"/>
      <c r="AZE49" s="104"/>
      <c r="AZF49" s="104"/>
      <c r="AZG49" s="104"/>
      <c r="AZH49" s="104"/>
      <c r="AZI49" s="104"/>
      <c r="AZJ49" s="104"/>
      <c r="AZK49" s="104"/>
      <c r="AZL49" s="104"/>
      <c r="AZM49" s="104"/>
      <c r="AZN49" s="104"/>
      <c r="AZO49" s="104"/>
      <c r="AZP49" s="104"/>
      <c r="AZQ49" s="104"/>
      <c r="AZR49" s="104"/>
      <c r="AZS49" s="104"/>
      <c r="AZT49" s="104"/>
      <c r="AZU49" s="104"/>
      <c r="AZV49" s="104"/>
      <c r="AZW49" s="104"/>
      <c r="AZX49" s="104"/>
      <c r="AZY49" s="104"/>
      <c r="AZZ49" s="104"/>
      <c r="BAA49" s="104"/>
      <c r="BAB49" s="104"/>
      <c r="BAC49" s="104"/>
      <c r="BAD49" s="104"/>
      <c r="BAE49" s="104"/>
      <c r="BAF49" s="104"/>
      <c r="BAG49" s="104"/>
      <c r="BAH49" s="104"/>
      <c r="BAI49" s="104"/>
      <c r="BAJ49" s="104"/>
      <c r="BAK49" s="104"/>
      <c r="BAL49" s="104"/>
      <c r="BAM49" s="104"/>
      <c r="BAN49" s="104"/>
      <c r="BAO49" s="104"/>
      <c r="BAP49" s="104"/>
      <c r="BAQ49" s="104"/>
      <c r="BAR49" s="104"/>
      <c r="BAS49" s="104"/>
      <c r="BAT49" s="104"/>
      <c r="BAU49" s="104"/>
      <c r="BAV49" s="104"/>
      <c r="BAW49" s="104"/>
      <c r="BAX49" s="104"/>
      <c r="BAY49" s="104"/>
      <c r="BAZ49" s="104"/>
      <c r="BBA49" s="104"/>
      <c r="BBB49" s="104"/>
      <c r="BBC49" s="104"/>
      <c r="BBD49" s="104"/>
      <c r="BBE49" s="104"/>
      <c r="BBF49" s="104"/>
      <c r="BBG49" s="104"/>
      <c r="BBH49" s="104"/>
      <c r="BBI49" s="104"/>
      <c r="BBJ49" s="104"/>
      <c r="BBK49" s="104"/>
      <c r="BBL49" s="104"/>
      <c r="BBM49" s="104"/>
      <c r="BBN49" s="104"/>
      <c r="BBO49" s="104"/>
      <c r="BBP49" s="104"/>
      <c r="BBQ49" s="104"/>
      <c r="BBR49" s="104"/>
      <c r="BBS49" s="104"/>
      <c r="BBT49" s="104"/>
      <c r="BBU49" s="104"/>
      <c r="BBV49" s="104"/>
      <c r="BBW49" s="104"/>
      <c r="BBX49" s="104"/>
      <c r="BBY49" s="104"/>
      <c r="BBZ49" s="104"/>
      <c r="BCA49" s="104"/>
      <c r="BCB49" s="104"/>
      <c r="BCC49" s="104"/>
      <c r="BCD49" s="104"/>
      <c r="BCE49" s="104"/>
      <c r="BCF49" s="104"/>
      <c r="BCG49" s="104"/>
      <c r="BCH49" s="104"/>
      <c r="BCI49" s="104"/>
      <c r="BCJ49" s="104"/>
      <c r="BCK49" s="104"/>
      <c r="BCL49" s="104"/>
      <c r="BCM49" s="104"/>
      <c r="BCN49" s="104"/>
      <c r="BCO49" s="104"/>
      <c r="BCP49" s="104"/>
      <c r="BCQ49" s="104"/>
      <c r="BCR49" s="104"/>
      <c r="BCS49" s="104"/>
      <c r="BCT49" s="104"/>
      <c r="BCU49" s="104"/>
      <c r="BCV49" s="104"/>
      <c r="BCW49" s="104"/>
      <c r="BCX49" s="104"/>
      <c r="BCY49" s="104"/>
      <c r="BCZ49" s="104"/>
      <c r="BDA49" s="104"/>
      <c r="BDB49" s="104"/>
      <c r="BDC49" s="104"/>
      <c r="BDD49" s="104"/>
      <c r="BDE49" s="104"/>
      <c r="BDF49" s="104"/>
      <c r="BDG49" s="104"/>
      <c r="BDH49" s="104"/>
      <c r="BDI49" s="104"/>
      <c r="BDJ49" s="104"/>
      <c r="BDK49" s="104"/>
      <c r="BDL49" s="104"/>
      <c r="BDM49" s="104"/>
      <c r="BDN49" s="104"/>
      <c r="BDO49" s="104"/>
      <c r="BDP49" s="104"/>
      <c r="BDQ49" s="104"/>
      <c r="BDR49" s="104"/>
      <c r="BDS49" s="104"/>
      <c r="BDT49" s="104"/>
      <c r="BDU49" s="104"/>
      <c r="BDV49" s="104"/>
      <c r="BDW49" s="104"/>
      <c r="BDX49" s="104"/>
      <c r="BDY49" s="104"/>
      <c r="BDZ49" s="104"/>
      <c r="BEA49" s="104"/>
      <c r="BEB49" s="104"/>
      <c r="BEC49" s="104"/>
      <c r="BED49" s="104"/>
      <c r="BEE49" s="104"/>
      <c r="BEF49" s="104"/>
      <c r="BEG49" s="104"/>
      <c r="BEH49" s="104"/>
      <c r="BEI49" s="104"/>
      <c r="BEJ49" s="104"/>
      <c r="BEK49" s="104"/>
      <c r="BEL49" s="104"/>
      <c r="BEM49" s="104"/>
      <c r="BEN49" s="104"/>
      <c r="BEO49" s="104"/>
      <c r="BEP49" s="104"/>
      <c r="BEQ49" s="104"/>
      <c r="BER49" s="104"/>
      <c r="BES49" s="104"/>
      <c r="BET49" s="104"/>
      <c r="BEU49" s="104"/>
      <c r="BEV49" s="104"/>
      <c r="BEW49" s="104"/>
      <c r="BEX49" s="104"/>
      <c r="BEY49" s="104"/>
      <c r="BEZ49" s="104"/>
      <c r="BFA49" s="104"/>
      <c r="BFB49" s="104"/>
      <c r="BFC49" s="104"/>
      <c r="BFD49" s="104"/>
      <c r="BFE49" s="104"/>
      <c r="BFF49" s="104"/>
      <c r="BFG49" s="104"/>
      <c r="BFH49" s="104"/>
      <c r="BFI49" s="104"/>
      <c r="BFJ49" s="104"/>
      <c r="BFK49" s="104"/>
      <c r="BFL49" s="104"/>
      <c r="BFM49" s="104"/>
      <c r="BFN49" s="104"/>
      <c r="BFO49" s="104"/>
      <c r="BFP49" s="104"/>
      <c r="BFQ49" s="104"/>
      <c r="BFR49" s="104"/>
      <c r="BFS49" s="104"/>
      <c r="BFT49" s="104"/>
      <c r="BFU49" s="104"/>
      <c r="BFV49" s="104"/>
      <c r="BFW49" s="104"/>
      <c r="BFX49" s="104"/>
      <c r="BFY49" s="104"/>
      <c r="BFZ49" s="104"/>
      <c r="BGA49" s="104"/>
      <c r="BGB49" s="104"/>
      <c r="BGC49" s="104"/>
      <c r="BGD49" s="104"/>
      <c r="BGE49" s="104"/>
      <c r="BGF49" s="104"/>
      <c r="BGG49" s="104"/>
      <c r="BGH49" s="104"/>
      <c r="BGI49" s="104"/>
      <c r="BGJ49" s="104"/>
      <c r="BGK49" s="104"/>
      <c r="BGL49" s="104"/>
      <c r="BGM49" s="104"/>
      <c r="BGN49" s="104"/>
      <c r="BGO49" s="104"/>
      <c r="BGP49" s="104"/>
      <c r="BGQ49" s="104"/>
      <c r="BGR49" s="104"/>
      <c r="BGS49" s="104"/>
      <c r="BGT49" s="104"/>
      <c r="BGU49" s="104"/>
      <c r="BGV49" s="104"/>
      <c r="BGW49" s="104"/>
      <c r="BGX49" s="104"/>
      <c r="BGY49" s="104"/>
      <c r="BGZ49" s="104"/>
      <c r="BHA49" s="104"/>
      <c r="BHB49" s="104"/>
      <c r="BHC49" s="104"/>
      <c r="BHD49" s="104"/>
      <c r="BHE49" s="104"/>
      <c r="BHF49" s="104"/>
      <c r="BHG49" s="104"/>
      <c r="BHH49" s="104"/>
      <c r="BHI49" s="104"/>
      <c r="BHJ49" s="104"/>
      <c r="BHK49" s="104"/>
      <c r="BHL49" s="104"/>
      <c r="BHM49" s="104"/>
      <c r="BHN49" s="104"/>
      <c r="BHO49" s="104"/>
      <c r="BHP49" s="104"/>
      <c r="BHQ49" s="104"/>
      <c r="BHR49" s="104"/>
      <c r="BHS49" s="104"/>
      <c r="BHT49" s="104"/>
      <c r="BHU49" s="104"/>
      <c r="BHV49" s="104"/>
      <c r="BHW49" s="104"/>
      <c r="BHX49" s="104"/>
      <c r="BHY49" s="104"/>
      <c r="BHZ49" s="104"/>
      <c r="BIA49" s="104"/>
      <c r="BIB49" s="104"/>
      <c r="BIC49" s="104"/>
      <c r="BID49" s="104"/>
      <c r="BIE49" s="104"/>
      <c r="BIF49" s="104"/>
      <c r="BIG49" s="104"/>
      <c r="BIH49" s="104"/>
      <c r="BII49" s="104"/>
      <c r="BIJ49" s="104"/>
      <c r="BIK49" s="104"/>
      <c r="BIL49" s="104"/>
      <c r="BIM49" s="104"/>
      <c r="BIN49" s="104"/>
      <c r="BIO49" s="104"/>
      <c r="BIP49" s="104"/>
      <c r="BIQ49" s="104"/>
      <c r="BIR49" s="104"/>
      <c r="BIS49" s="104"/>
      <c r="BIT49" s="104"/>
      <c r="BIU49" s="104"/>
      <c r="BIV49" s="104"/>
      <c r="BIW49" s="104"/>
      <c r="BIX49" s="104"/>
      <c r="BIY49" s="104"/>
      <c r="BIZ49" s="104"/>
      <c r="BJA49" s="104"/>
      <c r="BJB49" s="104"/>
      <c r="BJC49" s="104"/>
      <c r="BJD49" s="104"/>
      <c r="BJE49" s="104"/>
      <c r="BJF49" s="104"/>
      <c r="BJG49" s="104"/>
      <c r="BJH49" s="104"/>
      <c r="BJI49" s="104"/>
      <c r="BJJ49" s="104"/>
      <c r="BJK49" s="104"/>
      <c r="BJL49" s="104"/>
      <c r="BJM49" s="104"/>
      <c r="BJN49" s="104"/>
      <c r="BJO49" s="104"/>
      <c r="BJP49" s="104"/>
      <c r="BJQ49" s="104"/>
      <c r="BJR49" s="104"/>
      <c r="BJS49" s="104"/>
      <c r="BJT49" s="104"/>
      <c r="BJU49" s="104"/>
      <c r="BJV49" s="104"/>
      <c r="BJW49" s="104"/>
      <c r="BJX49" s="104"/>
      <c r="BJY49" s="104"/>
      <c r="BJZ49" s="104"/>
      <c r="BKA49" s="104"/>
      <c r="BKB49" s="104"/>
      <c r="BKC49" s="104"/>
      <c r="BKD49" s="104"/>
      <c r="BKE49" s="104"/>
      <c r="BKF49" s="104"/>
      <c r="BKG49" s="104"/>
      <c r="BKH49" s="104"/>
      <c r="BKI49" s="104"/>
      <c r="BKJ49" s="104"/>
      <c r="BKK49" s="104"/>
      <c r="BKL49" s="104"/>
      <c r="BKM49" s="104"/>
      <c r="BKN49" s="104"/>
      <c r="BKO49" s="104"/>
      <c r="BKP49" s="104"/>
      <c r="BKQ49" s="104"/>
      <c r="BKR49" s="104"/>
      <c r="BKS49" s="104"/>
      <c r="BKT49" s="104"/>
      <c r="BKU49" s="104"/>
      <c r="BKV49" s="104"/>
      <c r="BKW49" s="104"/>
      <c r="BKX49" s="104"/>
      <c r="BKY49" s="104"/>
      <c r="BKZ49" s="104"/>
      <c r="BLA49" s="104"/>
      <c r="BLB49" s="104"/>
      <c r="BLC49" s="104"/>
      <c r="BLD49" s="104"/>
      <c r="BLE49" s="104"/>
      <c r="BLF49" s="104"/>
      <c r="BLG49" s="104"/>
      <c r="BLH49" s="104"/>
      <c r="BLI49" s="104"/>
      <c r="BLJ49" s="104"/>
      <c r="BLK49" s="104"/>
      <c r="BLL49" s="104"/>
      <c r="BLM49" s="104"/>
      <c r="BLN49" s="104"/>
      <c r="BLO49" s="104"/>
      <c r="BLP49" s="104"/>
      <c r="BLQ49" s="104"/>
      <c r="BLR49" s="104"/>
      <c r="BLS49" s="104"/>
      <c r="BLT49" s="104"/>
      <c r="BLU49" s="104"/>
      <c r="BLV49" s="104"/>
      <c r="BLW49" s="104"/>
      <c r="BLX49" s="104"/>
      <c r="BLY49" s="104"/>
      <c r="BLZ49" s="104"/>
      <c r="BMA49" s="104"/>
      <c r="BMB49" s="104"/>
      <c r="BMC49" s="104"/>
      <c r="BMD49" s="104"/>
      <c r="BME49" s="104"/>
      <c r="BMF49" s="104"/>
      <c r="BMG49" s="104"/>
      <c r="BMH49" s="104"/>
      <c r="BMI49" s="104"/>
      <c r="BMJ49" s="104"/>
      <c r="BMK49" s="104"/>
      <c r="BML49" s="104"/>
      <c r="BMM49" s="104"/>
      <c r="BMN49" s="104"/>
      <c r="BMO49" s="104"/>
      <c r="BMP49" s="104"/>
      <c r="BMQ49" s="104"/>
      <c r="BMR49" s="104"/>
      <c r="BMS49" s="104"/>
      <c r="BMT49" s="104"/>
      <c r="BMU49" s="104"/>
      <c r="BMV49" s="104"/>
      <c r="BMW49" s="104"/>
      <c r="BMX49" s="104"/>
      <c r="BMY49" s="104"/>
      <c r="BMZ49" s="104"/>
      <c r="BNA49" s="104"/>
      <c r="BNB49" s="104"/>
      <c r="BNC49" s="104"/>
      <c r="BND49" s="104"/>
      <c r="BNE49" s="104"/>
      <c r="BNF49" s="104"/>
      <c r="BNG49" s="104"/>
      <c r="BNH49" s="104"/>
      <c r="BNI49" s="104"/>
      <c r="BNJ49" s="104"/>
      <c r="BNK49" s="104"/>
      <c r="BNL49" s="104"/>
      <c r="BNM49" s="104"/>
      <c r="BNN49" s="104"/>
      <c r="BNO49" s="104"/>
      <c r="BNP49" s="104"/>
      <c r="BNQ49" s="104"/>
      <c r="BNR49" s="104"/>
      <c r="BNS49" s="104"/>
      <c r="BNT49" s="104"/>
      <c r="BNU49" s="104"/>
      <c r="BNV49" s="104"/>
      <c r="BNW49" s="104"/>
      <c r="BNX49" s="104"/>
      <c r="BNY49" s="104"/>
      <c r="BNZ49" s="104"/>
      <c r="BOA49" s="104"/>
      <c r="BOB49" s="104"/>
      <c r="BOC49" s="104"/>
      <c r="BOD49" s="104"/>
      <c r="BOE49" s="104"/>
      <c r="BOF49" s="104"/>
      <c r="BOG49" s="104"/>
      <c r="BOH49" s="104"/>
      <c r="BOI49" s="104"/>
      <c r="BOJ49" s="104"/>
      <c r="BOK49" s="104"/>
      <c r="BOL49" s="104"/>
      <c r="BOM49" s="104"/>
      <c r="BON49" s="104"/>
      <c r="BOO49" s="104"/>
      <c r="BOP49" s="104"/>
      <c r="BOQ49" s="104"/>
      <c r="BOR49" s="104"/>
      <c r="BOS49" s="104"/>
      <c r="BOT49" s="104"/>
      <c r="BOU49" s="104"/>
      <c r="BOV49" s="104"/>
      <c r="BOW49" s="104"/>
      <c r="BOX49" s="104"/>
      <c r="BOY49" s="104"/>
      <c r="BOZ49" s="104"/>
      <c r="BPA49" s="104"/>
      <c r="BPB49" s="104"/>
      <c r="BPC49" s="104"/>
      <c r="BPD49" s="104"/>
      <c r="BPE49" s="104"/>
      <c r="BPF49" s="104"/>
      <c r="BPG49" s="104"/>
      <c r="BPH49" s="104"/>
      <c r="BPI49" s="104"/>
      <c r="BPJ49" s="104"/>
      <c r="BPK49" s="104"/>
      <c r="BPL49" s="104"/>
      <c r="BPM49" s="104"/>
      <c r="BPN49" s="104"/>
      <c r="BPO49" s="104"/>
      <c r="BPP49" s="104"/>
      <c r="BPQ49" s="104"/>
      <c r="BPR49" s="104"/>
      <c r="BPS49" s="104"/>
      <c r="BPT49" s="104"/>
      <c r="BPU49" s="104"/>
      <c r="BPV49" s="104"/>
      <c r="BPW49" s="104"/>
      <c r="BPX49" s="104"/>
      <c r="BPY49" s="104"/>
      <c r="BPZ49" s="104"/>
      <c r="BQA49" s="104"/>
      <c r="BQB49" s="104"/>
      <c r="BQC49" s="104"/>
      <c r="BQD49" s="104"/>
      <c r="BQE49" s="104"/>
      <c r="BQF49" s="104"/>
      <c r="BQG49" s="104"/>
      <c r="BQH49" s="104"/>
      <c r="BQI49" s="104"/>
      <c r="BQJ49" s="104"/>
      <c r="BQK49" s="104"/>
      <c r="BQL49" s="104"/>
      <c r="BQM49" s="104"/>
      <c r="BQN49" s="104"/>
      <c r="BQO49" s="104"/>
      <c r="BQP49" s="104"/>
      <c r="BQQ49" s="104"/>
      <c r="BQR49" s="104"/>
      <c r="BQS49" s="104"/>
      <c r="BQT49" s="104"/>
      <c r="BQU49" s="104"/>
      <c r="BQV49" s="104"/>
      <c r="BQW49" s="104"/>
      <c r="BQX49" s="104"/>
      <c r="BQY49" s="104"/>
      <c r="BQZ49" s="104"/>
      <c r="BRA49" s="104"/>
      <c r="BRB49" s="104"/>
      <c r="BRC49" s="104"/>
      <c r="BRD49" s="104"/>
      <c r="BRE49" s="104"/>
      <c r="BRF49" s="104"/>
      <c r="BRG49" s="104"/>
      <c r="BRH49" s="104"/>
      <c r="BRI49" s="104"/>
      <c r="BRJ49" s="104"/>
      <c r="BRK49" s="104"/>
      <c r="BRL49" s="104"/>
      <c r="BRM49" s="104"/>
      <c r="BRN49" s="104"/>
      <c r="BRO49" s="104"/>
      <c r="BRP49" s="104"/>
      <c r="BRQ49" s="104"/>
      <c r="BRR49" s="104"/>
      <c r="BRS49" s="104"/>
      <c r="BRT49" s="104"/>
      <c r="BRU49" s="104"/>
      <c r="BRV49" s="104"/>
      <c r="BRW49" s="104"/>
      <c r="BRX49" s="104"/>
      <c r="BRY49" s="104"/>
      <c r="BRZ49" s="104"/>
      <c r="BSA49" s="104"/>
      <c r="BSB49" s="104"/>
      <c r="BSC49" s="104"/>
      <c r="BSD49" s="104"/>
      <c r="BSE49" s="104"/>
      <c r="BSF49" s="104"/>
      <c r="BSG49" s="104"/>
      <c r="BSH49" s="104"/>
      <c r="BSI49" s="104"/>
      <c r="BSJ49" s="104"/>
      <c r="BSK49" s="104"/>
      <c r="BSL49" s="104"/>
      <c r="BSM49" s="104"/>
      <c r="BSN49" s="104"/>
      <c r="BSO49" s="104"/>
      <c r="BSP49" s="104"/>
      <c r="BSQ49" s="104"/>
      <c r="BSR49" s="104"/>
      <c r="BSS49" s="104"/>
      <c r="BST49" s="104"/>
      <c r="BSU49" s="104"/>
      <c r="BSV49" s="104"/>
      <c r="BSW49" s="104"/>
      <c r="BSX49" s="104"/>
      <c r="BSY49" s="104"/>
      <c r="BSZ49" s="104"/>
      <c r="BTA49" s="104"/>
      <c r="BTB49" s="104"/>
      <c r="BTC49" s="104"/>
      <c r="BTD49" s="104"/>
      <c r="BTE49" s="104"/>
      <c r="BTF49" s="104"/>
      <c r="BTG49" s="104"/>
      <c r="BTH49" s="104"/>
      <c r="BTI49" s="104"/>
      <c r="BTJ49" s="104"/>
      <c r="BTK49" s="104"/>
      <c r="BTL49" s="104"/>
      <c r="BTM49" s="104"/>
      <c r="BTN49" s="104"/>
      <c r="BTO49" s="104"/>
      <c r="BTP49" s="104"/>
      <c r="BTQ49" s="104"/>
      <c r="BTR49" s="104"/>
      <c r="BTS49" s="104"/>
      <c r="BTT49" s="104"/>
      <c r="BTU49" s="104"/>
      <c r="BTV49" s="104"/>
      <c r="BTW49" s="104"/>
      <c r="BTX49" s="104"/>
      <c r="BTY49" s="104"/>
      <c r="BTZ49" s="104"/>
      <c r="BUA49" s="104"/>
      <c r="BUB49" s="104"/>
      <c r="BUC49" s="104"/>
      <c r="BUD49" s="104"/>
      <c r="BUE49" s="104"/>
      <c r="BUF49" s="104"/>
      <c r="BUG49" s="104"/>
      <c r="BUH49" s="104"/>
      <c r="BUI49" s="104"/>
      <c r="BUJ49" s="104"/>
      <c r="BUK49" s="104"/>
      <c r="BUL49" s="104"/>
      <c r="BUM49" s="104"/>
      <c r="BUN49" s="104"/>
      <c r="BUO49" s="104"/>
      <c r="BUP49" s="104"/>
      <c r="BUQ49" s="104"/>
      <c r="BUR49" s="104"/>
      <c r="BUS49" s="104"/>
      <c r="BUT49" s="104"/>
      <c r="BUU49" s="104"/>
      <c r="BUV49" s="104"/>
      <c r="BUW49" s="104"/>
      <c r="BUX49" s="104"/>
      <c r="BUY49" s="104"/>
      <c r="BUZ49" s="104"/>
      <c r="BVA49" s="104"/>
      <c r="BVB49" s="104"/>
      <c r="BVC49" s="104"/>
      <c r="BVD49" s="104"/>
      <c r="BVE49" s="104"/>
      <c r="BVF49" s="104"/>
      <c r="BVG49" s="104"/>
      <c r="BVH49" s="104"/>
      <c r="BVI49" s="104"/>
      <c r="BVJ49" s="104"/>
      <c r="BVK49" s="104"/>
      <c r="BVL49" s="104"/>
      <c r="BVM49" s="104"/>
      <c r="BVN49" s="104"/>
      <c r="BVO49" s="104"/>
      <c r="BVP49" s="104"/>
      <c r="BVQ49" s="104"/>
      <c r="BVR49" s="104"/>
      <c r="BVS49" s="104"/>
      <c r="BVT49" s="104"/>
      <c r="BVU49" s="104"/>
      <c r="BVV49" s="104"/>
      <c r="BVW49" s="104"/>
      <c r="BVX49" s="104"/>
      <c r="BVY49" s="104"/>
      <c r="BVZ49" s="104"/>
      <c r="BWA49" s="104"/>
      <c r="BWB49" s="104"/>
      <c r="BWC49" s="104"/>
      <c r="BWD49" s="104"/>
      <c r="BWE49" s="104"/>
      <c r="BWF49" s="104"/>
      <c r="BWG49" s="104"/>
      <c r="BWH49" s="104"/>
      <c r="BWI49" s="104"/>
      <c r="BWJ49" s="104"/>
      <c r="BWK49" s="104"/>
    </row>
    <row r="50" spans="1:1961" s="124" customFormat="1" ht="31.5" x14ac:dyDescent="0.25">
      <c r="A50" s="40" t="s">
        <v>174</v>
      </c>
      <c r="B50" s="41" t="s">
        <v>175</v>
      </c>
      <c r="C50" s="122" t="s">
        <v>127</v>
      </c>
      <c r="D50" s="122" t="s">
        <v>127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122">
        <v>0</v>
      </c>
      <c r="N50" s="122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22">
        <v>0</v>
      </c>
      <c r="U50" s="122">
        <v>0</v>
      </c>
      <c r="V50" s="122">
        <v>0</v>
      </c>
      <c r="W50" s="122">
        <v>0</v>
      </c>
      <c r="X50" s="122">
        <v>0</v>
      </c>
      <c r="Y50" s="122">
        <v>0</v>
      </c>
      <c r="Z50" s="87">
        <v>5.2926651099999997</v>
      </c>
      <c r="AA50" s="122">
        <v>0</v>
      </c>
      <c r="AB50" s="122">
        <v>0</v>
      </c>
      <c r="AC50" s="122">
        <v>0</v>
      </c>
      <c r="AD50" s="122">
        <v>0</v>
      </c>
      <c r="AE50" s="122">
        <f>AE51</f>
        <v>219</v>
      </c>
      <c r="AF50" s="122">
        <v>0</v>
      </c>
      <c r="AG50" s="87">
        <f>Z50</f>
        <v>5.2926651099999997</v>
      </c>
      <c r="AH50" s="122">
        <f t="shared" ref="AH50:AL51" si="16">AA50</f>
        <v>0</v>
      </c>
      <c r="AI50" s="122">
        <f t="shared" si="16"/>
        <v>0</v>
      </c>
      <c r="AJ50" s="122">
        <f t="shared" si="16"/>
        <v>0</v>
      </c>
      <c r="AK50" s="122">
        <f t="shared" si="16"/>
        <v>0</v>
      </c>
      <c r="AL50" s="122">
        <f t="shared" si="16"/>
        <v>219</v>
      </c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  <c r="IW50" s="104"/>
      <c r="IX50" s="104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4"/>
      <c r="SD50" s="104"/>
      <c r="SE50" s="104"/>
      <c r="SF50" s="104"/>
      <c r="SG50" s="104"/>
      <c r="SH50" s="104"/>
      <c r="SI50" s="104"/>
      <c r="SJ50" s="104"/>
      <c r="SK50" s="104"/>
      <c r="SL50" s="104"/>
      <c r="SM50" s="104"/>
      <c r="SN50" s="104"/>
      <c r="SO50" s="104"/>
      <c r="SP50" s="104"/>
      <c r="SQ50" s="104"/>
      <c r="SR50" s="104"/>
      <c r="SS50" s="104"/>
      <c r="ST50" s="104"/>
      <c r="SU50" s="104"/>
      <c r="SV50" s="104"/>
      <c r="SW50" s="104"/>
      <c r="SX50" s="104"/>
      <c r="SY50" s="104"/>
      <c r="SZ50" s="104"/>
      <c r="TA50" s="104"/>
      <c r="TB50" s="104"/>
      <c r="TC50" s="104"/>
      <c r="TD50" s="104"/>
      <c r="TE50" s="104"/>
      <c r="TF50" s="104"/>
      <c r="TG50" s="104"/>
      <c r="TH50" s="104"/>
      <c r="TI50" s="104"/>
      <c r="TJ50" s="104"/>
      <c r="TK50" s="104"/>
      <c r="TL50" s="104"/>
      <c r="TM50" s="104"/>
      <c r="TN50" s="104"/>
      <c r="TO50" s="104"/>
      <c r="TP50" s="104"/>
      <c r="TQ50" s="104"/>
      <c r="TR50" s="104"/>
      <c r="TS50" s="104"/>
      <c r="TT50" s="104"/>
      <c r="TU50" s="104"/>
      <c r="TV50" s="104"/>
      <c r="TW50" s="104"/>
      <c r="TX50" s="104"/>
      <c r="TY50" s="104"/>
      <c r="TZ50" s="104"/>
      <c r="UA50" s="104"/>
      <c r="UB50" s="104"/>
      <c r="UC50" s="104"/>
      <c r="UD50" s="104"/>
      <c r="UE50" s="104"/>
      <c r="UF50" s="104"/>
      <c r="UG50" s="104"/>
      <c r="UH50" s="104"/>
      <c r="UI50" s="104"/>
      <c r="UJ50" s="104"/>
      <c r="UK50" s="104"/>
      <c r="UL50" s="104"/>
      <c r="UM50" s="104"/>
      <c r="UN50" s="104"/>
      <c r="UO50" s="104"/>
      <c r="UP50" s="104"/>
      <c r="UQ50" s="104"/>
      <c r="UR50" s="104"/>
      <c r="US50" s="104"/>
      <c r="UT50" s="104"/>
      <c r="UU50" s="104"/>
      <c r="UV50" s="104"/>
      <c r="UW50" s="104"/>
      <c r="UX50" s="104"/>
      <c r="UY50" s="104"/>
      <c r="UZ50" s="104"/>
      <c r="VA50" s="104"/>
      <c r="VB50" s="104"/>
      <c r="VC50" s="104"/>
      <c r="VD50" s="104"/>
      <c r="VE50" s="104"/>
      <c r="VF50" s="104"/>
      <c r="VG50" s="104"/>
      <c r="VH50" s="104"/>
      <c r="VI50" s="104"/>
      <c r="VJ50" s="104"/>
      <c r="VK50" s="104"/>
      <c r="VL50" s="104"/>
      <c r="VM50" s="104"/>
      <c r="VN50" s="104"/>
      <c r="VO50" s="104"/>
      <c r="VP50" s="104"/>
      <c r="VQ50" s="104"/>
      <c r="VR50" s="104"/>
      <c r="VS50" s="104"/>
      <c r="VT50" s="104"/>
      <c r="VU50" s="104"/>
      <c r="VV50" s="104"/>
      <c r="VW50" s="104"/>
      <c r="VX50" s="104"/>
      <c r="VY50" s="104"/>
      <c r="VZ50" s="104"/>
      <c r="WA50" s="104"/>
      <c r="WB50" s="104"/>
      <c r="WC50" s="104"/>
      <c r="WD50" s="104"/>
      <c r="WE50" s="104"/>
      <c r="WF50" s="104"/>
      <c r="WG50" s="104"/>
      <c r="WH50" s="104"/>
      <c r="WI50" s="104"/>
      <c r="WJ50" s="104"/>
      <c r="WK50" s="104"/>
      <c r="WL50" s="104"/>
      <c r="WM50" s="104"/>
      <c r="WN50" s="104"/>
      <c r="WO50" s="104"/>
      <c r="WP50" s="104"/>
      <c r="WQ50" s="104"/>
      <c r="WR50" s="104"/>
      <c r="WS50" s="104"/>
      <c r="WT50" s="104"/>
      <c r="WU50" s="104"/>
      <c r="WV50" s="104"/>
      <c r="WW50" s="104"/>
      <c r="WX50" s="104"/>
      <c r="WY50" s="104"/>
      <c r="WZ50" s="104"/>
      <c r="XA50" s="104"/>
      <c r="XB50" s="104"/>
      <c r="XC50" s="104"/>
      <c r="XD50" s="104"/>
      <c r="XE50" s="104"/>
      <c r="XF50" s="104"/>
      <c r="XG50" s="104"/>
      <c r="XH50" s="104"/>
      <c r="XI50" s="104"/>
      <c r="XJ50" s="104"/>
      <c r="XK50" s="104"/>
      <c r="XL50" s="104"/>
      <c r="XM50" s="104"/>
      <c r="XN50" s="104"/>
      <c r="XO50" s="104"/>
      <c r="XP50" s="104"/>
      <c r="XQ50" s="104"/>
      <c r="XR50" s="104"/>
      <c r="XS50" s="104"/>
      <c r="XT50" s="104"/>
      <c r="XU50" s="104"/>
      <c r="XV50" s="104"/>
      <c r="XW50" s="104"/>
      <c r="XX50" s="104"/>
      <c r="XY50" s="104"/>
      <c r="XZ50" s="104"/>
      <c r="YA50" s="104"/>
      <c r="YB50" s="104"/>
      <c r="YC50" s="104"/>
      <c r="YD50" s="104"/>
      <c r="YE50" s="104"/>
      <c r="YF50" s="104"/>
      <c r="YG50" s="104"/>
      <c r="YH50" s="104"/>
      <c r="YI50" s="104"/>
      <c r="YJ50" s="104"/>
      <c r="YK50" s="104"/>
      <c r="YL50" s="104"/>
      <c r="YM50" s="104"/>
      <c r="YN50" s="104"/>
      <c r="YO50" s="104"/>
      <c r="YP50" s="104"/>
      <c r="YQ50" s="104"/>
      <c r="YR50" s="104"/>
      <c r="YS50" s="104"/>
      <c r="YT50" s="104"/>
      <c r="YU50" s="104"/>
      <c r="YV50" s="104"/>
      <c r="YW50" s="104"/>
      <c r="YX50" s="104"/>
      <c r="YY50" s="104"/>
      <c r="YZ50" s="104"/>
      <c r="ZA50" s="104"/>
      <c r="ZB50" s="104"/>
      <c r="ZC50" s="104"/>
      <c r="ZD50" s="104"/>
      <c r="ZE50" s="104"/>
      <c r="ZF50" s="104"/>
      <c r="ZG50" s="104"/>
      <c r="ZH50" s="104"/>
      <c r="ZI50" s="104"/>
      <c r="ZJ50" s="104"/>
      <c r="ZK50" s="104"/>
      <c r="ZL50" s="104"/>
      <c r="ZM50" s="104"/>
      <c r="ZN50" s="104"/>
      <c r="ZO50" s="104"/>
      <c r="ZP50" s="104"/>
      <c r="ZQ50" s="104"/>
      <c r="ZR50" s="104"/>
      <c r="ZS50" s="104"/>
      <c r="ZT50" s="104"/>
      <c r="ZU50" s="104"/>
      <c r="ZV50" s="104"/>
      <c r="ZW50" s="104"/>
      <c r="ZX50" s="104"/>
      <c r="ZY50" s="104"/>
      <c r="ZZ50" s="104"/>
      <c r="AAA50" s="104"/>
      <c r="AAB50" s="104"/>
      <c r="AAC50" s="104"/>
      <c r="AAD50" s="104"/>
      <c r="AAE50" s="104"/>
      <c r="AAF50" s="104"/>
      <c r="AAG50" s="104"/>
      <c r="AAH50" s="104"/>
      <c r="AAI50" s="104"/>
      <c r="AAJ50" s="104"/>
      <c r="AAK50" s="104"/>
      <c r="AAL50" s="104"/>
      <c r="AAM50" s="104"/>
      <c r="AAN50" s="104"/>
      <c r="AAO50" s="104"/>
      <c r="AAP50" s="104"/>
      <c r="AAQ50" s="104"/>
      <c r="AAR50" s="104"/>
      <c r="AAS50" s="104"/>
      <c r="AAT50" s="104"/>
      <c r="AAU50" s="104"/>
      <c r="AAV50" s="104"/>
      <c r="AAW50" s="104"/>
      <c r="AAX50" s="104"/>
      <c r="AAY50" s="104"/>
      <c r="AAZ50" s="104"/>
      <c r="ABA50" s="104"/>
      <c r="ABB50" s="104"/>
      <c r="ABC50" s="104"/>
      <c r="ABD50" s="104"/>
      <c r="ABE50" s="104"/>
      <c r="ABF50" s="104"/>
      <c r="ABG50" s="104"/>
      <c r="ABH50" s="104"/>
      <c r="ABI50" s="104"/>
      <c r="ABJ50" s="104"/>
      <c r="ABK50" s="104"/>
      <c r="ABL50" s="104"/>
      <c r="ABM50" s="104"/>
      <c r="ABN50" s="104"/>
      <c r="ABO50" s="104"/>
      <c r="ABP50" s="104"/>
      <c r="ABQ50" s="104"/>
      <c r="ABR50" s="104"/>
      <c r="ABS50" s="104"/>
      <c r="ABT50" s="104"/>
      <c r="ABU50" s="104"/>
      <c r="ABV50" s="104"/>
      <c r="ABW50" s="104"/>
      <c r="ABX50" s="104"/>
      <c r="ABY50" s="104"/>
      <c r="ABZ50" s="104"/>
      <c r="ACA50" s="104"/>
      <c r="ACB50" s="104"/>
      <c r="ACC50" s="104"/>
      <c r="ACD50" s="104"/>
      <c r="ACE50" s="104"/>
      <c r="ACF50" s="104"/>
      <c r="ACG50" s="104"/>
      <c r="ACH50" s="104"/>
      <c r="ACI50" s="104"/>
      <c r="ACJ50" s="104"/>
      <c r="ACK50" s="104"/>
      <c r="ACL50" s="104"/>
      <c r="ACM50" s="104"/>
      <c r="ACN50" s="104"/>
      <c r="ACO50" s="104"/>
      <c r="ACP50" s="104"/>
      <c r="ACQ50" s="104"/>
      <c r="ACR50" s="104"/>
      <c r="ACS50" s="104"/>
      <c r="ACT50" s="104"/>
      <c r="ACU50" s="104"/>
      <c r="ACV50" s="104"/>
      <c r="ACW50" s="104"/>
      <c r="ACX50" s="104"/>
      <c r="ACY50" s="104"/>
      <c r="ACZ50" s="104"/>
      <c r="ADA50" s="104"/>
      <c r="ADB50" s="104"/>
      <c r="ADC50" s="104"/>
      <c r="ADD50" s="104"/>
      <c r="ADE50" s="104"/>
      <c r="ADF50" s="104"/>
      <c r="ADG50" s="104"/>
      <c r="ADH50" s="104"/>
      <c r="ADI50" s="104"/>
      <c r="ADJ50" s="104"/>
      <c r="ADK50" s="104"/>
      <c r="ADL50" s="104"/>
      <c r="ADM50" s="104"/>
      <c r="ADN50" s="104"/>
      <c r="ADO50" s="104"/>
      <c r="ADP50" s="104"/>
      <c r="ADQ50" s="104"/>
      <c r="ADR50" s="104"/>
      <c r="ADS50" s="104"/>
      <c r="ADT50" s="104"/>
      <c r="ADU50" s="104"/>
      <c r="ADV50" s="104"/>
      <c r="ADW50" s="104"/>
      <c r="ADX50" s="104"/>
      <c r="ADY50" s="104"/>
      <c r="ADZ50" s="104"/>
      <c r="AEA50" s="104"/>
      <c r="AEB50" s="104"/>
      <c r="AEC50" s="104"/>
      <c r="AED50" s="104"/>
      <c r="AEE50" s="104"/>
      <c r="AEF50" s="104"/>
      <c r="AEG50" s="104"/>
      <c r="AEH50" s="104"/>
      <c r="AEI50" s="104"/>
      <c r="AEJ50" s="104"/>
      <c r="AEK50" s="104"/>
      <c r="AEL50" s="104"/>
      <c r="AEM50" s="104"/>
      <c r="AEN50" s="104"/>
      <c r="AEO50" s="104"/>
      <c r="AEP50" s="104"/>
      <c r="AEQ50" s="104"/>
      <c r="AER50" s="104"/>
      <c r="AES50" s="104"/>
      <c r="AET50" s="104"/>
      <c r="AEU50" s="104"/>
      <c r="AEV50" s="104"/>
      <c r="AEW50" s="104"/>
      <c r="AEX50" s="104"/>
      <c r="AEY50" s="104"/>
      <c r="AEZ50" s="104"/>
      <c r="AFA50" s="104"/>
      <c r="AFB50" s="104"/>
      <c r="AFC50" s="104"/>
      <c r="AFD50" s="104"/>
      <c r="AFE50" s="104"/>
      <c r="AFF50" s="104"/>
      <c r="AFG50" s="104"/>
      <c r="AFH50" s="104"/>
      <c r="AFI50" s="104"/>
      <c r="AFJ50" s="104"/>
      <c r="AFK50" s="104"/>
      <c r="AFL50" s="104"/>
      <c r="AFM50" s="104"/>
      <c r="AFN50" s="104"/>
      <c r="AFO50" s="104"/>
      <c r="AFP50" s="104"/>
      <c r="AFQ50" s="104"/>
      <c r="AFR50" s="104"/>
      <c r="AFS50" s="104"/>
      <c r="AFT50" s="104"/>
      <c r="AFU50" s="104"/>
      <c r="AFV50" s="104"/>
      <c r="AFW50" s="104"/>
      <c r="AFX50" s="104"/>
      <c r="AFY50" s="104"/>
      <c r="AFZ50" s="104"/>
      <c r="AGA50" s="104"/>
      <c r="AGB50" s="104"/>
      <c r="AGC50" s="104"/>
      <c r="AGD50" s="104"/>
      <c r="AGE50" s="104"/>
      <c r="AGF50" s="104"/>
      <c r="AGG50" s="104"/>
      <c r="AGH50" s="104"/>
      <c r="AGI50" s="104"/>
      <c r="AGJ50" s="104"/>
      <c r="AGK50" s="104"/>
      <c r="AGL50" s="104"/>
      <c r="AGM50" s="104"/>
      <c r="AGN50" s="104"/>
      <c r="AGO50" s="104"/>
      <c r="AGP50" s="104"/>
      <c r="AGQ50" s="104"/>
      <c r="AGR50" s="104"/>
      <c r="AGS50" s="104"/>
      <c r="AGT50" s="104"/>
      <c r="AGU50" s="104"/>
      <c r="AGV50" s="104"/>
      <c r="AGW50" s="104"/>
      <c r="AGX50" s="104"/>
      <c r="AGY50" s="104"/>
      <c r="AGZ50" s="104"/>
      <c r="AHA50" s="104"/>
      <c r="AHB50" s="104"/>
      <c r="AHC50" s="104"/>
      <c r="AHD50" s="104"/>
      <c r="AHE50" s="104"/>
      <c r="AHF50" s="104"/>
      <c r="AHG50" s="104"/>
      <c r="AHH50" s="104"/>
      <c r="AHI50" s="104"/>
      <c r="AHJ50" s="104"/>
      <c r="AHK50" s="104"/>
      <c r="AHL50" s="104"/>
      <c r="AHM50" s="104"/>
      <c r="AHN50" s="104"/>
      <c r="AHO50" s="104"/>
      <c r="AHP50" s="104"/>
      <c r="AHQ50" s="104"/>
      <c r="AHR50" s="104"/>
      <c r="AHS50" s="104"/>
      <c r="AHT50" s="104"/>
      <c r="AHU50" s="104"/>
      <c r="AHV50" s="104"/>
      <c r="AHW50" s="104"/>
      <c r="AHX50" s="104"/>
      <c r="AHY50" s="104"/>
      <c r="AHZ50" s="104"/>
      <c r="AIA50" s="104"/>
      <c r="AIB50" s="104"/>
      <c r="AIC50" s="104"/>
      <c r="AID50" s="104"/>
      <c r="AIE50" s="104"/>
      <c r="AIF50" s="104"/>
      <c r="AIG50" s="104"/>
      <c r="AIH50" s="104"/>
      <c r="AII50" s="104"/>
      <c r="AIJ50" s="104"/>
      <c r="AIK50" s="104"/>
      <c r="AIL50" s="104"/>
      <c r="AIM50" s="104"/>
      <c r="AIN50" s="104"/>
      <c r="AIO50" s="104"/>
      <c r="AIP50" s="104"/>
      <c r="AIQ50" s="104"/>
      <c r="AIR50" s="104"/>
      <c r="AIS50" s="104"/>
      <c r="AIT50" s="104"/>
      <c r="AIU50" s="104"/>
      <c r="AIV50" s="104"/>
      <c r="AIW50" s="104"/>
      <c r="AIX50" s="104"/>
      <c r="AIY50" s="104"/>
      <c r="AIZ50" s="104"/>
      <c r="AJA50" s="104"/>
      <c r="AJB50" s="104"/>
      <c r="AJC50" s="104"/>
      <c r="AJD50" s="104"/>
      <c r="AJE50" s="104"/>
      <c r="AJF50" s="104"/>
      <c r="AJG50" s="104"/>
      <c r="AJH50" s="104"/>
      <c r="AJI50" s="104"/>
      <c r="AJJ50" s="104"/>
      <c r="AJK50" s="104"/>
      <c r="AJL50" s="104"/>
      <c r="AJM50" s="104"/>
      <c r="AJN50" s="104"/>
      <c r="AJO50" s="104"/>
      <c r="AJP50" s="104"/>
      <c r="AJQ50" s="104"/>
      <c r="AJR50" s="104"/>
      <c r="AJS50" s="104"/>
      <c r="AJT50" s="104"/>
      <c r="AJU50" s="104"/>
      <c r="AJV50" s="104"/>
      <c r="AJW50" s="104"/>
      <c r="AJX50" s="104"/>
      <c r="AJY50" s="104"/>
      <c r="AJZ50" s="104"/>
      <c r="AKA50" s="104"/>
      <c r="AKB50" s="104"/>
      <c r="AKC50" s="104"/>
      <c r="AKD50" s="104"/>
      <c r="AKE50" s="104"/>
      <c r="AKF50" s="104"/>
      <c r="AKG50" s="104"/>
      <c r="AKH50" s="104"/>
      <c r="AKI50" s="104"/>
      <c r="AKJ50" s="104"/>
      <c r="AKK50" s="104"/>
      <c r="AKL50" s="104"/>
      <c r="AKM50" s="104"/>
      <c r="AKN50" s="104"/>
      <c r="AKO50" s="104"/>
      <c r="AKP50" s="104"/>
      <c r="AKQ50" s="104"/>
      <c r="AKR50" s="104"/>
      <c r="AKS50" s="104"/>
      <c r="AKT50" s="104"/>
      <c r="AKU50" s="104"/>
      <c r="AKV50" s="104"/>
      <c r="AKW50" s="104"/>
      <c r="AKX50" s="104"/>
      <c r="AKY50" s="104"/>
      <c r="AKZ50" s="104"/>
      <c r="ALA50" s="104"/>
      <c r="ALB50" s="104"/>
      <c r="ALC50" s="104"/>
      <c r="ALD50" s="104"/>
      <c r="ALE50" s="104"/>
      <c r="ALF50" s="104"/>
      <c r="ALG50" s="104"/>
      <c r="ALH50" s="104"/>
      <c r="ALI50" s="104"/>
      <c r="ALJ50" s="104"/>
      <c r="ALK50" s="104"/>
      <c r="ALL50" s="104"/>
      <c r="ALM50" s="104"/>
      <c r="ALN50" s="104"/>
      <c r="ALO50" s="104"/>
      <c r="ALP50" s="104"/>
      <c r="ALQ50" s="104"/>
      <c r="ALR50" s="104"/>
      <c r="ALS50" s="104"/>
      <c r="ALT50" s="104"/>
      <c r="ALU50" s="104"/>
      <c r="ALV50" s="104"/>
      <c r="ALW50" s="104"/>
      <c r="ALX50" s="104"/>
      <c r="ALY50" s="104"/>
      <c r="ALZ50" s="104"/>
      <c r="AMA50" s="104"/>
      <c r="AMB50" s="104"/>
      <c r="AMC50" s="104"/>
      <c r="AMD50" s="104"/>
      <c r="AME50" s="104"/>
      <c r="AMF50" s="104"/>
      <c r="AMG50" s="104"/>
      <c r="AMH50" s="104"/>
      <c r="AMI50" s="104"/>
      <c r="AMJ50" s="104"/>
      <c r="AMK50" s="104"/>
      <c r="AML50" s="104"/>
      <c r="AMM50" s="104"/>
      <c r="AMN50" s="104"/>
      <c r="AMO50" s="104"/>
      <c r="AMP50" s="104"/>
      <c r="AMQ50" s="104"/>
      <c r="AMR50" s="104"/>
      <c r="AMS50" s="104"/>
      <c r="AMT50" s="104"/>
      <c r="AMU50" s="104"/>
      <c r="AMV50" s="104"/>
      <c r="AMW50" s="104"/>
      <c r="AMX50" s="104"/>
      <c r="AMY50" s="104"/>
      <c r="AMZ50" s="104"/>
      <c r="ANA50" s="104"/>
      <c r="ANB50" s="104"/>
      <c r="ANC50" s="104"/>
      <c r="AND50" s="104"/>
      <c r="ANE50" s="104"/>
      <c r="ANF50" s="104"/>
      <c r="ANG50" s="104"/>
      <c r="ANH50" s="104"/>
      <c r="ANI50" s="104"/>
      <c r="ANJ50" s="104"/>
      <c r="ANK50" s="104"/>
      <c r="ANL50" s="104"/>
      <c r="ANM50" s="104"/>
      <c r="ANN50" s="104"/>
      <c r="ANO50" s="104"/>
      <c r="ANP50" s="104"/>
      <c r="ANQ50" s="104"/>
      <c r="ANR50" s="104"/>
      <c r="ANS50" s="104"/>
      <c r="ANT50" s="104"/>
      <c r="ANU50" s="104"/>
      <c r="ANV50" s="104"/>
      <c r="ANW50" s="104"/>
      <c r="ANX50" s="104"/>
      <c r="ANY50" s="104"/>
      <c r="ANZ50" s="104"/>
      <c r="AOA50" s="104"/>
      <c r="AOB50" s="104"/>
      <c r="AOC50" s="104"/>
      <c r="AOD50" s="104"/>
      <c r="AOE50" s="104"/>
      <c r="AOF50" s="104"/>
      <c r="AOG50" s="104"/>
      <c r="AOH50" s="104"/>
      <c r="AOI50" s="104"/>
      <c r="AOJ50" s="104"/>
      <c r="AOK50" s="104"/>
      <c r="AOL50" s="104"/>
      <c r="AOM50" s="104"/>
      <c r="AON50" s="104"/>
      <c r="AOO50" s="104"/>
      <c r="AOP50" s="104"/>
      <c r="AOQ50" s="104"/>
      <c r="AOR50" s="104"/>
      <c r="AOS50" s="104"/>
      <c r="AOT50" s="104"/>
      <c r="AOU50" s="104"/>
      <c r="AOV50" s="104"/>
      <c r="AOW50" s="104"/>
      <c r="AOX50" s="104"/>
      <c r="AOY50" s="104"/>
      <c r="AOZ50" s="104"/>
      <c r="APA50" s="104"/>
      <c r="APB50" s="104"/>
      <c r="APC50" s="104"/>
      <c r="APD50" s="104"/>
      <c r="APE50" s="104"/>
      <c r="APF50" s="104"/>
      <c r="APG50" s="104"/>
      <c r="APH50" s="104"/>
      <c r="API50" s="104"/>
      <c r="APJ50" s="104"/>
      <c r="APK50" s="104"/>
      <c r="APL50" s="104"/>
      <c r="APM50" s="104"/>
      <c r="APN50" s="104"/>
      <c r="APO50" s="104"/>
      <c r="APP50" s="104"/>
      <c r="APQ50" s="104"/>
      <c r="APR50" s="104"/>
      <c r="APS50" s="104"/>
      <c r="APT50" s="104"/>
      <c r="APU50" s="104"/>
      <c r="APV50" s="104"/>
      <c r="APW50" s="104"/>
      <c r="APX50" s="104"/>
      <c r="APY50" s="104"/>
      <c r="APZ50" s="104"/>
      <c r="AQA50" s="104"/>
      <c r="AQB50" s="104"/>
      <c r="AQC50" s="104"/>
      <c r="AQD50" s="104"/>
      <c r="AQE50" s="104"/>
      <c r="AQF50" s="104"/>
      <c r="AQG50" s="104"/>
      <c r="AQH50" s="104"/>
      <c r="AQI50" s="104"/>
      <c r="AQJ50" s="104"/>
      <c r="AQK50" s="104"/>
      <c r="AQL50" s="104"/>
      <c r="AQM50" s="104"/>
      <c r="AQN50" s="104"/>
      <c r="AQO50" s="104"/>
      <c r="AQP50" s="104"/>
      <c r="AQQ50" s="104"/>
      <c r="AQR50" s="104"/>
      <c r="AQS50" s="104"/>
      <c r="AQT50" s="104"/>
      <c r="AQU50" s="104"/>
      <c r="AQV50" s="104"/>
      <c r="AQW50" s="104"/>
      <c r="AQX50" s="104"/>
      <c r="AQY50" s="104"/>
      <c r="AQZ50" s="104"/>
      <c r="ARA50" s="104"/>
      <c r="ARB50" s="104"/>
      <c r="ARC50" s="104"/>
      <c r="ARD50" s="104"/>
      <c r="ARE50" s="104"/>
      <c r="ARF50" s="104"/>
      <c r="ARG50" s="104"/>
      <c r="ARH50" s="104"/>
      <c r="ARI50" s="104"/>
      <c r="ARJ50" s="104"/>
      <c r="ARK50" s="104"/>
      <c r="ARL50" s="104"/>
      <c r="ARM50" s="104"/>
      <c r="ARN50" s="104"/>
      <c r="ARO50" s="104"/>
      <c r="ARP50" s="104"/>
      <c r="ARQ50" s="104"/>
      <c r="ARR50" s="104"/>
      <c r="ARS50" s="104"/>
      <c r="ART50" s="104"/>
      <c r="ARU50" s="104"/>
      <c r="ARV50" s="104"/>
      <c r="ARW50" s="104"/>
      <c r="ARX50" s="104"/>
      <c r="ARY50" s="104"/>
      <c r="ARZ50" s="104"/>
      <c r="ASA50" s="104"/>
      <c r="ASB50" s="104"/>
      <c r="ASC50" s="104"/>
      <c r="ASD50" s="104"/>
      <c r="ASE50" s="104"/>
      <c r="ASF50" s="104"/>
      <c r="ASG50" s="104"/>
      <c r="ASH50" s="104"/>
      <c r="ASI50" s="104"/>
      <c r="ASJ50" s="104"/>
      <c r="ASK50" s="104"/>
      <c r="ASL50" s="104"/>
      <c r="ASM50" s="104"/>
      <c r="ASN50" s="104"/>
      <c r="ASO50" s="104"/>
      <c r="ASP50" s="104"/>
      <c r="ASQ50" s="104"/>
      <c r="ASR50" s="104"/>
      <c r="ASS50" s="104"/>
      <c r="AST50" s="104"/>
      <c r="ASU50" s="104"/>
      <c r="ASV50" s="104"/>
      <c r="ASW50" s="104"/>
      <c r="ASX50" s="104"/>
      <c r="ASY50" s="104"/>
      <c r="ASZ50" s="104"/>
      <c r="ATA50" s="104"/>
      <c r="ATB50" s="104"/>
      <c r="ATC50" s="104"/>
      <c r="ATD50" s="104"/>
      <c r="ATE50" s="104"/>
      <c r="ATF50" s="104"/>
      <c r="ATG50" s="104"/>
      <c r="ATH50" s="104"/>
      <c r="ATI50" s="104"/>
      <c r="ATJ50" s="104"/>
      <c r="ATK50" s="104"/>
      <c r="ATL50" s="104"/>
      <c r="ATM50" s="104"/>
      <c r="ATN50" s="104"/>
      <c r="ATO50" s="104"/>
      <c r="ATP50" s="104"/>
      <c r="ATQ50" s="104"/>
      <c r="ATR50" s="104"/>
      <c r="ATS50" s="104"/>
      <c r="ATT50" s="104"/>
      <c r="ATU50" s="104"/>
      <c r="ATV50" s="104"/>
      <c r="ATW50" s="104"/>
      <c r="ATX50" s="104"/>
      <c r="ATY50" s="104"/>
      <c r="ATZ50" s="104"/>
      <c r="AUA50" s="104"/>
      <c r="AUB50" s="104"/>
      <c r="AUC50" s="104"/>
      <c r="AUD50" s="104"/>
      <c r="AUE50" s="104"/>
      <c r="AUF50" s="104"/>
      <c r="AUG50" s="104"/>
      <c r="AUH50" s="104"/>
      <c r="AUI50" s="104"/>
      <c r="AUJ50" s="104"/>
      <c r="AUK50" s="104"/>
      <c r="AUL50" s="104"/>
      <c r="AUM50" s="104"/>
      <c r="AUN50" s="104"/>
      <c r="AUO50" s="104"/>
      <c r="AUP50" s="104"/>
      <c r="AUQ50" s="104"/>
      <c r="AUR50" s="104"/>
      <c r="AUS50" s="104"/>
      <c r="AUT50" s="104"/>
      <c r="AUU50" s="104"/>
      <c r="AUV50" s="104"/>
      <c r="AUW50" s="104"/>
      <c r="AUX50" s="104"/>
      <c r="AUY50" s="104"/>
      <c r="AUZ50" s="104"/>
      <c r="AVA50" s="104"/>
      <c r="AVB50" s="104"/>
      <c r="AVC50" s="104"/>
      <c r="AVD50" s="104"/>
      <c r="AVE50" s="104"/>
      <c r="AVF50" s="104"/>
      <c r="AVG50" s="104"/>
      <c r="AVH50" s="104"/>
      <c r="AVI50" s="104"/>
      <c r="AVJ50" s="104"/>
      <c r="AVK50" s="104"/>
      <c r="AVL50" s="104"/>
      <c r="AVM50" s="104"/>
      <c r="AVN50" s="104"/>
      <c r="AVO50" s="104"/>
      <c r="AVP50" s="104"/>
      <c r="AVQ50" s="104"/>
      <c r="AVR50" s="104"/>
      <c r="AVS50" s="104"/>
      <c r="AVT50" s="104"/>
      <c r="AVU50" s="104"/>
      <c r="AVV50" s="104"/>
      <c r="AVW50" s="104"/>
      <c r="AVX50" s="104"/>
      <c r="AVY50" s="104"/>
      <c r="AVZ50" s="104"/>
      <c r="AWA50" s="104"/>
      <c r="AWB50" s="104"/>
      <c r="AWC50" s="104"/>
      <c r="AWD50" s="104"/>
      <c r="AWE50" s="104"/>
      <c r="AWF50" s="104"/>
      <c r="AWG50" s="104"/>
      <c r="AWH50" s="104"/>
      <c r="AWI50" s="104"/>
      <c r="AWJ50" s="104"/>
      <c r="AWK50" s="104"/>
      <c r="AWL50" s="104"/>
      <c r="AWM50" s="104"/>
      <c r="AWN50" s="104"/>
      <c r="AWO50" s="104"/>
      <c r="AWP50" s="104"/>
      <c r="AWQ50" s="104"/>
      <c r="AWR50" s="104"/>
      <c r="AWS50" s="104"/>
      <c r="AWT50" s="104"/>
      <c r="AWU50" s="104"/>
      <c r="AWV50" s="104"/>
      <c r="AWW50" s="104"/>
      <c r="AWX50" s="104"/>
      <c r="AWY50" s="104"/>
      <c r="AWZ50" s="104"/>
      <c r="AXA50" s="104"/>
      <c r="AXB50" s="104"/>
      <c r="AXC50" s="104"/>
      <c r="AXD50" s="104"/>
      <c r="AXE50" s="104"/>
      <c r="AXF50" s="104"/>
      <c r="AXG50" s="104"/>
      <c r="AXH50" s="104"/>
      <c r="AXI50" s="104"/>
      <c r="AXJ50" s="104"/>
      <c r="AXK50" s="104"/>
      <c r="AXL50" s="104"/>
      <c r="AXM50" s="104"/>
      <c r="AXN50" s="104"/>
      <c r="AXO50" s="104"/>
      <c r="AXP50" s="104"/>
      <c r="AXQ50" s="104"/>
      <c r="AXR50" s="104"/>
      <c r="AXS50" s="104"/>
      <c r="AXT50" s="104"/>
      <c r="AXU50" s="104"/>
      <c r="AXV50" s="104"/>
      <c r="AXW50" s="104"/>
      <c r="AXX50" s="104"/>
      <c r="AXY50" s="104"/>
      <c r="AXZ50" s="104"/>
      <c r="AYA50" s="104"/>
      <c r="AYB50" s="104"/>
      <c r="AYC50" s="104"/>
      <c r="AYD50" s="104"/>
      <c r="AYE50" s="104"/>
      <c r="AYF50" s="104"/>
      <c r="AYG50" s="104"/>
      <c r="AYH50" s="104"/>
      <c r="AYI50" s="104"/>
      <c r="AYJ50" s="104"/>
      <c r="AYK50" s="104"/>
      <c r="AYL50" s="104"/>
      <c r="AYM50" s="104"/>
      <c r="AYN50" s="104"/>
      <c r="AYO50" s="104"/>
      <c r="AYP50" s="104"/>
      <c r="AYQ50" s="104"/>
      <c r="AYR50" s="104"/>
      <c r="AYS50" s="104"/>
      <c r="AYT50" s="104"/>
      <c r="AYU50" s="104"/>
      <c r="AYV50" s="104"/>
      <c r="AYW50" s="104"/>
      <c r="AYX50" s="104"/>
      <c r="AYY50" s="104"/>
      <c r="AYZ50" s="104"/>
      <c r="AZA50" s="104"/>
      <c r="AZB50" s="104"/>
      <c r="AZC50" s="104"/>
      <c r="AZD50" s="104"/>
      <c r="AZE50" s="104"/>
      <c r="AZF50" s="104"/>
      <c r="AZG50" s="104"/>
      <c r="AZH50" s="104"/>
      <c r="AZI50" s="104"/>
      <c r="AZJ50" s="104"/>
      <c r="AZK50" s="104"/>
      <c r="AZL50" s="104"/>
      <c r="AZM50" s="104"/>
      <c r="AZN50" s="104"/>
      <c r="AZO50" s="104"/>
      <c r="AZP50" s="104"/>
      <c r="AZQ50" s="104"/>
      <c r="AZR50" s="104"/>
      <c r="AZS50" s="104"/>
      <c r="AZT50" s="104"/>
      <c r="AZU50" s="104"/>
      <c r="AZV50" s="104"/>
      <c r="AZW50" s="104"/>
      <c r="AZX50" s="104"/>
      <c r="AZY50" s="104"/>
      <c r="AZZ50" s="104"/>
      <c r="BAA50" s="104"/>
      <c r="BAB50" s="104"/>
      <c r="BAC50" s="104"/>
      <c r="BAD50" s="104"/>
      <c r="BAE50" s="104"/>
      <c r="BAF50" s="104"/>
      <c r="BAG50" s="104"/>
      <c r="BAH50" s="104"/>
      <c r="BAI50" s="104"/>
      <c r="BAJ50" s="104"/>
      <c r="BAK50" s="104"/>
      <c r="BAL50" s="104"/>
      <c r="BAM50" s="104"/>
      <c r="BAN50" s="104"/>
      <c r="BAO50" s="104"/>
      <c r="BAP50" s="104"/>
      <c r="BAQ50" s="104"/>
      <c r="BAR50" s="104"/>
      <c r="BAS50" s="104"/>
      <c r="BAT50" s="104"/>
      <c r="BAU50" s="104"/>
      <c r="BAV50" s="104"/>
      <c r="BAW50" s="104"/>
      <c r="BAX50" s="104"/>
      <c r="BAY50" s="104"/>
      <c r="BAZ50" s="104"/>
      <c r="BBA50" s="104"/>
      <c r="BBB50" s="104"/>
      <c r="BBC50" s="104"/>
      <c r="BBD50" s="104"/>
      <c r="BBE50" s="104"/>
      <c r="BBF50" s="104"/>
      <c r="BBG50" s="104"/>
      <c r="BBH50" s="104"/>
      <c r="BBI50" s="104"/>
      <c r="BBJ50" s="104"/>
      <c r="BBK50" s="104"/>
      <c r="BBL50" s="104"/>
      <c r="BBM50" s="104"/>
      <c r="BBN50" s="104"/>
      <c r="BBO50" s="104"/>
      <c r="BBP50" s="104"/>
      <c r="BBQ50" s="104"/>
      <c r="BBR50" s="104"/>
      <c r="BBS50" s="104"/>
      <c r="BBT50" s="104"/>
      <c r="BBU50" s="104"/>
      <c r="BBV50" s="104"/>
      <c r="BBW50" s="104"/>
      <c r="BBX50" s="104"/>
      <c r="BBY50" s="104"/>
      <c r="BBZ50" s="104"/>
      <c r="BCA50" s="104"/>
      <c r="BCB50" s="104"/>
      <c r="BCC50" s="104"/>
      <c r="BCD50" s="104"/>
      <c r="BCE50" s="104"/>
      <c r="BCF50" s="104"/>
      <c r="BCG50" s="104"/>
      <c r="BCH50" s="104"/>
      <c r="BCI50" s="104"/>
      <c r="BCJ50" s="104"/>
      <c r="BCK50" s="104"/>
      <c r="BCL50" s="104"/>
      <c r="BCM50" s="104"/>
      <c r="BCN50" s="104"/>
      <c r="BCO50" s="104"/>
      <c r="BCP50" s="104"/>
      <c r="BCQ50" s="104"/>
      <c r="BCR50" s="104"/>
      <c r="BCS50" s="104"/>
      <c r="BCT50" s="104"/>
      <c r="BCU50" s="104"/>
      <c r="BCV50" s="104"/>
      <c r="BCW50" s="104"/>
      <c r="BCX50" s="104"/>
      <c r="BCY50" s="104"/>
      <c r="BCZ50" s="104"/>
      <c r="BDA50" s="104"/>
      <c r="BDB50" s="104"/>
      <c r="BDC50" s="104"/>
      <c r="BDD50" s="104"/>
      <c r="BDE50" s="104"/>
      <c r="BDF50" s="104"/>
      <c r="BDG50" s="104"/>
      <c r="BDH50" s="104"/>
      <c r="BDI50" s="104"/>
      <c r="BDJ50" s="104"/>
      <c r="BDK50" s="104"/>
      <c r="BDL50" s="104"/>
      <c r="BDM50" s="104"/>
      <c r="BDN50" s="104"/>
      <c r="BDO50" s="104"/>
      <c r="BDP50" s="104"/>
      <c r="BDQ50" s="104"/>
      <c r="BDR50" s="104"/>
      <c r="BDS50" s="104"/>
      <c r="BDT50" s="104"/>
      <c r="BDU50" s="104"/>
      <c r="BDV50" s="104"/>
      <c r="BDW50" s="104"/>
      <c r="BDX50" s="104"/>
      <c r="BDY50" s="104"/>
      <c r="BDZ50" s="104"/>
      <c r="BEA50" s="104"/>
      <c r="BEB50" s="104"/>
      <c r="BEC50" s="104"/>
      <c r="BED50" s="104"/>
      <c r="BEE50" s="104"/>
      <c r="BEF50" s="104"/>
      <c r="BEG50" s="104"/>
      <c r="BEH50" s="104"/>
      <c r="BEI50" s="104"/>
      <c r="BEJ50" s="104"/>
      <c r="BEK50" s="104"/>
      <c r="BEL50" s="104"/>
      <c r="BEM50" s="104"/>
      <c r="BEN50" s="104"/>
      <c r="BEO50" s="104"/>
      <c r="BEP50" s="104"/>
      <c r="BEQ50" s="104"/>
      <c r="BER50" s="104"/>
      <c r="BES50" s="104"/>
      <c r="BET50" s="104"/>
      <c r="BEU50" s="104"/>
      <c r="BEV50" s="104"/>
      <c r="BEW50" s="104"/>
      <c r="BEX50" s="104"/>
      <c r="BEY50" s="104"/>
      <c r="BEZ50" s="104"/>
      <c r="BFA50" s="104"/>
      <c r="BFB50" s="104"/>
      <c r="BFC50" s="104"/>
      <c r="BFD50" s="104"/>
      <c r="BFE50" s="104"/>
      <c r="BFF50" s="104"/>
      <c r="BFG50" s="104"/>
      <c r="BFH50" s="104"/>
      <c r="BFI50" s="104"/>
      <c r="BFJ50" s="104"/>
      <c r="BFK50" s="104"/>
      <c r="BFL50" s="104"/>
      <c r="BFM50" s="104"/>
      <c r="BFN50" s="104"/>
      <c r="BFO50" s="104"/>
      <c r="BFP50" s="104"/>
      <c r="BFQ50" s="104"/>
      <c r="BFR50" s="104"/>
      <c r="BFS50" s="104"/>
      <c r="BFT50" s="104"/>
      <c r="BFU50" s="104"/>
      <c r="BFV50" s="104"/>
      <c r="BFW50" s="104"/>
      <c r="BFX50" s="104"/>
      <c r="BFY50" s="104"/>
      <c r="BFZ50" s="104"/>
      <c r="BGA50" s="104"/>
      <c r="BGB50" s="104"/>
      <c r="BGC50" s="104"/>
      <c r="BGD50" s="104"/>
      <c r="BGE50" s="104"/>
      <c r="BGF50" s="104"/>
      <c r="BGG50" s="104"/>
      <c r="BGH50" s="104"/>
      <c r="BGI50" s="104"/>
      <c r="BGJ50" s="104"/>
      <c r="BGK50" s="104"/>
      <c r="BGL50" s="104"/>
      <c r="BGM50" s="104"/>
      <c r="BGN50" s="104"/>
      <c r="BGO50" s="104"/>
      <c r="BGP50" s="104"/>
      <c r="BGQ50" s="104"/>
      <c r="BGR50" s="104"/>
      <c r="BGS50" s="104"/>
      <c r="BGT50" s="104"/>
      <c r="BGU50" s="104"/>
      <c r="BGV50" s="104"/>
      <c r="BGW50" s="104"/>
      <c r="BGX50" s="104"/>
      <c r="BGY50" s="104"/>
      <c r="BGZ50" s="104"/>
      <c r="BHA50" s="104"/>
      <c r="BHB50" s="104"/>
      <c r="BHC50" s="104"/>
      <c r="BHD50" s="104"/>
      <c r="BHE50" s="104"/>
      <c r="BHF50" s="104"/>
      <c r="BHG50" s="104"/>
      <c r="BHH50" s="104"/>
      <c r="BHI50" s="104"/>
      <c r="BHJ50" s="104"/>
      <c r="BHK50" s="104"/>
      <c r="BHL50" s="104"/>
      <c r="BHM50" s="104"/>
      <c r="BHN50" s="104"/>
      <c r="BHO50" s="104"/>
      <c r="BHP50" s="104"/>
      <c r="BHQ50" s="104"/>
      <c r="BHR50" s="104"/>
      <c r="BHS50" s="104"/>
      <c r="BHT50" s="104"/>
      <c r="BHU50" s="104"/>
      <c r="BHV50" s="104"/>
      <c r="BHW50" s="104"/>
      <c r="BHX50" s="104"/>
      <c r="BHY50" s="104"/>
      <c r="BHZ50" s="104"/>
      <c r="BIA50" s="104"/>
      <c r="BIB50" s="104"/>
      <c r="BIC50" s="104"/>
      <c r="BID50" s="104"/>
      <c r="BIE50" s="104"/>
      <c r="BIF50" s="104"/>
      <c r="BIG50" s="104"/>
      <c r="BIH50" s="104"/>
      <c r="BII50" s="104"/>
      <c r="BIJ50" s="104"/>
      <c r="BIK50" s="104"/>
      <c r="BIL50" s="104"/>
      <c r="BIM50" s="104"/>
      <c r="BIN50" s="104"/>
      <c r="BIO50" s="104"/>
      <c r="BIP50" s="104"/>
      <c r="BIQ50" s="104"/>
      <c r="BIR50" s="104"/>
      <c r="BIS50" s="104"/>
      <c r="BIT50" s="104"/>
      <c r="BIU50" s="104"/>
      <c r="BIV50" s="104"/>
      <c r="BIW50" s="104"/>
      <c r="BIX50" s="104"/>
      <c r="BIY50" s="104"/>
      <c r="BIZ50" s="104"/>
      <c r="BJA50" s="104"/>
      <c r="BJB50" s="104"/>
      <c r="BJC50" s="104"/>
      <c r="BJD50" s="104"/>
      <c r="BJE50" s="104"/>
      <c r="BJF50" s="104"/>
      <c r="BJG50" s="104"/>
      <c r="BJH50" s="104"/>
      <c r="BJI50" s="104"/>
      <c r="BJJ50" s="104"/>
      <c r="BJK50" s="104"/>
      <c r="BJL50" s="104"/>
      <c r="BJM50" s="104"/>
      <c r="BJN50" s="104"/>
      <c r="BJO50" s="104"/>
      <c r="BJP50" s="104"/>
      <c r="BJQ50" s="104"/>
      <c r="BJR50" s="104"/>
      <c r="BJS50" s="104"/>
      <c r="BJT50" s="104"/>
      <c r="BJU50" s="104"/>
      <c r="BJV50" s="104"/>
      <c r="BJW50" s="104"/>
      <c r="BJX50" s="104"/>
      <c r="BJY50" s="104"/>
      <c r="BJZ50" s="104"/>
      <c r="BKA50" s="104"/>
      <c r="BKB50" s="104"/>
      <c r="BKC50" s="104"/>
      <c r="BKD50" s="104"/>
      <c r="BKE50" s="104"/>
      <c r="BKF50" s="104"/>
      <c r="BKG50" s="104"/>
      <c r="BKH50" s="104"/>
      <c r="BKI50" s="104"/>
      <c r="BKJ50" s="104"/>
      <c r="BKK50" s="104"/>
      <c r="BKL50" s="104"/>
      <c r="BKM50" s="104"/>
      <c r="BKN50" s="104"/>
      <c r="BKO50" s="104"/>
      <c r="BKP50" s="104"/>
      <c r="BKQ50" s="104"/>
      <c r="BKR50" s="104"/>
      <c r="BKS50" s="104"/>
      <c r="BKT50" s="104"/>
      <c r="BKU50" s="104"/>
      <c r="BKV50" s="104"/>
      <c r="BKW50" s="104"/>
      <c r="BKX50" s="104"/>
      <c r="BKY50" s="104"/>
      <c r="BKZ50" s="104"/>
      <c r="BLA50" s="104"/>
      <c r="BLB50" s="104"/>
      <c r="BLC50" s="104"/>
      <c r="BLD50" s="104"/>
      <c r="BLE50" s="104"/>
      <c r="BLF50" s="104"/>
      <c r="BLG50" s="104"/>
      <c r="BLH50" s="104"/>
      <c r="BLI50" s="104"/>
      <c r="BLJ50" s="104"/>
      <c r="BLK50" s="104"/>
      <c r="BLL50" s="104"/>
      <c r="BLM50" s="104"/>
      <c r="BLN50" s="104"/>
      <c r="BLO50" s="104"/>
      <c r="BLP50" s="104"/>
      <c r="BLQ50" s="104"/>
      <c r="BLR50" s="104"/>
      <c r="BLS50" s="104"/>
      <c r="BLT50" s="104"/>
      <c r="BLU50" s="104"/>
      <c r="BLV50" s="104"/>
      <c r="BLW50" s="104"/>
      <c r="BLX50" s="104"/>
      <c r="BLY50" s="104"/>
      <c r="BLZ50" s="104"/>
      <c r="BMA50" s="104"/>
      <c r="BMB50" s="104"/>
      <c r="BMC50" s="104"/>
      <c r="BMD50" s="104"/>
      <c r="BME50" s="104"/>
      <c r="BMF50" s="104"/>
      <c r="BMG50" s="104"/>
      <c r="BMH50" s="104"/>
      <c r="BMI50" s="104"/>
      <c r="BMJ50" s="104"/>
      <c r="BMK50" s="104"/>
      <c r="BML50" s="104"/>
      <c r="BMM50" s="104"/>
      <c r="BMN50" s="104"/>
      <c r="BMO50" s="104"/>
      <c r="BMP50" s="104"/>
      <c r="BMQ50" s="104"/>
      <c r="BMR50" s="104"/>
      <c r="BMS50" s="104"/>
      <c r="BMT50" s="104"/>
      <c r="BMU50" s="104"/>
      <c r="BMV50" s="104"/>
      <c r="BMW50" s="104"/>
      <c r="BMX50" s="104"/>
      <c r="BMY50" s="104"/>
      <c r="BMZ50" s="104"/>
      <c r="BNA50" s="104"/>
      <c r="BNB50" s="104"/>
      <c r="BNC50" s="104"/>
      <c r="BND50" s="104"/>
      <c r="BNE50" s="104"/>
      <c r="BNF50" s="104"/>
      <c r="BNG50" s="104"/>
      <c r="BNH50" s="104"/>
      <c r="BNI50" s="104"/>
      <c r="BNJ50" s="104"/>
      <c r="BNK50" s="104"/>
      <c r="BNL50" s="104"/>
      <c r="BNM50" s="104"/>
      <c r="BNN50" s="104"/>
      <c r="BNO50" s="104"/>
      <c r="BNP50" s="104"/>
      <c r="BNQ50" s="104"/>
      <c r="BNR50" s="104"/>
      <c r="BNS50" s="104"/>
      <c r="BNT50" s="104"/>
      <c r="BNU50" s="104"/>
      <c r="BNV50" s="104"/>
      <c r="BNW50" s="104"/>
      <c r="BNX50" s="104"/>
      <c r="BNY50" s="104"/>
      <c r="BNZ50" s="104"/>
      <c r="BOA50" s="104"/>
      <c r="BOB50" s="104"/>
      <c r="BOC50" s="104"/>
      <c r="BOD50" s="104"/>
      <c r="BOE50" s="104"/>
      <c r="BOF50" s="104"/>
      <c r="BOG50" s="104"/>
      <c r="BOH50" s="104"/>
      <c r="BOI50" s="104"/>
      <c r="BOJ50" s="104"/>
      <c r="BOK50" s="104"/>
      <c r="BOL50" s="104"/>
      <c r="BOM50" s="104"/>
      <c r="BON50" s="104"/>
      <c r="BOO50" s="104"/>
      <c r="BOP50" s="104"/>
      <c r="BOQ50" s="104"/>
      <c r="BOR50" s="104"/>
      <c r="BOS50" s="104"/>
      <c r="BOT50" s="104"/>
      <c r="BOU50" s="104"/>
      <c r="BOV50" s="104"/>
      <c r="BOW50" s="104"/>
      <c r="BOX50" s="104"/>
      <c r="BOY50" s="104"/>
      <c r="BOZ50" s="104"/>
      <c r="BPA50" s="104"/>
      <c r="BPB50" s="104"/>
      <c r="BPC50" s="104"/>
      <c r="BPD50" s="104"/>
      <c r="BPE50" s="104"/>
      <c r="BPF50" s="104"/>
      <c r="BPG50" s="104"/>
      <c r="BPH50" s="104"/>
      <c r="BPI50" s="104"/>
      <c r="BPJ50" s="104"/>
      <c r="BPK50" s="104"/>
      <c r="BPL50" s="104"/>
      <c r="BPM50" s="104"/>
      <c r="BPN50" s="104"/>
      <c r="BPO50" s="104"/>
      <c r="BPP50" s="104"/>
      <c r="BPQ50" s="104"/>
      <c r="BPR50" s="104"/>
      <c r="BPS50" s="104"/>
      <c r="BPT50" s="104"/>
      <c r="BPU50" s="104"/>
      <c r="BPV50" s="104"/>
      <c r="BPW50" s="104"/>
      <c r="BPX50" s="104"/>
      <c r="BPY50" s="104"/>
      <c r="BPZ50" s="104"/>
      <c r="BQA50" s="104"/>
      <c r="BQB50" s="104"/>
      <c r="BQC50" s="104"/>
      <c r="BQD50" s="104"/>
      <c r="BQE50" s="104"/>
      <c r="BQF50" s="104"/>
      <c r="BQG50" s="104"/>
      <c r="BQH50" s="104"/>
      <c r="BQI50" s="104"/>
      <c r="BQJ50" s="104"/>
      <c r="BQK50" s="104"/>
      <c r="BQL50" s="104"/>
      <c r="BQM50" s="104"/>
      <c r="BQN50" s="104"/>
      <c r="BQO50" s="104"/>
      <c r="BQP50" s="104"/>
      <c r="BQQ50" s="104"/>
      <c r="BQR50" s="104"/>
      <c r="BQS50" s="104"/>
      <c r="BQT50" s="104"/>
      <c r="BQU50" s="104"/>
      <c r="BQV50" s="104"/>
      <c r="BQW50" s="104"/>
      <c r="BQX50" s="104"/>
      <c r="BQY50" s="104"/>
      <c r="BQZ50" s="104"/>
      <c r="BRA50" s="104"/>
      <c r="BRB50" s="104"/>
      <c r="BRC50" s="104"/>
      <c r="BRD50" s="104"/>
      <c r="BRE50" s="104"/>
      <c r="BRF50" s="104"/>
      <c r="BRG50" s="104"/>
      <c r="BRH50" s="104"/>
      <c r="BRI50" s="104"/>
      <c r="BRJ50" s="104"/>
      <c r="BRK50" s="104"/>
      <c r="BRL50" s="104"/>
      <c r="BRM50" s="104"/>
      <c r="BRN50" s="104"/>
      <c r="BRO50" s="104"/>
      <c r="BRP50" s="104"/>
      <c r="BRQ50" s="104"/>
      <c r="BRR50" s="104"/>
      <c r="BRS50" s="104"/>
      <c r="BRT50" s="104"/>
      <c r="BRU50" s="104"/>
      <c r="BRV50" s="104"/>
      <c r="BRW50" s="104"/>
      <c r="BRX50" s="104"/>
      <c r="BRY50" s="104"/>
      <c r="BRZ50" s="104"/>
      <c r="BSA50" s="104"/>
      <c r="BSB50" s="104"/>
      <c r="BSC50" s="104"/>
      <c r="BSD50" s="104"/>
      <c r="BSE50" s="104"/>
      <c r="BSF50" s="104"/>
      <c r="BSG50" s="104"/>
      <c r="BSH50" s="104"/>
      <c r="BSI50" s="104"/>
      <c r="BSJ50" s="104"/>
      <c r="BSK50" s="104"/>
      <c r="BSL50" s="104"/>
      <c r="BSM50" s="104"/>
      <c r="BSN50" s="104"/>
      <c r="BSO50" s="104"/>
      <c r="BSP50" s="104"/>
      <c r="BSQ50" s="104"/>
      <c r="BSR50" s="104"/>
      <c r="BSS50" s="104"/>
      <c r="BST50" s="104"/>
      <c r="BSU50" s="104"/>
      <c r="BSV50" s="104"/>
      <c r="BSW50" s="104"/>
      <c r="BSX50" s="104"/>
      <c r="BSY50" s="104"/>
      <c r="BSZ50" s="104"/>
      <c r="BTA50" s="104"/>
      <c r="BTB50" s="104"/>
      <c r="BTC50" s="104"/>
      <c r="BTD50" s="104"/>
      <c r="BTE50" s="104"/>
      <c r="BTF50" s="104"/>
      <c r="BTG50" s="104"/>
      <c r="BTH50" s="104"/>
      <c r="BTI50" s="104"/>
      <c r="BTJ50" s="104"/>
      <c r="BTK50" s="104"/>
      <c r="BTL50" s="104"/>
      <c r="BTM50" s="104"/>
      <c r="BTN50" s="104"/>
      <c r="BTO50" s="104"/>
      <c r="BTP50" s="104"/>
      <c r="BTQ50" s="104"/>
      <c r="BTR50" s="104"/>
      <c r="BTS50" s="104"/>
      <c r="BTT50" s="104"/>
      <c r="BTU50" s="104"/>
      <c r="BTV50" s="104"/>
      <c r="BTW50" s="104"/>
      <c r="BTX50" s="104"/>
      <c r="BTY50" s="104"/>
      <c r="BTZ50" s="104"/>
      <c r="BUA50" s="104"/>
      <c r="BUB50" s="104"/>
      <c r="BUC50" s="104"/>
      <c r="BUD50" s="104"/>
      <c r="BUE50" s="104"/>
      <c r="BUF50" s="104"/>
      <c r="BUG50" s="104"/>
      <c r="BUH50" s="104"/>
      <c r="BUI50" s="104"/>
      <c r="BUJ50" s="104"/>
      <c r="BUK50" s="104"/>
      <c r="BUL50" s="104"/>
      <c r="BUM50" s="104"/>
      <c r="BUN50" s="104"/>
      <c r="BUO50" s="104"/>
      <c r="BUP50" s="104"/>
      <c r="BUQ50" s="104"/>
      <c r="BUR50" s="104"/>
      <c r="BUS50" s="104"/>
      <c r="BUT50" s="104"/>
      <c r="BUU50" s="104"/>
      <c r="BUV50" s="104"/>
      <c r="BUW50" s="104"/>
      <c r="BUX50" s="104"/>
      <c r="BUY50" s="104"/>
      <c r="BUZ50" s="104"/>
      <c r="BVA50" s="104"/>
      <c r="BVB50" s="104"/>
      <c r="BVC50" s="104"/>
      <c r="BVD50" s="104"/>
      <c r="BVE50" s="104"/>
      <c r="BVF50" s="104"/>
      <c r="BVG50" s="104"/>
      <c r="BVH50" s="104"/>
      <c r="BVI50" s="104"/>
      <c r="BVJ50" s="104"/>
      <c r="BVK50" s="104"/>
      <c r="BVL50" s="104"/>
      <c r="BVM50" s="104"/>
      <c r="BVN50" s="104"/>
      <c r="BVO50" s="104"/>
      <c r="BVP50" s="104"/>
      <c r="BVQ50" s="104"/>
      <c r="BVR50" s="104"/>
      <c r="BVS50" s="104"/>
      <c r="BVT50" s="104"/>
      <c r="BVU50" s="104"/>
      <c r="BVV50" s="104"/>
      <c r="BVW50" s="104"/>
      <c r="BVX50" s="104"/>
      <c r="BVY50" s="104"/>
      <c r="BVZ50" s="104"/>
      <c r="BWA50" s="104"/>
      <c r="BWB50" s="104"/>
      <c r="BWC50" s="104"/>
      <c r="BWD50" s="104"/>
      <c r="BWE50" s="104"/>
      <c r="BWF50" s="104"/>
      <c r="BWG50" s="104"/>
      <c r="BWH50" s="104"/>
      <c r="BWI50" s="104"/>
      <c r="BWJ50" s="104"/>
      <c r="BWK50" s="104"/>
    </row>
    <row r="51" spans="1:1961" s="126" customFormat="1" ht="31.5" x14ac:dyDescent="0.25">
      <c r="A51" s="46" t="s">
        <v>176</v>
      </c>
      <c r="B51" s="47" t="s">
        <v>177</v>
      </c>
      <c r="C51" s="85" t="s">
        <v>127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8">
        <v>5.2926651099999997</v>
      </c>
      <c r="AA51" s="85">
        <v>0</v>
      </c>
      <c r="AB51" s="85">
        <v>0</v>
      </c>
      <c r="AC51" s="85">
        <v>0</v>
      </c>
      <c r="AD51" s="85">
        <v>0</v>
      </c>
      <c r="AE51" s="85">
        <v>219</v>
      </c>
      <c r="AF51" s="85">
        <v>0</v>
      </c>
      <c r="AG51" s="88">
        <f>Z51</f>
        <v>5.2926651099999997</v>
      </c>
      <c r="AH51" s="85">
        <f t="shared" si="16"/>
        <v>0</v>
      </c>
      <c r="AI51" s="85">
        <f t="shared" si="16"/>
        <v>0</v>
      </c>
      <c r="AJ51" s="85">
        <f t="shared" si="16"/>
        <v>0</v>
      </c>
      <c r="AK51" s="85">
        <f t="shared" si="16"/>
        <v>0</v>
      </c>
      <c r="AL51" s="85">
        <f t="shared" si="16"/>
        <v>219</v>
      </c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  <c r="IW51" s="104"/>
      <c r="IX51" s="104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4"/>
      <c r="NJ51" s="104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4"/>
      <c r="SD51" s="104"/>
      <c r="SE51" s="104"/>
      <c r="SF51" s="104"/>
      <c r="SG51" s="104"/>
      <c r="SH51" s="104"/>
      <c r="SI51" s="104"/>
      <c r="SJ51" s="104"/>
      <c r="SK51" s="104"/>
      <c r="SL51" s="104"/>
      <c r="SM51" s="104"/>
      <c r="SN51" s="104"/>
      <c r="SO51" s="104"/>
      <c r="SP51" s="104"/>
      <c r="SQ51" s="104"/>
      <c r="SR51" s="104"/>
      <c r="SS51" s="104"/>
      <c r="ST51" s="104"/>
      <c r="SU51" s="104"/>
      <c r="SV51" s="104"/>
      <c r="SW51" s="104"/>
      <c r="SX51" s="104"/>
      <c r="SY51" s="104"/>
      <c r="SZ51" s="104"/>
      <c r="TA51" s="104"/>
      <c r="TB51" s="104"/>
      <c r="TC51" s="104"/>
      <c r="TD51" s="104"/>
      <c r="TE51" s="104"/>
      <c r="TF51" s="104"/>
      <c r="TG51" s="104"/>
      <c r="TH51" s="104"/>
      <c r="TI51" s="104"/>
      <c r="TJ51" s="104"/>
      <c r="TK51" s="104"/>
      <c r="TL51" s="104"/>
      <c r="TM51" s="104"/>
      <c r="TN51" s="104"/>
      <c r="TO51" s="104"/>
      <c r="TP51" s="104"/>
      <c r="TQ51" s="104"/>
      <c r="TR51" s="104"/>
      <c r="TS51" s="104"/>
      <c r="TT51" s="104"/>
      <c r="TU51" s="104"/>
      <c r="TV51" s="104"/>
      <c r="TW51" s="104"/>
      <c r="TX51" s="104"/>
      <c r="TY51" s="104"/>
      <c r="TZ51" s="104"/>
      <c r="UA51" s="104"/>
      <c r="UB51" s="104"/>
      <c r="UC51" s="104"/>
      <c r="UD51" s="104"/>
      <c r="UE51" s="104"/>
      <c r="UF51" s="104"/>
      <c r="UG51" s="104"/>
      <c r="UH51" s="104"/>
      <c r="UI51" s="104"/>
      <c r="UJ51" s="104"/>
      <c r="UK51" s="104"/>
      <c r="UL51" s="104"/>
      <c r="UM51" s="104"/>
      <c r="UN51" s="104"/>
      <c r="UO51" s="104"/>
      <c r="UP51" s="104"/>
      <c r="UQ51" s="104"/>
      <c r="UR51" s="104"/>
      <c r="US51" s="104"/>
      <c r="UT51" s="104"/>
      <c r="UU51" s="104"/>
      <c r="UV51" s="104"/>
      <c r="UW51" s="104"/>
      <c r="UX51" s="104"/>
      <c r="UY51" s="104"/>
      <c r="UZ51" s="104"/>
      <c r="VA51" s="104"/>
      <c r="VB51" s="104"/>
      <c r="VC51" s="104"/>
      <c r="VD51" s="104"/>
      <c r="VE51" s="104"/>
      <c r="VF51" s="104"/>
      <c r="VG51" s="104"/>
      <c r="VH51" s="104"/>
      <c r="VI51" s="104"/>
      <c r="VJ51" s="104"/>
      <c r="VK51" s="104"/>
      <c r="VL51" s="104"/>
      <c r="VM51" s="104"/>
      <c r="VN51" s="104"/>
      <c r="VO51" s="104"/>
      <c r="VP51" s="104"/>
      <c r="VQ51" s="104"/>
      <c r="VR51" s="104"/>
      <c r="VS51" s="104"/>
      <c r="VT51" s="104"/>
      <c r="VU51" s="104"/>
      <c r="VV51" s="104"/>
      <c r="VW51" s="104"/>
      <c r="VX51" s="104"/>
      <c r="VY51" s="104"/>
      <c r="VZ51" s="104"/>
      <c r="WA51" s="104"/>
      <c r="WB51" s="104"/>
      <c r="WC51" s="104"/>
      <c r="WD51" s="104"/>
      <c r="WE51" s="104"/>
      <c r="WF51" s="104"/>
      <c r="WG51" s="104"/>
      <c r="WH51" s="104"/>
      <c r="WI51" s="104"/>
      <c r="WJ51" s="104"/>
      <c r="WK51" s="104"/>
      <c r="WL51" s="104"/>
      <c r="WM51" s="104"/>
      <c r="WN51" s="104"/>
      <c r="WO51" s="104"/>
      <c r="WP51" s="104"/>
      <c r="WQ51" s="104"/>
      <c r="WR51" s="104"/>
      <c r="WS51" s="104"/>
      <c r="WT51" s="104"/>
      <c r="WU51" s="104"/>
      <c r="WV51" s="104"/>
      <c r="WW51" s="104"/>
      <c r="WX51" s="104"/>
      <c r="WY51" s="104"/>
      <c r="WZ51" s="104"/>
      <c r="XA51" s="104"/>
      <c r="XB51" s="104"/>
      <c r="XC51" s="104"/>
      <c r="XD51" s="104"/>
      <c r="XE51" s="104"/>
      <c r="XF51" s="104"/>
      <c r="XG51" s="104"/>
      <c r="XH51" s="104"/>
      <c r="XI51" s="104"/>
      <c r="XJ51" s="104"/>
      <c r="XK51" s="104"/>
      <c r="XL51" s="104"/>
      <c r="XM51" s="104"/>
      <c r="XN51" s="104"/>
      <c r="XO51" s="104"/>
      <c r="XP51" s="104"/>
      <c r="XQ51" s="104"/>
      <c r="XR51" s="104"/>
      <c r="XS51" s="104"/>
      <c r="XT51" s="104"/>
      <c r="XU51" s="104"/>
      <c r="XV51" s="104"/>
      <c r="XW51" s="104"/>
      <c r="XX51" s="104"/>
      <c r="XY51" s="104"/>
      <c r="XZ51" s="104"/>
      <c r="YA51" s="104"/>
      <c r="YB51" s="104"/>
      <c r="YC51" s="104"/>
      <c r="YD51" s="104"/>
      <c r="YE51" s="104"/>
      <c r="YF51" s="104"/>
      <c r="YG51" s="104"/>
      <c r="YH51" s="104"/>
      <c r="YI51" s="104"/>
      <c r="YJ51" s="104"/>
      <c r="YK51" s="104"/>
      <c r="YL51" s="104"/>
      <c r="YM51" s="104"/>
      <c r="YN51" s="104"/>
      <c r="YO51" s="104"/>
      <c r="YP51" s="104"/>
      <c r="YQ51" s="104"/>
      <c r="YR51" s="104"/>
      <c r="YS51" s="104"/>
      <c r="YT51" s="104"/>
      <c r="YU51" s="104"/>
      <c r="YV51" s="104"/>
      <c r="YW51" s="104"/>
      <c r="YX51" s="104"/>
      <c r="YY51" s="104"/>
      <c r="YZ51" s="104"/>
      <c r="ZA51" s="104"/>
      <c r="ZB51" s="104"/>
      <c r="ZC51" s="104"/>
      <c r="ZD51" s="104"/>
      <c r="ZE51" s="104"/>
      <c r="ZF51" s="104"/>
      <c r="ZG51" s="104"/>
      <c r="ZH51" s="104"/>
      <c r="ZI51" s="104"/>
      <c r="ZJ51" s="104"/>
      <c r="ZK51" s="104"/>
      <c r="ZL51" s="104"/>
      <c r="ZM51" s="104"/>
      <c r="ZN51" s="104"/>
      <c r="ZO51" s="104"/>
      <c r="ZP51" s="104"/>
      <c r="ZQ51" s="104"/>
      <c r="ZR51" s="104"/>
      <c r="ZS51" s="104"/>
      <c r="ZT51" s="104"/>
      <c r="ZU51" s="104"/>
      <c r="ZV51" s="104"/>
      <c r="ZW51" s="104"/>
      <c r="ZX51" s="104"/>
      <c r="ZY51" s="104"/>
      <c r="ZZ51" s="104"/>
      <c r="AAA51" s="104"/>
      <c r="AAB51" s="104"/>
      <c r="AAC51" s="104"/>
      <c r="AAD51" s="104"/>
      <c r="AAE51" s="104"/>
      <c r="AAF51" s="104"/>
      <c r="AAG51" s="104"/>
      <c r="AAH51" s="104"/>
      <c r="AAI51" s="104"/>
      <c r="AAJ51" s="104"/>
      <c r="AAK51" s="104"/>
      <c r="AAL51" s="104"/>
      <c r="AAM51" s="104"/>
      <c r="AAN51" s="104"/>
      <c r="AAO51" s="104"/>
      <c r="AAP51" s="104"/>
      <c r="AAQ51" s="104"/>
      <c r="AAR51" s="104"/>
      <c r="AAS51" s="104"/>
      <c r="AAT51" s="104"/>
      <c r="AAU51" s="104"/>
      <c r="AAV51" s="104"/>
      <c r="AAW51" s="104"/>
      <c r="AAX51" s="104"/>
      <c r="AAY51" s="104"/>
      <c r="AAZ51" s="104"/>
      <c r="ABA51" s="104"/>
      <c r="ABB51" s="104"/>
      <c r="ABC51" s="104"/>
      <c r="ABD51" s="104"/>
      <c r="ABE51" s="104"/>
      <c r="ABF51" s="104"/>
      <c r="ABG51" s="104"/>
      <c r="ABH51" s="104"/>
      <c r="ABI51" s="104"/>
      <c r="ABJ51" s="104"/>
      <c r="ABK51" s="104"/>
      <c r="ABL51" s="104"/>
      <c r="ABM51" s="104"/>
      <c r="ABN51" s="104"/>
      <c r="ABO51" s="104"/>
      <c r="ABP51" s="104"/>
      <c r="ABQ51" s="104"/>
      <c r="ABR51" s="104"/>
      <c r="ABS51" s="104"/>
      <c r="ABT51" s="104"/>
      <c r="ABU51" s="104"/>
      <c r="ABV51" s="104"/>
      <c r="ABW51" s="104"/>
      <c r="ABX51" s="104"/>
      <c r="ABY51" s="104"/>
      <c r="ABZ51" s="104"/>
      <c r="ACA51" s="104"/>
      <c r="ACB51" s="104"/>
      <c r="ACC51" s="104"/>
      <c r="ACD51" s="104"/>
      <c r="ACE51" s="104"/>
      <c r="ACF51" s="104"/>
      <c r="ACG51" s="104"/>
      <c r="ACH51" s="104"/>
      <c r="ACI51" s="104"/>
      <c r="ACJ51" s="104"/>
      <c r="ACK51" s="104"/>
      <c r="ACL51" s="104"/>
      <c r="ACM51" s="104"/>
      <c r="ACN51" s="104"/>
      <c r="ACO51" s="104"/>
      <c r="ACP51" s="104"/>
      <c r="ACQ51" s="104"/>
      <c r="ACR51" s="104"/>
      <c r="ACS51" s="104"/>
      <c r="ACT51" s="104"/>
      <c r="ACU51" s="104"/>
      <c r="ACV51" s="104"/>
      <c r="ACW51" s="104"/>
      <c r="ACX51" s="104"/>
      <c r="ACY51" s="104"/>
      <c r="ACZ51" s="104"/>
      <c r="ADA51" s="104"/>
      <c r="ADB51" s="104"/>
      <c r="ADC51" s="104"/>
      <c r="ADD51" s="104"/>
      <c r="ADE51" s="104"/>
      <c r="ADF51" s="104"/>
      <c r="ADG51" s="104"/>
      <c r="ADH51" s="104"/>
      <c r="ADI51" s="104"/>
      <c r="ADJ51" s="104"/>
      <c r="ADK51" s="104"/>
      <c r="ADL51" s="104"/>
      <c r="ADM51" s="104"/>
      <c r="ADN51" s="104"/>
      <c r="ADO51" s="104"/>
      <c r="ADP51" s="104"/>
      <c r="ADQ51" s="104"/>
      <c r="ADR51" s="104"/>
      <c r="ADS51" s="104"/>
      <c r="ADT51" s="104"/>
      <c r="ADU51" s="104"/>
      <c r="ADV51" s="104"/>
      <c r="ADW51" s="104"/>
      <c r="ADX51" s="104"/>
      <c r="ADY51" s="104"/>
      <c r="ADZ51" s="104"/>
      <c r="AEA51" s="104"/>
      <c r="AEB51" s="104"/>
      <c r="AEC51" s="104"/>
      <c r="AED51" s="104"/>
      <c r="AEE51" s="104"/>
      <c r="AEF51" s="104"/>
      <c r="AEG51" s="104"/>
      <c r="AEH51" s="104"/>
      <c r="AEI51" s="104"/>
      <c r="AEJ51" s="104"/>
      <c r="AEK51" s="104"/>
      <c r="AEL51" s="104"/>
      <c r="AEM51" s="104"/>
      <c r="AEN51" s="104"/>
      <c r="AEO51" s="104"/>
      <c r="AEP51" s="104"/>
      <c r="AEQ51" s="104"/>
      <c r="AER51" s="104"/>
      <c r="AES51" s="104"/>
      <c r="AET51" s="104"/>
      <c r="AEU51" s="104"/>
      <c r="AEV51" s="104"/>
      <c r="AEW51" s="104"/>
      <c r="AEX51" s="104"/>
      <c r="AEY51" s="104"/>
      <c r="AEZ51" s="104"/>
      <c r="AFA51" s="104"/>
      <c r="AFB51" s="104"/>
      <c r="AFC51" s="104"/>
      <c r="AFD51" s="104"/>
      <c r="AFE51" s="104"/>
      <c r="AFF51" s="104"/>
      <c r="AFG51" s="104"/>
      <c r="AFH51" s="104"/>
      <c r="AFI51" s="104"/>
      <c r="AFJ51" s="104"/>
      <c r="AFK51" s="104"/>
      <c r="AFL51" s="104"/>
      <c r="AFM51" s="104"/>
      <c r="AFN51" s="104"/>
      <c r="AFO51" s="104"/>
      <c r="AFP51" s="104"/>
      <c r="AFQ51" s="104"/>
      <c r="AFR51" s="104"/>
      <c r="AFS51" s="104"/>
      <c r="AFT51" s="104"/>
      <c r="AFU51" s="104"/>
      <c r="AFV51" s="104"/>
      <c r="AFW51" s="104"/>
      <c r="AFX51" s="104"/>
      <c r="AFY51" s="104"/>
      <c r="AFZ51" s="104"/>
      <c r="AGA51" s="104"/>
      <c r="AGB51" s="104"/>
      <c r="AGC51" s="104"/>
      <c r="AGD51" s="104"/>
      <c r="AGE51" s="104"/>
      <c r="AGF51" s="104"/>
      <c r="AGG51" s="104"/>
      <c r="AGH51" s="104"/>
      <c r="AGI51" s="104"/>
      <c r="AGJ51" s="104"/>
      <c r="AGK51" s="104"/>
      <c r="AGL51" s="104"/>
      <c r="AGM51" s="104"/>
      <c r="AGN51" s="104"/>
      <c r="AGO51" s="104"/>
      <c r="AGP51" s="104"/>
      <c r="AGQ51" s="104"/>
      <c r="AGR51" s="104"/>
      <c r="AGS51" s="104"/>
      <c r="AGT51" s="104"/>
      <c r="AGU51" s="104"/>
      <c r="AGV51" s="104"/>
      <c r="AGW51" s="104"/>
      <c r="AGX51" s="104"/>
      <c r="AGY51" s="104"/>
      <c r="AGZ51" s="104"/>
      <c r="AHA51" s="104"/>
      <c r="AHB51" s="104"/>
      <c r="AHC51" s="104"/>
      <c r="AHD51" s="104"/>
      <c r="AHE51" s="104"/>
      <c r="AHF51" s="104"/>
      <c r="AHG51" s="104"/>
      <c r="AHH51" s="104"/>
      <c r="AHI51" s="104"/>
      <c r="AHJ51" s="104"/>
      <c r="AHK51" s="104"/>
      <c r="AHL51" s="104"/>
      <c r="AHM51" s="104"/>
      <c r="AHN51" s="104"/>
      <c r="AHO51" s="104"/>
      <c r="AHP51" s="104"/>
      <c r="AHQ51" s="104"/>
      <c r="AHR51" s="104"/>
      <c r="AHS51" s="104"/>
      <c r="AHT51" s="104"/>
      <c r="AHU51" s="104"/>
      <c r="AHV51" s="104"/>
      <c r="AHW51" s="104"/>
      <c r="AHX51" s="104"/>
      <c r="AHY51" s="104"/>
      <c r="AHZ51" s="104"/>
      <c r="AIA51" s="104"/>
      <c r="AIB51" s="104"/>
      <c r="AIC51" s="104"/>
      <c r="AID51" s="104"/>
      <c r="AIE51" s="104"/>
      <c r="AIF51" s="104"/>
      <c r="AIG51" s="104"/>
      <c r="AIH51" s="104"/>
      <c r="AII51" s="104"/>
      <c r="AIJ51" s="104"/>
      <c r="AIK51" s="104"/>
      <c r="AIL51" s="104"/>
      <c r="AIM51" s="104"/>
      <c r="AIN51" s="104"/>
      <c r="AIO51" s="104"/>
      <c r="AIP51" s="104"/>
      <c r="AIQ51" s="104"/>
      <c r="AIR51" s="104"/>
      <c r="AIS51" s="104"/>
      <c r="AIT51" s="104"/>
      <c r="AIU51" s="104"/>
      <c r="AIV51" s="104"/>
      <c r="AIW51" s="104"/>
      <c r="AIX51" s="104"/>
      <c r="AIY51" s="104"/>
      <c r="AIZ51" s="104"/>
      <c r="AJA51" s="104"/>
      <c r="AJB51" s="104"/>
      <c r="AJC51" s="104"/>
      <c r="AJD51" s="104"/>
      <c r="AJE51" s="104"/>
      <c r="AJF51" s="104"/>
      <c r="AJG51" s="104"/>
      <c r="AJH51" s="104"/>
      <c r="AJI51" s="104"/>
      <c r="AJJ51" s="104"/>
      <c r="AJK51" s="104"/>
      <c r="AJL51" s="104"/>
      <c r="AJM51" s="104"/>
      <c r="AJN51" s="104"/>
      <c r="AJO51" s="104"/>
      <c r="AJP51" s="104"/>
      <c r="AJQ51" s="104"/>
      <c r="AJR51" s="104"/>
      <c r="AJS51" s="104"/>
      <c r="AJT51" s="104"/>
      <c r="AJU51" s="104"/>
      <c r="AJV51" s="104"/>
      <c r="AJW51" s="104"/>
      <c r="AJX51" s="104"/>
      <c r="AJY51" s="104"/>
      <c r="AJZ51" s="104"/>
      <c r="AKA51" s="104"/>
      <c r="AKB51" s="104"/>
      <c r="AKC51" s="104"/>
      <c r="AKD51" s="104"/>
      <c r="AKE51" s="104"/>
      <c r="AKF51" s="104"/>
      <c r="AKG51" s="104"/>
      <c r="AKH51" s="104"/>
      <c r="AKI51" s="104"/>
      <c r="AKJ51" s="104"/>
      <c r="AKK51" s="104"/>
      <c r="AKL51" s="104"/>
      <c r="AKM51" s="104"/>
      <c r="AKN51" s="104"/>
      <c r="AKO51" s="104"/>
      <c r="AKP51" s="104"/>
      <c r="AKQ51" s="104"/>
      <c r="AKR51" s="104"/>
      <c r="AKS51" s="104"/>
      <c r="AKT51" s="104"/>
      <c r="AKU51" s="104"/>
      <c r="AKV51" s="104"/>
      <c r="AKW51" s="104"/>
      <c r="AKX51" s="104"/>
      <c r="AKY51" s="104"/>
      <c r="AKZ51" s="104"/>
      <c r="ALA51" s="104"/>
      <c r="ALB51" s="104"/>
      <c r="ALC51" s="104"/>
      <c r="ALD51" s="104"/>
      <c r="ALE51" s="104"/>
      <c r="ALF51" s="104"/>
      <c r="ALG51" s="104"/>
      <c r="ALH51" s="104"/>
      <c r="ALI51" s="104"/>
      <c r="ALJ51" s="104"/>
      <c r="ALK51" s="104"/>
      <c r="ALL51" s="104"/>
      <c r="ALM51" s="104"/>
      <c r="ALN51" s="104"/>
      <c r="ALO51" s="104"/>
      <c r="ALP51" s="104"/>
      <c r="ALQ51" s="104"/>
      <c r="ALR51" s="104"/>
      <c r="ALS51" s="104"/>
      <c r="ALT51" s="104"/>
      <c r="ALU51" s="104"/>
      <c r="ALV51" s="104"/>
      <c r="ALW51" s="104"/>
      <c r="ALX51" s="104"/>
      <c r="ALY51" s="104"/>
      <c r="ALZ51" s="104"/>
      <c r="AMA51" s="104"/>
      <c r="AMB51" s="104"/>
      <c r="AMC51" s="104"/>
      <c r="AMD51" s="104"/>
      <c r="AME51" s="104"/>
      <c r="AMF51" s="104"/>
      <c r="AMG51" s="104"/>
      <c r="AMH51" s="104"/>
      <c r="AMI51" s="104"/>
      <c r="AMJ51" s="104"/>
      <c r="AMK51" s="104"/>
      <c r="AML51" s="104"/>
      <c r="AMM51" s="104"/>
      <c r="AMN51" s="104"/>
      <c r="AMO51" s="104"/>
      <c r="AMP51" s="104"/>
      <c r="AMQ51" s="104"/>
      <c r="AMR51" s="104"/>
      <c r="AMS51" s="104"/>
      <c r="AMT51" s="104"/>
      <c r="AMU51" s="104"/>
      <c r="AMV51" s="104"/>
      <c r="AMW51" s="104"/>
      <c r="AMX51" s="104"/>
      <c r="AMY51" s="104"/>
      <c r="AMZ51" s="104"/>
      <c r="ANA51" s="104"/>
      <c r="ANB51" s="104"/>
      <c r="ANC51" s="104"/>
      <c r="AND51" s="104"/>
      <c r="ANE51" s="104"/>
      <c r="ANF51" s="104"/>
      <c r="ANG51" s="104"/>
      <c r="ANH51" s="104"/>
      <c r="ANI51" s="104"/>
      <c r="ANJ51" s="104"/>
      <c r="ANK51" s="104"/>
      <c r="ANL51" s="104"/>
      <c r="ANM51" s="104"/>
      <c r="ANN51" s="104"/>
      <c r="ANO51" s="104"/>
      <c r="ANP51" s="104"/>
      <c r="ANQ51" s="104"/>
      <c r="ANR51" s="104"/>
      <c r="ANS51" s="104"/>
      <c r="ANT51" s="104"/>
      <c r="ANU51" s="104"/>
      <c r="ANV51" s="104"/>
      <c r="ANW51" s="104"/>
      <c r="ANX51" s="104"/>
      <c r="ANY51" s="104"/>
      <c r="ANZ51" s="104"/>
      <c r="AOA51" s="104"/>
      <c r="AOB51" s="104"/>
      <c r="AOC51" s="104"/>
      <c r="AOD51" s="104"/>
      <c r="AOE51" s="104"/>
      <c r="AOF51" s="104"/>
      <c r="AOG51" s="104"/>
      <c r="AOH51" s="104"/>
      <c r="AOI51" s="104"/>
      <c r="AOJ51" s="104"/>
      <c r="AOK51" s="104"/>
      <c r="AOL51" s="104"/>
      <c r="AOM51" s="104"/>
      <c r="AON51" s="104"/>
      <c r="AOO51" s="104"/>
      <c r="AOP51" s="104"/>
      <c r="AOQ51" s="104"/>
      <c r="AOR51" s="104"/>
      <c r="AOS51" s="104"/>
      <c r="AOT51" s="104"/>
      <c r="AOU51" s="104"/>
      <c r="AOV51" s="104"/>
      <c r="AOW51" s="104"/>
      <c r="AOX51" s="104"/>
      <c r="AOY51" s="104"/>
      <c r="AOZ51" s="104"/>
      <c r="APA51" s="104"/>
      <c r="APB51" s="104"/>
      <c r="APC51" s="104"/>
      <c r="APD51" s="104"/>
      <c r="APE51" s="104"/>
      <c r="APF51" s="104"/>
      <c r="APG51" s="104"/>
      <c r="APH51" s="104"/>
      <c r="API51" s="104"/>
      <c r="APJ51" s="104"/>
      <c r="APK51" s="104"/>
      <c r="APL51" s="104"/>
      <c r="APM51" s="104"/>
      <c r="APN51" s="104"/>
      <c r="APO51" s="104"/>
      <c r="APP51" s="104"/>
      <c r="APQ51" s="104"/>
      <c r="APR51" s="104"/>
      <c r="APS51" s="104"/>
      <c r="APT51" s="104"/>
      <c r="APU51" s="104"/>
      <c r="APV51" s="104"/>
      <c r="APW51" s="104"/>
      <c r="APX51" s="104"/>
      <c r="APY51" s="104"/>
      <c r="APZ51" s="104"/>
      <c r="AQA51" s="104"/>
      <c r="AQB51" s="104"/>
      <c r="AQC51" s="104"/>
      <c r="AQD51" s="104"/>
      <c r="AQE51" s="104"/>
      <c r="AQF51" s="104"/>
      <c r="AQG51" s="104"/>
      <c r="AQH51" s="104"/>
      <c r="AQI51" s="104"/>
      <c r="AQJ51" s="104"/>
      <c r="AQK51" s="104"/>
      <c r="AQL51" s="104"/>
      <c r="AQM51" s="104"/>
      <c r="AQN51" s="104"/>
      <c r="AQO51" s="104"/>
      <c r="AQP51" s="104"/>
      <c r="AQQ51" s="104"/>
      <c r="AQR51" s="104"/>
      <c r="AQS51" s="104"/>
      <c r="AQT51" s="104"/>
      <c r="AQU51" s="104"/>
      <c r="AQV51" s="104"/>
      <c r="AQW51" s="104"/>
      <c r="AQX51" s="104"/>
      <c r="AQY51" s="104"/>
      <c r="AQZ51" s="104"/>
      <c r="ARA51" s="104"/>
      <c r="ARB51" s="104"/>
      <c r="ARC51" s="104"/>
      <c r="ARD51" s="104"/>
      <c r="ARE51" s="104"/>
      <c r="ARF51" s="104"/>
      <c r="ARG51" s="104"/>
      <c r="ARH51" s="104"/>
      <c r="ARI51" s="104"/>
      <c r="ARJ51" s="104"/>
      <c r="ARK51" s="104"/>
      <c r="ARL51" s="104"/>
      <c r="ARM51" s="104"/>
      <c r="ARN51" s="104"/>
      <c r="ARO51" s="104"/>
      <c r="ARP51" s="104"/>
      <c r="ARQ51" s="104"/>
      <c r="ARR51" s="104"/>
      <c r="ARS51" s="104"/>
      <c r="ART51" s="104"/>
      <c r="ARU51" s="104"/>
      <c r="ARV51" s="104"/>
      <c r="ARW51" s="104"/>
      <c r="ARX51" s="104"/>
      <c r="ARY51" s="104"/>
      <c r="ARZ51" s="104"/>
      <c r="ASA51" s="104"/>
      <c r="ASB51" s="104"/>
      <c r="ASC51" s="104"/>
      <c r="ASD51" s="104"/>
      <c r="ASE51" s="104"/>
      <c r="ASF51" s="104"/>
      <c r="ASG51" s="104"/>
      <c r="ASH51" s="104"/>
      <c r="ASI51" s="104"/>
      <c r="ASJ51" s="104"/>
      <c r="ASK51" s="104"/>
      <c r="ASL51" s="104"/>
      <c r="ASM51" s="104"/>
      <c r="ASN51" s="104"/>
      <c r="ASO51" s="104"/>
      <c r="ASP51" s="104"/>
      <c r="ASQ51" s="104"/>
      <c r="ASR51" s="104"/>
      <c r="ASS51" s="104"/>
      <c r="AST51" s="104"/>
      <c r="ASU51" s="104"/>
      <c r="ASV51" s="104"/>
      <c r="ASW51" s="104"/>
      <c r="ASX51" s="104"/>
      <c r="ASY51" s="104"/>
      <c r="ASZ51" s="104"/>
      <c r="ATA51" s="104"/>
      <c r="ATB51" s="104"/>
      <c r="ATC51" s="104"/>
      <c r="ATD51" s="104"/>
      <c r="ATE51" s="104"/>
      <c r="ATF51" s="104"/>
      <c r="ATG51" s="104"/>
      <c r="ATH51" s="104"/>
      <c r="ATI51" s="104"/>
      <c r="ATJ51" s="104"/>
      <c r="ATK51" s="104"/>
      <c r="ATL51" s="104"/>
      <c r="ATM51" s="104"/>
      <c r="ATN51" s="104"/>
      <c r="ATO51" s="104"/>
      <c r="ATP51" s="104"/>
      <c r="ATQ51" s="104"/>
      <c r="ATR51" s="104"/>
      <c r="ATS51" s="104"/>
      <c r="ATT51" s="104"/>
      <c r="ATU51" s="104"/>
      <c r="ATV51" s="104"/>
      <c r="ATW51" s="104"/>
      <c r="ATX51" s="104"/>
      <c r="ATY51" s="104"/>
      <c r="ATZ51" s="104"/>
      <c r="AUA51" s="104"/>
      <c r="AUB51" s="104"/>
      <c r="AUC51" s="104"/>
      <c r="AUD51" s="104"/>
      <c r="AUE51" s="104"/>
      <c r="AUF51" s="104"/>
      <c r="AUG51" s="104"/>
      <c r="AUH51" s="104"/>
      <c r="AUI51" s="104"/>
      <c r="AUJ51" s="104"/>
      <c r="AUK51" s="104"/>
      <c r="AUL51" s="104"/>
      <c r="AUM51" s="104"/>
      <c r="AUN51" s="104"/>
      <c r="AUO51" s="104"/>
      <c r="AUP51" s="104"/>
      <c r="AUQ51" s="104"/>
      <c r="AUR51" s="104"/>
      <c r="AUS51" s="104"/>
      <c r="AUT51" s="104"/>
      <c r="AUU51" s="104"/>
      <c r="AUV51" s="104"/>
      <c r="AUW51" s="104"/>
      <c r="AUX51" s="104"/>
      <c r="AUY51" s="104"/>
      <c r="AUZ51" s="104"/>
      <c r="AVA51" s="104"/>
      <c r="AVB51" s="104"/>
      <c r="AVC51" s="104"/>
      <c r="AVD51" s="104"/>
      <c r="AVE51" s="104"/>
      <c r="AVF51" s="104"/>
      <c r="AVG51" s="104"/>
      <c r="AVH51" s="104"/>
      <c r="AVI51" s="104"/>
      <c r="AVJ51" s="104"/>
      <c r="AVK51" s="104"/>
      <c r="AVL51" s="104"/>
      <c r="AVM51" s="104"/>
      <c r="AVN51" s="104"/>
      <c r="AVO51" s="104"/>
      <c r="AVP51" s="104"/>
      <c r="AVQ51" s="104"/>
      <c r="AVR51" s="104"/>
      <c r="AVS51" s="104"/>
      <c r="AVT51" s="104"/>
      <c r="AVU51" s="104"/>
      <c r="AVV51" s="104"/>
      <c r="AVW51" s="104"/>
      <c r="AVX51" s="104"/>
      <c r="AVY51" s="104"/>
      <c r="AVZ51" s="104"/>
      <c r="AWA51" s="104"/>
      <c r="AWB51" s="104"/>
      <c r="AWC51" s="104"/>
      <c r="AWD51" s="104"/>
      <c r="AWE51" s="104"/>
      <c r="AWF51" s="104"/>
      <c r="AWG51" s="104"/>
      <c r="AWH51" s="104"/>
      <c r="AWI51" s="104"/>
      <c r="AWJ51" s="104"/>
      <c r="AWK51" s="104"/>
      <c r="AWL51" s="104"/>
      <c r="AWM51" s="104"/>
      <c r="AWN51" s="104"/>
      <c r="AWO51" s="104"/>
      <c r="AWP51" s="104"/>
      <c r="AWQ51" s="104"/>
      <c r="AWR51" s="104"/>
      <c r="AWS51" s="104"/>
      <c r="AWT51" s="104"/>
      <c r="AWU51" s="104"/>
      <c r="AWV51" s="104"/>
      <c r="AWW51" s="104"/>
      <c r="AWX51" s="104"/>
      <c r="AWY51" s="104"/>
      <c r="AWZ51" s="104"/>
      <c r="AXA51" s="104"/>
      <c r="AXB51" s="104"/>
      <c r="AXC51" s="104"/>
      <c r="AXD51" s="104"/>
      <c r="AXE51" s="104"/>
      <c r="AXF51" s="104"/>
      <c r="AXG51" s="104"/>
      <c r="AXH51" s="104"/>
      <c r="AXI51" s="104"/>
      <c r="AXJ51" s="104"/>
      <c r="AXK51" s="104"/>
      <c r="AXL51" s="104"/>
      <c r="AXM51" s="104"/>
      <c r="AXN51" s="104"/>
      <c r="AXO51" s="104"/>
      <c r="AXP51" s="104"/>
      <c r="AXQ51" s="104"/>
      <c r="AXR51" s="104"/>
      <c r="AXS51" s="104"/>
      <c r="AXT51" s="104"/>
      <c r="AXU51" s="104"/>
      <c r="AXV51" s="104"/>
      <c r="AXW51" s="104"/>
      <c r="AXX51" s="104"/>
      <c r="AXY51" s="104"/>
      <c r="AXZ51" s="104"/>
      <c r="AYA51" s="104"/>
      <c r="AYB51" s="104"/>
      <c r="AYC51" s="104"/>
      <c r="AYD51" s="104"/>
      <c r="AYE51" s="104"/>
      <c r="AYF51" s="104"/>
      <c r="AYG51" s="104"/>
      <c r="AYH51" s="104"/>
      <c r="AYI51" s="104"/>
      <c r="AYJ51" s="104"/>
      <c r="AYK51" s="104"/>
      <c r="AYL51" s="104"/>
      <c r="AYM51" s="104"/>
      <c r="AYN51" s="104"/>
      <c r="AYO51" s="104"/>
      <c r="AYP51" s="104"/>
      <c r="AYQ51" s="104"/>
      <c r="AYR51" s="104"/>
      <c r="AYS51" s="104"/>
      <c r="AYT51" s="104"/>
      <c r="AYU51" s="104"/>
      <c r="AYV51" s="104"/>
      <c r="AYW51" s="104"/>
      <c r="AYX51" s="104"/>
      <c r="AYY51" s="104"/>
      <c r="AYZ51" s="104"/>
      <c r="AZA51" s="104"/>
      <c r="AZB51" s="104"/>
      <c r="AZC51" s="104"/>
      <c r="AZD51" s="104"/>
      <c r="AZE51" s="104"/>
      <c r="AZF51" s="104"/>
      <c r="AZG51" s="104"/>
      <c r="AZH51" s="104"/>
      <c r="AZI51" s="104"/>
      <c r="AZJ51" s="104"/>
      <c r="AZK51" s="104"/>
      <c r="AZL51" s="104"/>
      <c r="AZM51" s="104"/>
      <c r="AZN51" s="104"/>
      <c r="AZO51" s="104"/>
      <c r="AZP51" s="104"/>
      <c r="AZQ51" s="104"/>
      <c r="AZR51" s="104"/>
      <c r="AZS51" s="104"/>
      <c r="AZT51" s="104"/>
      <c r="AZU51" s="104"/>
      <c r="AZV51" s="104"/>
      <c r="AZW51" s="104"/>
      <c r="AZX51" s="104"/>
      <c r="AZY51" s="104"/>
      <c r="AZZ51" s="104"/>
      <c r="BAA51" s="104"/>
      <c r="BAB51" s="104"/>
      <c r="BAC51" s="104"/>
      <c r="BAD51" s="104"/>
      <c r="BAE51" s="104"/>
      <c r="BAF51" s="104"/>
      <c r="BAG51" s="104"/>
      <c r="BAH51" s="104"/>
      <c r="BAI51" s="104"/>
      <c r="BAJ51" s="104"/>
      <c r="BAK51" s="104"/>
      <c r="BAL51" s="104"/>
      <c r="BAM51" s="104"/>
      <c r="BAN51" s="104"/>
      <c r="BAO51" s="104"/>
      <c r="BAP51" s="104"/>
      <c r="BAQ51" s="104"/>
      <c r="BAR51" s="104"/>
      <c r="BAS51" s="104"/>
      <c r="BAT51" s="104"/>
      <c r="BAU51" s="104"/>
      <c r="BAV51" s="104"/>
      <c r="BAW51" s="104"/>
      <c r="BAX51" s="104"/>
      <c r="BAY51" s="104"/>
      <c r="BAZ51" s="104"/>
      <c r="BBA51" s="104"/>
      <c r="BBB51" s="104"/>
      <c r="BBC51" s="104"/>
      <c r="BBD51" s="104"/>
      <c r="BBE51" s="104"/>
      <c r="BBF51" s="104"/>
      <c r="BBG51" s="104"/>
      <c r="BBH51" s="104"/>
      <c r="BBI51" s="104"/>
      <c r="BBJ51" s="104"/>
      <c r="BBK51" s="104"/>
      <c r="BBL51" s="104"/>
      <c r="BBM51" s="104"/>
      <c r="BBN51" s="104"/>
      <c r="BBO51" s="104"/>
      <c r="BBP51" s="104"/>
      <c r="BBQ51" s="104"/>
      <c r="BBR51" s="104"/>
      <c r="BBS51" s="104"/>
      <c r="BBT51" s="104"/>
      <c r="BBU51" s="104"/>
      <c r="BBV51" s="104"/>
      <c r="BBW51" s="104"/>
      <c r="BBX51" s="104"/>
      <c r="BBY51" s="104"/>
      <c r="BBZ51" s="104"/>
      <c r="BCA51" s="104"/>
      <c r="BCB51" s="104"/>
      <c r="BCC51" s="104"/>
      <c r="BCD51" s="104"/>
      <c r="BCE51" s="104"/>
      <c r="BCF51" s="104"/>
      <c r="BCG51" s="104"/>
      <c r="BCH51" s="104"/>
      <c r="BCI51" s="104"/>
      <c r="BCJ51" s="104"/>
      <c r="BCK51" s="104"/>
      <c r="BCL51" s="104"/>
      <c r="BCM51" s="104"/>
      <c r="BCN51" s="104"/>
      <c r="BCO51" s="104"/>
      <c r="BCP51" s="104"/>
      <c r="BCQ51" s="104"/>
      <c r="BCR51" s="104"/>
      <c r="BCS51" s="104"/>
      <c r="BCT51" s="104"/>
      <c r="BCU51" s="104"/>
      <c r="BCV51" s="104"/>
      <c r="BCW51" s="104"/>
      <c r="BCX51" s="104"/>
      <c r="BCY51" s="104"/>
      <c r="BCZ51" s="104"/>
      <c r="BDA51" s="104"/>
      <c r="BDB51" s="104"/>
      <c r="BDC51" s="104"/>
      <c r="BDD51" s="104"/>
      <c r="BDE51" s="104"/>
      <c r="BDF51" s="104"/>
      <c r="BDG51" s="104"/>
      <c r="BDH51" s="104"/>
      <c r="BDI51" s="104"/>
      <c r="BDJ51" s="104"/>
      <c r="BDK51" s="104"/>
      <c r="BDL51" s="104"/>
      <c r="BDM51" s="104"/>
      <c r="BDN51" s="104"/>
      <c r="BDO51" s="104"/>
      <c r="BDP51" s="104"/>
      <c r="BDQ51" s="104"/>
      <c r="BDR51" s="104"/>
      <c r="BDS51" s="104"/>
      <c r="BDT51" s="104"/>
      <c r="BDU51" s="104"/>
      <c r="BDV51" s="104"/>
      <c r="BDW51" s="104"/>
      <c r="BDX51" s="104"/>
      <c r="BDY51" s="104"/>
      <c r="BDZ51" s="104"/>
      <c r="BEA51" s="104"/>
      <c r="BEB51" s="104"/>
      <c r="BEC51" s="104"/>
      <c r="BED51" s="104"/>
      <c r="BEE51" s="104"/>
      <c r="BEF51" s="104"/>
      <c r="BEG51" s="104"/>
      <c r="BEH51" s="104"/>
      <c r="BEI51" s="104"/>
      <c r="BEJ51" s="104"/>
      <c r="BEK51" s="104"/>
      <c r="BEL51" s="104"/>
      <c r="BEM51" s="104"/>
      <c r="BEN51" s="104"/>
      <c r="BEO51" s="104"/>
      <c r="BEP51" s="104"/>
      <c r="BEQ51" s="104"/>
      <c r="BER51" s="104"/>
      <c r="BES51" s="104"/>
      <c r="BET51" s="104"/>
      <c r="BEU51" s="104"/>
      <c r="BEV51" s="104"/>
      <c r="BEW51" s="104"/>
      <c r="BEX51" s="104"/>
      <c r="BEY51" s="104"/>
      <c r="BEZ51" s="104"/>
      <c r="BFA51" s="104"/>
      <c r="BFB51" s="104"/>
      <c r="BFC51" s="104"/>
      <c r="BFD51" s="104"/>
      <c r="BFE51" s="104"/>
      <c r="BFF51" s="104"/>
      <c r="BFG51" s="104"/>
      <c r="BFH51" s="104"/>
      <c r="BFI51" s="104"/>
      <c r="BFJ51" s="104"/>
      <c r="BFK51" s="104"/>
      <c r="BFL51" s="104"/>
      <c r="BFM51" s="104"/>
      <c r="BFN51" s="104"/>
      <c r="BFO51" s="104"/>
      <c r="BFP51" s="104"/>
      <c r="BFQ51" s="104"/>
      <c r="BFR51" s="104"/>
      <c r="BFS51" s="104"/>
      <c r="BFT51" s="104"/>
      <c r="BFU51" s="104"/>
      <c r="BFV51" s="104"/>
      <c r="BFW51" s="104"/>
      <c r="BFX51" s="104"/>
      <c r="BFY51" s="104"/>
      <c r="BFZ51" s="104"/>
      <c r="BGA51" s="104"/>
      <c r="BGB51" s="104"/>
      <c r="BGC51" s="104"/>
      <c r="BGD51" s="104"/>
      <c r="BGE51" s="104"/>
      <c r="BGF51" s="104"/>
      <c r="BGG51" s="104"/>
      <c r="BGH51" s="104"/>
      <c r="BGI51" s="104"/>
      <c r="BGJ51" s="104"/>
      <c r="BGK51" s="104"/>
      <c r="BGL51" s="104"/>
      <c r="BGM51" s="104"/>
      <c r="BGN51" s="104"/>
      <c r="BGO51" s="104"/>
      <c r="BGP51" s="104"/>
      <c r="BGQ51" s="104"/>
      <c r="BGR51" s="104"/>
      <c r="BGS51" s="104"/>
      <c r="BGT51" s="104"/>
      <c r="BGU51" s="104"/>
      <c r="BGV51" s="104"/>
      <c r="BGW51" s="104"/>
      <c r="BGX51" s="104"/>
      <c r="BGY51" s="104"/>
      <c r="BGZ51" s="104"/>
      <c r="BHA51" s="104"/>
      <c r="BHB51" s="104"/>
      <c r="BHC51" s="104"/>
      <c r="BHD51" s="104"/>
      <c r="BHE51" s="104"/>
      <c r="BHF51" s="104"/>
      <c r="BHG51" s="104"/>
      <c r="BHH51" s="104"/>
      <c r="BHI51" s="104"/>
      <c r="BHJ51" s="104"/>
      <c r="BHK51" s="104"/>
      <c r="BHL51" s="104"/>
      <c r="BHM51" s="104"/>
      <c r="BHN51" s="104"/>
      <c r="BHO51" s="104"/>
      <c r="BHP51" s="104"/>
      <c r="BHQ51" s="104"/>
      <c r="BHR51" s="104"/>
      <c r="BHS51" s="104"/>
      <c r="BHT51" s="104"/>
      <c r="BHU51" s="104"/>
      <c r="BHV51" s="104"/>
      <c r="BHW51" s="104"/>
      <c r="BHX51" s="104"/>
      <c r="BHY51" s="104"/>
      <c r="BHZ51" s="104"/>
      <c r="BIA51" s="104"/>
      <c r="BIB51" s="104"/>
      <c r="BIC51" s="104"/>
      <c r="BID51" s="104"/>
      <c r="BIE51" s="104"/>
      <c r="BIF51" s="104"/>
      <c r="BIG51" s="104"/>
      <c r="BIH51" s="104"/>
      <c r="BII51" s="104"/>
      <c r="BIJ51" s="104"/>
      <c r="BIK51" s="104"/>
      <c r="BIL51" s="104"/>
      <c r="BIM51" s="104"/>
      <c r="BIN51" s="104"/>
      <c r="BIO51" s="104"/>
      <c r="BIP51" s="104"/>
      <c r="BIQ51" s="104"/>
      <c r="BIR51" s="104"/>
      <c r="BIS51" s="104"/>
      <c r="BIT51" s="104"/>
      <c r="BIU51" s="104"/>
      <c r="BIV51" s="104"/>
      <c r="BIW51" s="104"/>
      <c r="BIX51" s="104"/>
      <c r="BIY51" s="104"/>
      <c r="BIZ51" s="104"/>
      <c r="BJA51" s="104"/>
      <c r="BJB51" s="104"/>
      <c r="BJC51" s="104"/>
      <c r="BJD51" s="104"/>
      <c r="BJE51" s="104"/>
      <c r="BJF51" s="104"/>
      <c r="BJG51" s="104"/>
      <c r="BJH51" s="104"/>
      <c r="BJI51" s="104"/>
      <c r="BJJ51" s="104"/>
      <c r="BJK51" s="104"/>
      <c r="BJL51" s="104"/>
      <c r="BJM51" s="104"/>
      <c r="BJN51" s="104"/>
      <c r="BJO51" s="104"/>
      <c r="BJP51" s="104"/>
      <c r="BJQ51" s="104"/>
      <c r="BJR51" s="104"/>
      <c r="BJS51" s="104"/>
      <c r="BJT51" s="104"/>
      <c r="BJU51" s="104"/>
      <c r="BJV51" s="104"/>
      <c r="BJW51" s="104"/>
      <c r="BJX51" s="104"/>
      <c r="BJY51" s="104"/>
      <c r="BJZ51" s="104"/>
      <c r="BKA51" s="104"/>
      <c r="BKB51" s="104"/>
      <c r="BKC51" s="104"/>
      <c r="BKD51" s="104"/>
      <c r="BKE51" s="104"/>
      <c r="BKF51" s="104"/>
      <c r="BKG51" s="104"/>
      <c r="BKH51" s="104"/>
      <c r="BKI51" s="104"/>
      <c r="BKJ51" s="104"/>
      <c r="BKK51" s="104"/>
      <c r="BKL51" s="104"/>
      <c r="BKM51" s="104"/>
      <c r="BKN51" s="104"/>
      <c r="BKO51" s="104"/>
      <c r="BKP51" s="104"/>
      <c r="BKQ51" s="104"/>
      <c r="BKR51" s="104"/>
      <c r="BKS51" s="104"/>
      <c r="BKT51" s="104"/>
      <c r="BKU51" s="104"/>
      <c r="BKV51" s="104"/>
      <c r="BKW51" s="104"/>
      <c r="BKX51" s="104"/>
      <c r="BKY51" s="104"/>
      <c r="BKZ51" s="104"/>
      <c r="BLA51" s="104"/>
      <c r="BLB51" s="104"/>
      <c r="BLC51" s="104"/>
      <c r="BLD51" s="104"/>
      <c r="BLE51" s="104"/>
      <c r="BLF51" s="104"/>
      <c r="BLG51" s="104"/>
      <c r="BLH51" s="104"/>
      <c r="BLI51" s="104"/>
      <c r="BLJ51" s="104"/>
      <c r="BLK51" s="104"/>
      <c r="BLL51" s="104"/>
      <c r="BLM51" s="104"/>
      <c r="BLN51" s="104"/>
      <c r="BLO51" s="104"/>
      <c r="BLP51" s="104"/>
      <c r="BLQ51" s="104"/>
      <c r="BLR51" s="104"/>
      <c r="BLS51" s="104"/>
      <c r="BLT51" s="104"/>
      <c r="BLU51" s="104"/>
      <c r="BLV51" s="104"/>
      <c r="BLW51" s="104"/>
      <c r="BLX51" s="104"/>
      <c r="BLY51" s="104"/>
      <c r="BLZ51" s="104"/>
      <c r="BMA51" s="104"/>
      <c r="BMB51" s="104"/>
      <c r="BMC51" s="104"/>
      <c r="BMD51" s="104"/>
      <c r="BME51" s="104"/>
      <c r="BMF51" s="104"/>
      <c r="BMG51" s="104"/>
      <c r="BMH51" s="104"/>
      <c r="BMI51" s="104"/>
      <c r="BMJ51" s="104"/>
      <c r="BMK51" s="104"/>
      <c r="BML51" s="104"/>
      <c r="BMM51" s="104"/>
      <c r="BMN51" s="104"/>
      <c r="BMO51" s="104"/>
      <c r="BMP51" s="104"/>
      <c r="BMQ51" s="104"/>
      <c r="BMR51" s="104"/>
      <c r="BMS51" s="104"/>
      <c r="BMT51" s="104"/>
      <c r="BMU51" s="104"/>
      <c r="BMV51" s="104"/>
      <c r="BMW51" s="104"/>
      <c r="BMX51" s="104"/>
      <c r="BMY51" s="104"/>
      <c r="BMZ51" s="104"/>
      <c r="BNA51" s="104"/>
      <c r="BNB51" s="104"/>
      <c r="BNC51" s="104"/>
      <c r="BND51" s="104"/>
      <c r="BNE51" s="104"/>
      <c r="BNF51" s="104"/>
      <c r="BNG51" s="104"/>
      <c r="BNH51" s="104"/>
      <c r="BNI51" s="104"/>
      <c r="BNJ51" s="104"/>
      <c r="BNK51" s="104"/>
      <c r="BNL51" s="104"/>
      <c r="BNM51" s="104"/>
      <c r="BNN51" s="104"/>
      <c r="BNO51" s="104"/>
      <c r="BNP51" s="104"/>
      <c r="BNQ51" s="104"/>
      <c r="BNR51" s="104"/>
      <c r="BNS51" s="104"/>
      <c r="BNT51" s="104"/>
      <c r="BNU51" s="104"/>
      <c r="BNV51" s="104"/>
      <c r="BNW51" s="104"/>
      <c r="BNX51" s="104"/>
      <c r="BNY51" s="104"/>
      <c r="BNZ51" s="104"/>
      <c r="BOA51" s="104"/>
      <c r="BOB51" s="104"/>
      <c r="BOC51" s="104"/>
      <c r="BOD51" s="104"/>
      <c r="BOE51" s="104"/>
      <c r="BOF51" s="104"/>
      <c r="BOG51" s="104"/>
      <c r="BOH51" s="104"/>
      <c r="BOI51" s="104"/>
      <c r="BOJ51" s="104"/>
      <c r="BOK51" s="104"/>
      <c r="BOL51" s="104"/>
      <c r="BOM51" s="104"/>
      <c r="BON51" s="104"/>
      <c r="BOO51" s="104"/>
      <c r="BOP51" s="104"/>
      <c r="BOQ51" s="104"/>
      <c r="BOR51" s="104"/>
      <c r="BOS51" s="104"/>
      <c r="BOT51" s="104"/>
      <c r="BOU51" s="104"/>
      <c r="BOV51" s="104"/>
      <c r="BOW51" s="104"/>
      <c r="BOX51" s="104"/>
      <c r="BOY51" s="104"/>
      <c r="BOZ51" s="104"/>
      <c r="BPA51" s="104"/>
      <c r="BPB51" s="104"/>
      <c r="BPC51" s="104"/>
      <c r="BPD51" s="104"/>
      <c r="BPE51" s="104"/>
      <c r="BPF51" s="104"/>
      <c r="BPG51" s="104"/>
      <c r="BPH51" s="104"/>
      <c r="BPI51" s="104"/>
      <c r="BPJ51" s="104"/>
      <c r="BPK51" s="104"/>
      <c r="BPL51" s="104"/>
      <c r="BPM51" s="104"/>
      <c r="BPN51" s="104"/>
      <c r="BPO51" s="104"/>
      <c r="BPP51" s="104"/>
      <c r="BPQ51" s="104"/>
      <c r="BPR51" s="104"/>
      <c r="BPS51" s="104"/>
      <c r="BPT51" s="104"/>
      <c r="BPU51" s="104"/>
      <c r="BPV51" s="104"/>
      <c r="BPW51" s="104"/>
      <c r="BPX51" s="104"/>
      <c r="BPY51" s="104"/>
      <c r="BPZ51" s="104"/>
      <c r="BQA51" s="104"/>
      <c r="BQB51" s="104"/>
      <c r="BQC51" s="104"/>
      <c r="BQD51" s="104"/>
      <c r="BQE51" s="104"/>
      <c r="BQF51" s="104"/>
      <c r="BQG51" s="104"/>
      <c r="BQH51" s="104"/>
      <c r="BQI51" s="104"/>
      <c r="BQJ51" s="104"/>
      <c r="BQK51" s="104"/>
      <c r="BQL51" s="104"/>
      <c r="BQM51" s="104"/>
      <c r="BQN51" s="104"/>
      <c r="BQO51" s="104"/>
      <c r="BQP51" s="104"/>
      <c r="BQQ51" s="104"/>
      <c r="BQR51" s="104"/>
      <c r="BQS51" s="104"/>
      <c r="BQT51" s="104"/>
      <c r="BQU51" s="104"/>
      <c r="BQV51" s="104"/>
      <c r="BQW51" s="104"/>
      <c r="BQX51" s="104"/>
      <c r="BQY51" s="104"/>
      <c r="BQZ51" s="104"/>
      <c r="BRA51" s="104"/>
      <c r="BRB51" s="104"/>
      <c r="BRC51" s="104"/>
      <c r="BRD51" s="104"/>
      <c r="BRE51" s="104"/>
      <c r="BRF51" s="104"/>
      <c r="BRG51" s="104"/>
      <c r="BRH51" s="104"/>
      <c r="BRI51" s="104"/>
      <c r="BRJ51" s="104"/>
      <c r="BRK51" s="104"/>
      <c r="BRL51" s="104"/>
      <c r="BRM51" s="104"/>
      <c r="BRN51" s="104"/>
      <c r="BRO51" s="104"/>
      <c r="BRP51" s="104"/>
      <c r="BRQ51" s="104"/>
      <c r="BRR51" s="104"/>
      <c r="BRS51" s="104"/>
      <c r="BRT51" s="104"/>
      <c r="BRU51" s="104"/>
      <c r="BRV51" s="104"/>
      <c r="BRW51" s="104"/>
      <c r="BRX51" s="104"/>
      <c r="BRY51" s="104"/>
      <c r="BRZ51" s="104"/>
      <c r="BSA51" s="104"/>
      <c r="BSB51" s="104"/>
      <c r="BSC51" s="104"/>
      <c r="BSD51" s="104"/>
      <c r="BSE51" s="104"/>
      <c r="BSF51" s="104"/>
      <c r="BSG51" s="104"/>
      <c r="BSH51" s="104"/>
      <c r="BSI51" s="104"/>
      <c r="BSJ51" s="104"/>
      <c r="BSK51" s="104"/>
      <c r="BSL51" s="104"/>
      <c r="BSM51" s="104"/>
      <c r="BSN51" s="104"/>
      <c r="BSO51" s="104"/>
      <c r="BSP51" s="104"/>
      <c r="BSQ51" s="104"/>
      <c r="BSR51" s="104"/>
      <c r="BSS51" s="104"/>
      <c r="BST51" s="104"/>
      <c r="BSU51" s="104"/>
      <c r="BSV51" s="104"/>
      <c r="BSW51" s="104"/>
      <c r="BSX51" s="104"/>
      <c r="BSY51" s="104"/>
      <c r="BSZ51" s="104"/>
      <c r="BTA51" s="104"/>
      <c r="BTB51" s="104"/>
      <c r="BTC51" s="104"/>
      <c r="BTD51" s="104"/>
      <c r="BTE51" s="104"/>
      <c r="BTF51" s="104"/>
      <c r="BTG51" s="104"/>
      <c r="BTH51" s="104"/>
      <c r="BTI51" s="104"/>
      <c r="BTJ51" s="104"/>
      <c r="BTK51" s="104"/>
      <c r="BTL51" s="104"/>
      <c r="BTM51" s="104"/>
      <c r="BTN51" s="104"/>
      <c r="BTO51" s="104"/>
      <c r="BTP51" s="104"/>
      <c r="BTQ51" s="104"/>
      <c r="BTR51" s="104"/>
      <c r="BTS51" s="104"/>
      <c r="BTT51" s="104"/>
      <c r="BTU51" s="104"/>
      <c r="BTV51" s="104"/>
      <c r="BTW51" s="104"/>
      <c r="BTX51" s="104"/>
      <c r="BTY51" s="104"/>
      <c r="BTZ51" s="104"/>
      <c r="BUA51" s="104"/>
      <c r="BUB51" s="104"/>
      <c r="BUC51" s="104"/>
      <c r="BUD51" s="104"/>
      <c r="BUE51" s="104"/>
      <c r="BUF51" s="104"/>
      <c r="BUG51" s="104"/>
      <c r="BUH51" s="104"/>
      <c r="BUI51" s="104"/>
      <c r="BUJ51" s="104"/>
      <c r="BUK51" s="104"/>
      <c r="BUL51" s="104"/>
      <c r="BUM51" s="104"/>
      <c r="BUN51" s="104"/>
      <c r="BUO51" s="104"/>
      <c r="BUP51" s="104"/>
      <c r="BUQ51" s="104"/>
      <c r="BUR51" s="104"/>
      <c r="BUS51" s="104"/>
      <c r="BUT51" s="104"/>
      <c r="BUU51" s="104"/>
      <c r="BUV51" s="104"/>
      <c r="BUW51" s="104"/>
      <c r="BUX51" s="104"/>
      <c r="BUY51" s="104"/>
      <c r="BUZ51" s="104"/>
      <c r="BVA51" s="104"/>
      <c r="BVB51" s="104"/>
      <c r="BVC51" s="104"/>
      <c r="BVD51" s="104"/>
      <c r="BVE51" s="104"/>
      <c r="BVF51" s="104"/>
      <c r="BVG51" s="104"/>
      <c r="BVH51" s="104"/>
      <c r="BVI51" s="104"/>
      <c r="BVJ51" s="104"/>
      <c r="BVK51" s="104"/>
      <c r="BVL51" s="104"/>
      <c r="BVM51" s="104"/>
      <c r="BVN51" s="104"/>
      <c r="BVO51" s="104"/>
      <c r="BVP51" s="104"/>
      <c r="BVQ51" s="104"/>
      <c r="BVR51" s="104"/>
      <c r="BVS51" s="104"/>
      <c r="BVT51" s="104"/>
      <c r="BVU51" s="104"/>
      <c r="BVV51" s="104"/>
      <c r="BVW51" s="104"/>
      <c r="BVX51" s="104"/>
      <c r="BVY51" s="104"/>
      <c r="BVZ51" s="104"/>
      <c r="BWA51" s="104"/>
      <c r="BWB51" s="104"/>
      <c r="BWC51" s="104"/>
      <c r="BWD51" s="104"/>
      <c r="BWE51" s="104"/>
      <c r="BWF51" s="104"/>
      <c r="BWG51" s="104"/>
      <c r="BWH51" s="104"/>
      <c r="BWI51" s="104"/>
      <c r="BWJ51" s="104"/>
      <c r="BWK51" s="104"/>
    </row>
    <row r="52" spans="1:1961" s="127" customFormat="1" x14ac:dyDescent="0.25">
      <c r="A52" s="89" t="s">
        <v>176</v>
      </c>
      <c r="B52" s="188" t="s">
        <v>1455</v>
      </c>
      <c r="C52" s="53" t="s">
        <v>40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84">
        <v>0</v>
      </c>
      <c r="AB52" s="84">
        <v>0</v>
      </c>
      <c r="AC52" s="84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84">
        <v>0</v>
      </c>
      <c r="AL52" s="84">
        <v>0</v>
      </c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  <c r="IW52" s="104"/>
      <c r="IX52" s="104"/>
      <c r="IY52" s="104"/>
      <c r="IZ52" s="104"/>
      <c r="JA52" s="104"/>
      <c r="JB52" s="104"/>
      <c r="JC52" s="104"/>
      <c r="JD52" s="104"/>
      <c r="JE52" s="104"/>
      <c r="JF52" s="104"/>
      <c r="JG52" s="104"/>
      <c r="JH52" s="104"/>
      <c r="JI52" s="104"/>
      <c r="JJ52" s="104"/>
      <c r="JK52" s="104"/>
      <c r="JL52" s="104"/>
      <c r="JM52" s="104"/>
      <c r="JN52" s="104"/>
      <c r="JO52" s="104"/>
      <c r="JP52" s="104"/>
      <c r="JQ52" s="104"/>
      <c r="JR52" s="104"/>
      <c r="JS52" s="104"/>
      <c r="JT52" s="104"/>
      <c r="JU52" s="104"/>
      <c r="JV52" s="104"/>
      <c r="JW52" s="104"/>
      <c r="JX52" s="104"/>
      <c r="JY52" s="104"/>
      <c r="JZ52" s="104"/>
      <c r="KA52" s="104"/>
      <c r="KB52" s="104"/>
      <c r="KC52" s="104"/>
      <c r="KD52" s="104"/>
      <c r="KE52" s="104"/>
      <c r="KF52" s="104"/>
      <c r="KG52" s="104"/>
      <c r="KH52" s="104"/>
      <c r="KI52" s="104"/>
      <c r="KJ52" s="104"/>
      <c r="KK52" s="104"/>
      <c r="KL52" s="104"/>
      <c r="KM52" s="104"/>
      <c r="KN52" s="104"/>
      <c r="KO52" s="104"/>
      <c r="KP52" s="104"/>
      <c r="KQ52" s="104"/>
      <c r="KR52" s="104"/>
      <c r="KS52" s="104"/>
      <c r="KT52" s="104"/>
      <c r="KU52" s="104"/>
      <c r="KV52" s="104"/>
      <c r="KW52" s="104"/>
      <c r="KX52" s="104"/>
      <c r="KY52" s="104"/>
      <c r="KZ52" s="104"/>
      <c r="LA52" s="104"/>
      <c r="LB52" s="104"/>
      <c r="LC52" s="104"/>
      <c r="LD52" s="104"/>
      <c r="LE52" s="104"/>
      <c r="LF52" s="104"/>
      <c r="LG52" s="104"/>
      <c r="LH52" s="104"/>
      <c r="LI52" s="104"/>
      <c r="LJ52" s="104"/>
      <c r="LK52" s="104"/>
      <c r="LL52" s="104"/>
      <c r="LM52" s="104"/>
      <c r="LN52" s="104"/>
      <c r="LO52" s="104"/>
      <c r="LP52" s="104"/>
      <c r="LQ52" s="104"/>
      <c r="LR52" s="104"/>
      <c r="LS52" s="104"/>
      <c r="LT52" s="104"/>
      <c r="LU52" s="104"/>
      <c r="LV52" s="104"/>
      <c r="LW52" s="104"/>
      <c r="LX52" s="104"/>
      <c r="LY52" s="104"/>
      <c r="LZ52" s="104"/>
      <c r="MA52" s="104"/>
      <c r="MB52" s="104"/>
      <c r="MC52" s="104"/>
      <c r="MD52" s="104"/>
      <c r="ME52" s="104"/>
      <c r="MF52" s="104"/>
      <c r="MG52" s="104"/>
      <c r="MH52" s="104"/>
      <c r="MI52" s="104"/>
      <c r="MJ52" s="104"/>
      <c r="MK52" s="104"/>
      <c r="ML52" s="104"/>
      <c r="MM52" s="104"/>
      <c r="MN52" s="104"/>
      <c r="MO52" s="104"/>
      <c r="MP52" s="104"/>
      <c r="MQ52" s="104"/>
      <c r="MR52" s="104"/>
      <c r="MS52" s="104"/>
      <c r="MT52" s="104"/>
      <c r="MU52" s="104"/>
      <c r="MV52" s="104"/>
      <c r="MW52" s="104"/>
      <c r="MX52" s="104"/>
      <c r="MY52" s="104"/>
      <c r="MZ52" s="104"/>
      <c r="NA52" s="104"/>
      <c r="NB52" s="104"/>
      <c r="NC52" s="104"/>
      <c r="ND52" s="104"/>
      <c r="NE52" s="104"/>
      <c r="NF52" s="104"/>
      <c r="NG52" s="104"/>
      <c r="NH52" s="104"/>
      <c r="NI52" s="104"/>
      <c r="NJ52" s="104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4"/>
      <c r="NY52" s="104"/>
      <c r="NZ52" s="104"/>
      <c r="OA52" s="104"/>
      <c r="OB52" s="104"/>
      <c r="OC52" s="104"/>
      <c r="OD52" s="104"/>
      <c r="OE52" s="104"/>
      <c r="OF52" s="104"/>
      <c r="OG52" s="104"/>
      <c r="OH52" s="104"/>
      <c r="OI52" s="104"/>
      <c r="OJ52" s="104"/>
      <c r="OK52" s="104"/>
      <c r="OL52" s="104"/>
      <c r="OM52" s="104"/>
      <c r="ON52" s="104"/>
      <c r="OO52" s="104"/>
      <c r="OP52" s="104"/>
      <c r="OQ52" s="104"/>
      <c r="OR52" s="104"/>
      <c r="OS52" s="104"/>
      <c r="OT52" s="104"/>
      <c r="OU52" s="104"/>
      <c r="OV52" s="104"/>
      <c r="OW52" s="104"/>
      <c r="OX52" s="104"/>
      <c r="OY52" s="104"/>
      <c r="OZ52" s="104"/>
      <c r="PA52" s="104"/>
      <c r="PB52" s="104"/>
      <c r="PC52" s="104"/>
      <c r="PD52" s="104"/>
      <c r="PE52" s="104"/>
      <c r="PF52" s="104"/>
      <c r="PG52" s="104"/>
      <c r="PH52" s="104"/>
      <c r="PI52" s="104"/>
      <c r="PJ52" s="104"/>
      <c r="PK52" s="104"/>
      <c r="PL52" s="104"/>
      <c r="PM52" s="104"/>
      <c r="PN52" s="104"/>
      <c r="PO52" s="104"/>
      <c r="PP52" s="104"/>
      <c r="PQ52" s="104"/>
      <c r="PR52" s="104"/>
      <c r="PS52" s="104"/>
      <c r="PT52" s="104"/>
      <c r="PU52" s="104"/>
      <c r="PV52" s="104"/>
      <c r="PW52" s="104"/>
      <c r="PX52" s="104"/>
      <c r="PY52" s="104"/>
      <c r="PZ52" s="104"/>
      <c r="QA52" s="104"/>
      <c r="QB52" s="104"/>
      <c r="QC52" s="104"/>
      <c r="QD52" s="104"/>
      <c r="QE52" s="104"/>
      <c r="QF52" s="104"/>
      <c r="QG52" s="104"/>
      <c r="QH52" s="104"/>
      <c r="QI52" s="104"/>
      <c r="QJ52" s="104"/>
      <c r="QK52" s="104"/>
      <c r="QL52" s="104"/>
      <c r="QM52" s="104"/>
      <c r="QN52" s="104"/>
      <c r="QO52" s="104"/>
      <c r="QP52" s="104"/>
      <c r="QQ52" s="104"/>
      <c r="QR52" s="104"/>
      <c r="QS52" s="104"/>
      <c r="QT52" s="104"/>
      <c r="QU52" s="104"/>
      <c r="QV52" s="104"/>
      <c r="QW52" s="104"/>
      <c r="QX52" s="104"/>
      <c r="QY52" s="104"/>
      <c r="QZ52" s="104"/>
      <c r="RA52" s="104"/>
      <c r="RB52" s="104"/>
      <c r="RC52" s="104"/>
      <c r="RD52" s="104"/>
      <c r="RE52" s="104"/>
      <c r="RF52" s="104"/>
      <c r="RG52" s="104"/>
      <c r="RH52" s="104"/>
      <c r="RI52" s="104"/>
      <c r="RJ52" s="104"/>
      <c r="RK52" s="104"/>
      <c r="RL52" s="104"/>
      <c r="RM52" s="104"/>
      <c r="RN52" s="104"/>
      <c r="RO52" s="104"/>
      <c r="RP52" s="104"/>
      <c r="RQ52" s="104"/>
      <c r="RR52" s="104"/>
      <c r="RS52" s="104"/>
      <c r="RT52" s="104"/>
      <c r="RU52" s="104"/>
      <c r="RV52" s="104"/>
      <c r="RW52" s="104"/>
      <c r="RX52" s="104"/>
      <c r="RY52" s="104"/>
      <c r="RZ52" s="104"/>
      <c r="SA52" s="104"/>
      <c r="SB52" s="104"/>
      <c r="SC52" s="104"/>
      <c r="SD52" s="104"/>
      <c r="SE52" s="104"/>
      <c r="SF52" s="104"/>
      <c r="SG52" s="104"/>
      <c r="SH52" s="104"/>
      <c r="SI52" s="104"/>
      <c r="SJ52" s="104"/>
      <c r="SK52" s="104"/>
      <c r="SL52" s="104"/>
      <c r="SM52" s="104"/>
      <c r="SN52" s="104"/>
      <c r="SO52" s="104"/>
      <c r="SP52" s="104"/>
      <c r="SQ52" s="104"/>
      <c r="SR52" s="104"/>
      <c r="SS52" s="104"/>
      <c r="ST52" s="104"/>
      <c r="SU52" s="104"/>
      <c r="SV52" s="104"/>
      <c r="SW52" s="104"/>
      <c r="SX52" s="104"/>
      <c r="SY52" s="104"/>
      <c r="SZ52" s="104"/>
      <c r="TA52" s="104"/>
      <c r="TB52" s="104"/>
      <c r="TC52" s="104"/>
      <c r="TD52" s="104"/>
      <c r="TE52" s="104"/>
      <c r="TF52" s="104"/>
      <c r="TG52" s="104"/>
      <c r="TH52" s="104"/>
      <c r="TI52" s="104"/>
      <c r="TJ52" s="104"/>
      <c r="TK52" s="104"/>
      <c r="TL52" s="104"/>
      <c r="TM52" s="104"/>
      <c r="TN52" s="104"/>
      <c r="TO52" s="104"/>
      <c r="TP52" s="104"/>
      <c r="TQ52" s="104"/>
      <c r="TR52" s="104"/>
      <c r="TS52" s="104"/>
      <c r="TT52" s="104"/>
      <c r="TU52" s="104"/>
      <c r="TV52" s="104"/>
      <c r="TW52" s="104"/>
      <c r="TX52" s="104"/>
      <c r="TY52" s="104"/>
      <c r="TZ52" s="104"/>
      <c r="UA52" s="104"/>
      <c r="UB52" s="104"/>
      <c r="UC52" s="104"/>
      <c r="UD52" s="104"/>
      <c r="UE52" s="104"/>
      <c r="UF52" s="104"/>
      <c r="UG52" s="104"/>
      <c r="UH52" s="104"/>
      <c r="UI52" s="104"/>
      <c r="UJ52" s="104"/>
      <c r="UK52" s="104"/>
      <c r="UL52" s="104"/>
      <c r="UM52" s="104"/>
      <c r="UN52" s="104"/>
      <c r="UO52" s="104"/>
      <c r="UP52" s="104"/>
      <c r="UQ52" s="104"/>
      <c r="UR52" s="104"/>
      <c r="US52" s="104"/>
      <c r="UT52" s="104"/>
      <c r="UU52" s="104"/>
      <c r="UV52" s="104"/>
      <c r="UW52" s="104"/>
      <c r="UX52" s="104"/>
      <c r="UY52" s="104"/>
      <c r="UZ52" s="104"/>
      <c r="VA52" s="104"/>
      <c r="VB52" s="104"/>
      <c r="VC52" s="104"/>
      <c r="VD52" s="104"/>
      <c r="VE52" s="104"/>
      <c r="VF52" s="104"/>
      <c r="VG52" s="104"/>
      <c r="VH52" s="104"/>
      <c r="VI52" s="104"/>
      <c r="VJ52" s="104"/>
      <c r="VK52" s="104"/>
      <c r="VL52" s="104"/>
      <c r="VM52" s="104"/>
      <c r="VN52" s="104"/>
      <c r="VO52" s="104"/>
      <c r="VP52" s="104"/>
      <c r="VQ52" s="104"/>
      <c r="VR52" s="104"/>
      <c r="VS52" s="104"/>
      <c r="VT52" s="104"/>
      <c r="VU52" s="104"/>
      <c r="VV52" s="104"/>
      <c r="VW52" s="104"/>
      <c r="VX52" s="104"/>
      <c r="VY52" s="104"/>
      <c r="VZ52" s="104"/>
      <c r="WA52" s="104"/>
      <c r="WB52" s="104"/>
      <c r="WC52" s="104"/>
      <c r="WD52" s="104"/>
      <c r="WE52" s="104"/>
      <c r="WF52" s="104"/>
      <c r="WG52" s="104"/>
      <c r="WH52" s="104"/>
      <c r="WI52" s="104"/>
      <c r="WJ52" s="104"/>
      <c r="WK52" s="104"/>
      <c r="WL52" s="104"/>
      <c r="WM52" s="104"/>
      <c r="WN52" s="104"/>
      <c r="WO52" s="104"/>
      <c r="WP52" s="104"/>
      <c r="WQ52" s="104"/>
      <c r="WR52" s="104"/>
      <c r="WS52" s="104"/>
      <c r="WT52" s="104"/>
      <c r="WU52" s="104"/>
      <c r="WV52" s="104"/>
      <c r="WW52" s="104"/>
      <c r="WX52" s="104"/>
      <c r="WY52" s="104"/>
      <c r="WZ52" s="104"/>
      <c r="XA52" s="104"/>
      <c r="XB52" s="104"/>
      <c r="XC52" s="104"/>
      <c r="XD52" s="104"/>
      <c r="XE52" s="104"/>
      <c r="XF52" s="104"/>
      <c r="XG52" s="104"/>
      <c r="XH52" s="104"/>
      <c r="XI52" s="104"/>
      <c r="XJ52" s="104"/>
      <c r="XK52" s="104"/>
      <c r="XL52" s="104"/>
      <c r="XM52" s="104"/>
      <c r="XN52" s="104"/>
      <c r="XO52" s="104"/>
      <c r="XP52" s="104"/>
      <c r="XQ52" s="104"/>
      <c r="XR52" s="104"/>
      <c r="XS52" s="104"/>
      <c r="XT52" s="104"/>
      <c r="XU52" s="104"/>
      <c r="XV52" s="104"/>
      <c r="XW52" s="104"/>
      <c r="XX52" s="104"/>
      <c r="XY52" s="104"/>
      <c r="XZ52" s="104"/>
      <c r="YA52" s="104"/>
      <c r="YB52" s="104"/>
      <c r="YC52" s="104"/>
      <c r="YD52" s="104"/>
      <c r="YE52" s="104"/>
      <c r="YF52" s="104"/>
      <c r="YG52" s="104"/>
      <c r="YH52" s="104"/>
      <c r="YI52" s="104"/>
      <c r="YJ52" s="104"/>
      <c r="YK52" s="104"/>
      <c r="YL52" s="104"/>
      <c r="YM52" s="104"/>
      <c r="YN52" s="104"/>
      <c r="YO52" s="104"/>
      <c r="YP52" s="104"/>
      <c r="YQ52" s="104"/>
      <c r="YR52" s="104"/>
      <c r="YS52" s="104"/>
      <c r="YT52" s="104"/>
      <c r="YU52" s="104"/>
      <c r="YV52" s="104"/>
      <c r="YW52" s="104"/>
      <c r="YX52" s="104"/>
      <c r="YY52" s="104"/>
      <c r="YZ52" s="104"/>
      <c r="ZA52" s="104"/>
      <c r="ZB52" s="104"/>
      <c r="ZC52" s="104"/>
      <c r="ZD52" s="104"/>
      <c r="ZE52" s="104"/>
      <c r="ZF52" s="104"/>
      <c r="ZG52" s="104"/>
      <c r="ZH52" s="104"/>
      <c r="ZI52" s="104"/>
      <c r="ZJ52" s="104"/>
      <c r="ZK52" s="104"/>
      <c r="ZL52" s="104"/>
      <c r="ZM52" s="104"/>
      <c r="ZN52" s="104"/>
      <c r="ZO52" s="104"/>
      <c r="ZP52" s="104"/>
      <c r="ZQ52" s="104"/>
      <c r="ZR52" s="104"/>
      <c r="ZS52" s="104"/>
      <c r="ZT52" s="104"/>
      <c r="ZU52" s="104"/>
      <c r="ZV52" s="104"/>
      <c r="ZW52" s="104"/>
      <c r="ZX52" s="104"/>
      <c r="ZY52" s="104"/>
      <c r="ZZ52" s="104"/>
      <c r="AAA52" s="104"/>
      <c r="AAB52" s="104"/>
      <c r="AAC52" s="104"/>
      <c r="AAD52" s="104"/>
      <c r="AAE52" s="104"/>
      <c r="AAF52" s="104"/>
      <c r="AAG52" s="104"/>
      <c r="AAH52" s="104"/>
      <c r="AAI52" s="104"/>
      <c r="AAJ52" s="104"/>
      <c r="AAK52" s="104"/>
      <c r="AAL52" s="104"/>
      <c r="AAM52" s="104"/>
      <c r="AAN52" s="104"/>
      <c r="AAO52" s="104"/>
      <c r="AAP52" s="104"/>
      <c r="AAQ52" s="104"/>
      <c r="AAR52" s="104"/>
      <c r="AAS52" s="104"/>
      <c r="AAT52" s="104"/>
      <c r="AAU52" s="104"/>
      <c r="AAV52" s="104"/>
      <c r="AAW52" s="104"/>
      <c r="AAX52" s="104"/>
      <c r="AAY52" s="104"/>
      <c r="AAZ52" s="104"/>
      <c r="ABA52" s="104"/>
      <c r="ABB52" s="104"/>
      <c r="ABC52" s="104"/>
      <c r="ABD52" s="104"/>
      <c r="ABE52" s="104"/>
      <c r="ABF52" s="104"/>
      <c r="ABG52" s="104"/>
      <c r="ABH52" s="104"/>
      <c r="ABI52" s="104"/>
      <c r="ABJ52" s="104"/>
      <c r="ABK52" s="104"/>
      <c r="ABL52" s="104"/>
      <c r="ABM52" s="104"/>
      <c r="ABN52" s="104"/>
      <c r="ABO52" s="104"/>
      <c r="ABP52" s="104"/>
      <c r="ABQ52" s="104"/>
      <c r="ABR52" s="104"/>
      <c r="ABS52" s="104"/>
      <c r="ABT52" s="104"/>
      <c r="ABU52" s="104"/>
      <c r="ABV52" s="104"/>
      <c r="ABW52" s="104"/>
      <c r="ABX52" s="104"/>
      <c r="ABY52" s="104"/>
      <c r="ABZ52" s="104"/>
      <c r="ACA52" s="104"/>
      <c r="ACB52" s="104"/>
      <c r="ACC52" s="104"/>
      <c r="ACD52" s="104"/>
      <c r="ACE52" s="104"/>
      <c r="ACF52" s="104"/>
      <c r="ACG52" s="104"/>
      <c r="ACH52" s="104"/>
      <c r="ACI52" s="104"/>
      <c r="ACJ52" s="104"/>
      <c r="ACK52" s="104"/>
      <c r="ACL52" s="104"/>
      <c r="ACM52" s="104"/>
      <c r="ACN52" s="104"/>
      <c r="ACO52" s="104"/>
      <c r="ACP52" s="104"/>
      <c r="ACQ52" s="104"/>
      <c r="ACR52" s="104"/>
      <c r="ACS52" s="104"/>
      <c r="ACT52" s="104"/>
      <c r="ACU52" s="104"/>
      <c r="ACV52" s="104"/>
      <c r="ACW52" s="104"/>
      <c r="ACX52" s="104"/>
      <c r="ACY52" s="104"/>
      <c r="ACZ52" s="104"/>
      <c r="ADA52" s="104"/>
      <c r="ADB52" s="104"/>
      <c r="ADC52" s="104"/>
      <c r="ADD52" s="104"/>
      <c r="ADE52" s="104"/>
      <c r="ADF52" s="104"/>
      <c r="ADG52" s="104"/>
      <c r="ADH52" s="104"/>
      <c r="ADI52" s="104"/>
      <c r="ADJ52" s="104"/>
      <c r="ADK52" s="104"/>
      <c r="ADL52" s="104"/>
      <c r="ADM52" s="104"/>
      <c r="ADN52" s="104"/>
      <c r="ADO52" s="104"/>
      <c r="ADP52" s="104"/>
      <c r="ADQ52" s="104"/>
      <c r="ADR52" s="104"/>
      <c r="ADS52" s="104"/>
      <c r="ADT52" s="104"/>
      <c r="ADU52" s="104"/>
      <c r="ADV52" s="104"/>
      <c r="ADW52" s="104"/>
      <c r="ADX52" s="104"/>
      <c r="ADY52" s="104"/>
      <c r="ADZ52" s="104"/>
      <c r="AEA52" s="104"/>
      <c r="AEB52" s="104"/>
      <c r="AEC52" s="104"/>
      <c r="AED52" s="104"/>
      <c r="AEE52" s="104"/>
      <c r="AEF52" s="104"/>
      <c r="AEG52" s="104"/>
      <c r="AEH52" s="104"/>
      <c r="AEI52" s="104"/>
      <c r="AEJ52" s="104"/>
      <c r="AEK52" s="104"/>
      <c r="AEL52" s="104"/>
      <c r="AEM52" s="104"/>
      <c r="AEN52" s="104"/>
      <c r="AEO52" s="104"/>
      <c r="AEP52" s="104"/>
      <c r="AEQ52" s="104"/>
      <c r="AER52" s="104"/>
      <c r="AES52" s="104"/>
      <c r="AET52" s="104"/>
      <c r="AEU52" s="104"/>
      <c r="AEV52" s="104"/>
      <c r="AEW52" s="104"/>
      <c r="AEX52" s="104"/>
      <c r="AEY52" s="104"/>
      <c r="AEZ52" s="104"/>
      <c r="AFA52" s="104"/>
      <c r="AFB52" s="104"/>
      <c r="AFC52" s="104"/>
      <c r="AFD52" s="104"/>
      <c r="AFE52" s="104"/>
      <c r="AFF52" s="104"/>
      <c r="AFG52" s="104"/>
      <c r="AFH52" s="104"/>
      <c r="AFI52" s="104"/>
      <c r="AFJ52" s="104"/>
      <c r="AFK52" s="104"/>
      <c r="AFL52" s="104"/>
      <c r="AFM52" s="104"/>
      <c r="AFN52" s="104"/>
      <c r="AFO52" s="104"/>
      <c r="AFP52" s="104"/>
      <c r="AFQ52" s="104"/>
      <c r="AFR52" s="104"/>
      <c r="AFS52" s="104"/>
      <c r="AFT52" s="104"/>
      <c r="AFU52" s="104"/>
      <c r="AFV52" s="104"/>
      <c r="AFW52" s="104"/>
      <c r="AFX52" s="104"/>
      <c r="AFY52" s="104"/>
      <c r="AFZ52" s="104"/>
      <c r="AGA52" s="104"/>
      <c r="AGB52" s="104"/>
      <c r="AGC52" s="104"/>
      <c r="AGD52" s="104"/>
      <c r="AGE52" s="104"/>
      <c r="AGF52" s="104"/>
      <c r="AGG52" s="104"/>
      <c r="AGH52" s="104"/>
      <c r="AGI52" s="104"/>
      <c r="AGJ52" s="104"/>
      <c r="AGK52" s="104"/>
      <c r="AGL52" s="104"/>
      <c r="AGM52" s="104"/>
      <c r="AGN52" s="104"/>
      <c r="AGO52" s="104"/>
      <c r="AGP52" s="104"/>
      <c r="AGQ52" s="104"/>
      <c r="AGR52" s="104"/>
      <c r="AGS52" s="104"/>
      <c r="AGT52" s="104"/>
      <c r="AGU52" s="104"/>
      <c r="AGV52" s="104"/>
      <c r="AGW52" s="104"/>
      <c r="AGX52" s="104"/>
      <c r="AGY52" s="104"/>
      <c r="AGZ52" s="104"/>
      <c r="AHA52" s="104"/>
      <c r="AHB52" s="104"/>
      <c r="AHC52" s="104"/>
      <c r="AHD52" s="104"/>
      <c r="AHE52" s="104"/>
      <c r="AHF52" s="104"/>
      <c r="AHG52" s="104"/>
      <c r="AHH52" s="104"/>
      <c r="AHI52" s="104"/>
      <c r="AHJ52" s="104"/>
      <c r="AHK52" s="104"/>
      <c r="AHL52" s="104"/>
      <c r="AHM52" s="104"/>
      <c r="AHN52" s="104"/>
      <c r="AHO52" s="104"/>
      <c r="AHP52" s="104"/>
      <c r="AHQ52" s="104"/>
      <c r="AHR52" s="104"/>
      <c r="AHS52" s="104"/>
      <c r="AHT52" s="104"/>
      <c r="AHU52" s="104"/>
      <c r="AHV52" s="104"/>
      <c r="AHW52" s="104"/>
      <c r="AHX52" s="104"/>
      <c r="AHY52" s="104"/>
      <c r="AHZ52" s="104"/>
      <c r="AIA52" s="104"/>
      <c r="AIB52" s="104"/>
      <c r="AIC52" s="104"/>
      <c r="AID52" s="104"/>
      <c r="AIE52" s="104"/>
      <c r="AIF52" s="104"/>
      <c r="AIG52" s="104"/>
      <c r="AIH52" s="104"/>
      <c r="AII52" s="104"/>
      <c r="AIJ52" s="104"/>
      <c r="AIK52" s="104"/>
      <c r="AIL52" s="104"/>
      <c r="AIM52" s="104"/>
      <c r="AIN52" s="104"/>
      <c r="AIO52" s="104"/>
      <c r="AIP52" s="104"/>
      <c r="AIQ52" s="104"/>
      <c r="AIR52" s="104"/>
      <c r="AIS52" s="104"/>
      <c r="AIT52" s="104"/>
      <c r="AIU52" s="104"/>
      <c r="AIV52" s="104"/>
      <c r="AIW52" s="104"/>
      <c r="AIX52" s="104"/>
      <c r="AIY52" s="104"/>
      <c r="AIZ52" s="104"/>
      <c r="AJA52" s="104"/>
      <c r="AJB52" s="104"/>
      <c r="AJC52" s="104"/>
      <c r="AJD52" s="104"/>
      <c r="AJE52" s="104"/>
      <c r="AJF52" s="104"/>
      <c r="AJG52" s="104"/>
      <c r="AJH52" s="104"/>
      <c r="AJI52" s="104"/>
      <c r="AJJ52" s="104"/>
      <c r="AJK52" s="104"/>
      <c r="AJL52" s="104"/>
      <c r="AJM52" s="104"/>
      <c r="AJN52" s="104"/>
      <c r="AJO52" s="104"/>
      <c r="AJP52" s="104"/>
      <c r="AJQ52" s="104"/>
      <c r="AJR52" s="104"/>
      <c r="AJS52" s="104"/>
      <c r="AJT52" s="104"/>
      <c r="AJU52" s="104"/>
      <c r="AJV52" s="104"/>
      <c r="AJW52" s="104"/>
      <c r="AJX52" s="104"/>
      <c r="AJY52" s="104"/>
      <c r="AJZ52" s="104"/>
      <c r="AKA52" s="104"/>
      <c r="AKB52" s="104"/>
      <c r="AKC52" s="104"/>
      <c r="AKD52" s="104"/>
      <c r="AKE52" s="104"/>
      <c r="AKF52" s="104"/>
      <c r="AKG52" s="104"/>
      <c r="AKH52" s="104"/>
      <c r="AKI52" s="104"/>
      <c r="AKJ52" s="104"/>
      <c r="AKK52" s="104"/>
      <c r="AKL52" s="104"/>
      <c r="AKM52" s="104"/>
      <c r="AKN52" s="104"/>
      <c r="AKO52" s="104"/>
      <c r="AKP52" s="104"/>
      <c r="AKQ52" s="104"/>
      <c r="AKR52" s="104"/>
      <c r="AKS52" s="104"/>
      <c r="AKT52" s="104"/>
      <c r="AKU52" s="104"/>
      <c r="AKV52" s="104"/>
      <c r="AKW52" s="104"/>
      <c r="AKX52" s="104"/>
      <c r="AKY52" s="104"/>
      <c r="AKZ52" s="104"/>
      <c r="ALA52" s="104"/>
      <c r="ALB52" s="104"/>
      <c r="ALC52" s="104"/>
      <c r="ALD52" s="104"/>
      <c r="ALE52" s="104"/>
      <c r="ALF52" s="104"/>
      <c r="ALG52" s="104"/>
      <c r="ALH52" s="104"/>
      <c r="ALI52" s="104"/>
      <c r="ALJ52" s="104"/>
      <c r="ALK52" s="104"/>
      <c r="ALL52" s="104"/>
      <c r="ALM52" s="104"/>
      <c r="ALN52" s="104"/>
      <c r="ALO52" s="104"/>
      <c r="ALP52" s="104"/>
      <c r="ALQ52" s="104"/>
      <c r="ALR52" s="104"/>
      <c r="ALS52" s="104"/>
      <c r="ALT52" s="104"/>
      <c r="ALU52" s="104"/>
      <c r="ALV52" s="104"/>
      <c r="ALW52" s="104"/>
      <c r="ALX52" s="104"/>
      <c r="ALY52" s="104"/>
      <c r="ALZ52" s="104"/>
      <c r="AMA52" s="104"/>
      <c r="AMB52" s="104"/>
      <c r="AMC52" s="104"/>
      <c r="AMD52" s="104"/>
      <c r="AME52" s="104"/>
      <c r="AMF52" s="104"/>
      <c r="AMG52" s="104"/>
      <c r="AMH52" s="104"/>
      <c r="AMI52" s="104"/>
      <c r="AMJ52" s="104"/>
      <c r="AMK52" s="104"/>
      <c r="AML52" s="104"/>
      <c r="AMM52" s="104"/>
      <c r="AMN52" s="104"/>
      <c r="AMO52" s="104"/>
      <c r="AMP52" s="104"/>
      <c r="AMQ52" s="104"/>
      <c r="AMR52" s="104"/>
      <c r="AMS52" s="104"/>
      <c r="AMT52" s="104"/>
      <c r="AMU52" s="104"/>
      <c r="AMV52" s="104"/>
      <c r="AMW52" s="104"/>
      <c r="AMX52" s="104"/>
      <c r="AMY52" s="104"/>
      <c r="AMZ52" s="104"/>
      <c r="ANA52" s="104"/>
      <c r="ANB52" s="104"/>
      <c r="ANC52" s="104"/>
      <c r="AND52" s="104"/>
      <c r="ANE52" s="104"/>
      <c r="ANF52" s="104"/>
      <c r="ANG52" s="104"/>
      <c r="ANH52" s="104"/>
      <c r="ANI52" s="104"/>
      <c r="ANJ52" s="104"/>
      <c r="ANK52" s="104"/>
      <c r="ANL52" s="104"/>
      <c r="ANM52" s="104"/>
      <c r="ANN52" s="104"/>
      <c r="ANO52" s="104"/>
      <c r="ANP52" s="104"/>
      <c r="ANQ52" s="104"/>
      <c r="ANR52" s="104"/>
      <c r="ANS52" s="104"/>
      <c r="ANT52" s="104"/>
      <c r="ANU52" s="104"/>
      <c r="ANV52" s="104"/>
      <c r="ANW52" s="104"/>
      <c r="ANX52" s="104"/>
      <c r="ANY52" s="104"/>
      <c r="ANZ52" s="104"/>
      <c r="AOA52" s="104"/>
      <c r="AOB52" s="104"/>
      <c r="AOC52" s="104"/>
      <c r="AOD52" s="104"/>
      <c r="AOE52" s="104"/>
      <c r="AOF52" s="104"/>
      <c r="AOG52" s="104"/>
      <c r="AOH52" s="104"/>
      <c r="AOI52" s="104"/>
      <c r="AOJ52" s="104"/>
      <c r="AOK52" s="104"/>
      <c r="AOL52" s="104"/>
      <c r="AOM52" s="104"/>
      <c r="AON52" s="104"/>
      <c r="AOO52" s="104"/>
      <c r="AOP52" s="104"/>
      <c r="AOQ52" s="104"/>
      <c r="AOR52" s="104"/>
      <c r="AOS52" s="104"/>
      <c r="AOT52" s="104"/>
      <c r="AOU52" s="104"/>
      <c r="AOV52" s="104"/>
      <c r="AOW52" s="104"/>
      <c r="AOX52" s="104"/>
      <c r="AOY52" s="104"/>
      <c r="AOZ52" s="104"/>
      <c r="APA52" s="104"/>
      <c r="APB52" s="104"/>
      <c r="APC52" s="104"/>
      <c r="APD52" s="104"/>
      <c r="APE52" s="104"/>
      <c r="APF52" s="104"/>
      <c r="APG52" s="104"/>
      <c r="APH52" s="104"/>
      <c r="API52" s="104"/>
      <c r="APJ52" s="104"/>
      <c r="APK52" s="104"/>
      <c r="APL52" s="104"/>
      <c r="APM52" s="104"/>
      <c r="APN52" s="104"/>
      <c r="APO52" s="104"/>
      <c r="APP52" s="104"/>
      <c r="APQ52" s="104"/>
      <c r="APR52" s="104"/>
      <c r="APS52" s="104"/>
      <c r="APT52" s="104"/>
      <c r="APU52" s="104"/>
      <c r="APV52" s="104"/>
      <c r="APW52" s="104"/>
      <c r="APX52" s="104"/>
      <c r="APY52" s="104"/>
      <c r="APZ52" s="104"/>
      <c r="AQA52" s="104"/>
      <c r="AQB52" s="104"/>
      <c r="AQC52" s="104"/>
      <c r="AQD52" s="104"/>
      <c r="AQE52" s="104"/>
      <c r="AQF52" s="104"/>
      <c r="AQG52" s="104"/>
      <c r="AQH52" s="104"/>
      <c r="AQI52" s="104"/>
      <c r="AQJ52" s="104"/>
      <c r="AQK52" s="104"/>
      <c r="AQL52" s="104"/>
      <c r="AQM52" s="104"/>
      <c r="AQN52" s="104"/>
      <c r="AQO52" s="104"/>
      <c r="AQP52" s="104"/>
      <c r="AQQ52" s="104"/>
      <c r="AQR52" s="104"/>
      <c r="AQS52" s="104"/>
      <c r="AQT52" s="104"/>
      <c r="AQU52" s="104"/>
      <c r="AQV52" s="104"/>
      <c r="AQW52" s="104"/>
      <c r="AQX52" s="104"/>
      <c r="AQY52" s="104"/>
      <c r="AQZ52" s="104"/>
      <c r="ARA52" s="104"/>
      <c r="ARB52" s="104"/>
      <c r="ARC52" s="104"/>
      <c r="ARD52" s="104"/>
      <c r="ARE52" s="104"/>
      <c r="ARF52" s="104"/>
      <c r="ARG52" s="104"/>
      <c r="ARH52" s="104"/>
      <c r="ARI52" s="104"/>
      <c r="ARJ52" s="104"/>
      <c r="ARK52" s="104"/>
      <c r="ARL52" s="104"/>
      <c r="ARM52" s="104"/>
      <c r="ARN52" s="104"/>
      <c r="ARO52" s="104"/>
      <c r="ARP52" s="104"/>
      <c r="ARQ52" s="104"/>
      <c r="ARR52" s="104"/>
      <c r="ARS52" s="104"/>
      <c r="ART52" s="104"/>
      <c r="ARU52" s="104"/>
      <c r="ARV52" s="104"/>
      <c r="ARW52" s="104"/>
      <c r="ARX52" s="104"/>
      <c r="ARY52" s="104"/>
      <c r="ARZ52" s="104"/>
      <c r="ASA52" s="104"/>
      <c r="ASB52" s="104"/>
      <c r="ASC52" s="104"/>
      <c r="ASD52" s="104"/>
      <c r="ASE52" s="104"/>
      <c r="ASF52" s="104"/>
      <c r="ASG52" s="104"/>
      <c r="ASH52" s="104"/>
      <c r="ASI52" s="104"/>
      <c r="ASJ52" s="104"/>
      <c r="ASK52" s="104"/>
      <c r="ASL52" s="104"/>
      <c r="ASM52" s="104"/>
      <c r="ASN52" s="104"/>
      <c r="ASO52" s="104"/>
      <c r="ASP52" s="104"/>
      <c r="ASQ52" s="104"/>
      <c r="ASR52" s="104"/>
      <c r="ASS52" s="104"/>
      <c r="AST52" s="104"/>
      <c r="ASU52" s="104"/>
      <c r="ASV52" s="104"/>
      <c r="ASW52" s="104"/>
      <c r="ASX52" s="104"/>
      <c r="ASY52" s="104"/>
      <c r="ASZ52" s="104"/>
      <c r="ATA52" s="104"/>
      <c r="ATB52" s="104"/>
      <c r="ATC52" s="104"/>
      <c r="ATD52" s="104"/>
      <c r="ATE52" s="104"/>
      <c r="ATF52" s="104"/>
      <c r="ATG52" s="104"/>
      <c r="ATH52" s="104"/>
      <c r="ATI52" s="104"/>
      <c r="ATJ52" s="104"/>
      <c r="ATK52" s="104"/>
      <c r="ATL52" s="104"/>
      <c r="ATM52" s="104"/>
      <c r="ATN52" s="104"/>
      <c r="ATO52" s="104"/>
      <c r="ATP52" s="104"/>
      <c r="ATQ52" s="104"/>
      <c r="ATR52" s="104"/>
      <c r="ATS52" s="104"/>
      <c r="ATT52" s="104"/>
      <c r="ATU52" s="104"/>
      <c r="ATV52" s="104"/>
      <c r="ATW52" s="104"/>
      <c r="ATX52" s="104"/>
      <c r="ATY52" s="104"/>
      <c r="ATZ52" s="104"/>
      <c r="AUA52" s="104"/>
      <c r="AUB52" s="104"/>
      <c r="AUC52" s="104"/>
      <c r="AUD52" s="104"/>
      <c r="AUE52" s="104"/>
      <c r="AUF52" s="104"/>
      <c r="AUG52" s="104"/>
      <c r="AUH52" s="104"/>
      <c r="AUI52" s="104"/>
      <c r="AUJ52" s="104"/>
      <c r="AUK52" s="104"/>
      <c r="AUL52" s="104"/>
      <c r="AUM52" s="104"/>
      <c r="AUN52" s="104"/>
      <c r="AUO52" s="104"/>
      <c r="AUP52" s="104"/>
      <c r="AUQ52" s="104"/>
      <c r="AUR52" s="104"/>
      <c r="AUS52" s="104"/>
      <c r="AUT52" s="104"/>
      <c r="AUU52" s="104"/>
      <c r="AUV52" s="104"/>
      <c r="AUW52" s="104"/>
      <c r="AUX52" s="104"/>
      <c r="AUY52" s="104"/>
      <c r="AUZ52" s="104"/>
      <c r="AVA52" s="104"/>
      <c r="AVB52" s="104"/>
      <c r="AVC52" s="104"/>
      <c r="AVD52" s="104"/>
      <c r="AVE52" s="104"/>
      <c r="AVF52" s="104"/>
      <c r="AVG52" s="104"/>
      <c r="AVH52" s="104"/>
      <c r="AVI52" s="104"/>
      <c r="AVJ52" s="104"/>
      <c r="AVK52" s="104"/>
      <c r="AVL52" s="104"/>
      <c r="AVM52" s="104"/>
      <c r="AVN52" s="104"/>
      <c r="AVO52" s="104"/>
      <c r="AVP52" s="104"/>
      <c r="AVQ52" s="104"/>
      <c r="AVR52" s="104"/>
      <c r="AVS52" s="104"/>
      <c r="AVT52" s="104"/>
      <c r="AVU52" s="104"/>
      <c r="AVV52" s="104"/>
      <c r="AVW52" s="104"/>
      <c r="AVX52" s="104"/>
      <c r="AVY52" s="104"/>
      <c r="AVZ52" s="104"/>
      <c r="AWA52" s="104"/>
      <c r="AWB52" s="104"/>
      <c r="AWC52" s="104"/>
      <c r="AWD52" s="104"/>
      <c r="AWE52" s="104"/>
      <c r="AWF52" s="104"/>
      <c r="AWG52" s="104"/>
      <c r="AWH52" s="104"/>
      <c r="AWI52" s="104"/>
      <c r="AWJ52" s="104"/>
      <c r="AWK52" s="104"/>
      <c r="AWL52" s="104"/>
      <c r="AWM52" s="104"/>
      <c r="AWN52" s="104"/>
      <c r="AWO52" s="104"/>
      <c r="AWP52" s="104"/>
      <c r="AWQ52" s="104"/>
      <c r="AWR52" s="104"/>
      <c r="AWS52" s="104"/>
      <c r="AWT52" s="104"/>
      <c r="AWU52" s="104"/>
      <c r="AWV52" s="104"/>
      <c r="AWW52" s="104"/>
      <c r="AWX52" s="104"/>
      <c r="AWY52" s="104"/>
      <c r="AWZ52" s="104"/>
      <c r="AXA52" s="104"/>
      <c r="AXB52" s="104"/>
      <c r="AXC52" s="104"/>
      <c r="AXD52" s="104"/>
      <c r="AXE52" s="104"/>
      <c r="AXF52" s="104"/>
      <c r="AXG52" s="104"/>
      <c r="AXH52" s="104"/>
      <c r="AXI52" s="104"/>
      <c r="AXJ52" s="104"/>
      <c r="AXK52" s="104"/>
      <c r="AXL52" s="104"/>
      <c r="AXM52" s="104"/>
      <c r="AXN52" s="104"/>
      <c r="AXO52" s="104"/>
      <c r="AXP52" s="104"/>
      <c r="AXQ52" s="104"/>
      <c r="AXR52" s="104"/>
      <c r="AXS52" s="104"/>
      <c r="AXT52" s="104"/>
      <c r="AXU52" s="104"/>
      <c r="AXV52" s="104"/>
      <c r="AXW52" s="104"/>
      <c r="AXX52" s="104"/>
      <c r="AXY52" s="104"/>
      <c r="AXZ52" s="104"/>
      <c r="AYA52" s="104"/>
      <c r="AYB52" s="104"/>
      <c r="AYC52" s="104"/>
      <c r="AYD52" s="104"/>
      <c r="AYE52" s="104"/>
      <c r="AYF52" s="104"/>
      <c r="AYG52" s="104"/>
      <c r="AYH52" s="104"/>
      <c r="AYI52" s="104"/>
      <c r="AYJ52" s="104"/>
      <c r="AYK52" s="104"/>
      <c r="AYL52" s="104"/>
      <c r="AYM52" s="104"/>
      <c r="AYN52" s="104"/>
      <c r="AYO52" s="104"/>
      <c r="AYP52" s="104"/>
      <c r="AYQ52" s="104"/>
      <c r="AYR52" s="104"/>
      <c r="AYS52" s="104"/>
      <c r="AYT52" s="104"/>
      <c r="AYU52" s="104"/>
      <c r="AYV52" s="104"/>
      <c r="AYW52" s="104"/>
      <c r="AYX52" s="104"/>
      <c r="AYY52" s="104"/>
      <c r="AYZ52" s="104"/>
      <c r="AZA52" s="104"/>
      <c r="AZB52" s="104"/>
      <c r="AZC52" s="104"/>
      <c r="AZD52" s="104"/>
      <c r="AZE52" s="104"/>
      <c r="AZF52" s="104"/>
      <c r="AZG52" s="104"/>
      <c r="AZH52" s="104"/>
      <c r="AZI52" s="104"/>
      <c r="AZJ52" s="104"/>
      <c r="AZK52" s="104"/>
      <c r="AZL52" s="104"/>
      <c r="AZM52" s="104"/>
      <c r="AZN52" s="104"/>
      <c r="AZO52" s="104"/>
      <c r="AZP52" s="104"/>
      <c r="AZQ52" s="104"/>
      <c r="AZR52" s="104"/>
      <c r="AZS52" s="104"/>
      <c r="AZT52" s="104"/>
      <c r="AZU52" s="104"/>
      <c r="AZV52" s="104"/>
      <c r="AZW52" s="104"/>
      <c r="AZX52" s="104"/>
      <c r="AZY52" s="104"/>
      <c r="AZZ52" s="104"/>
      <c r="BAA52" s="104"/>
      <c r="BAB52" s="104"/>
      <c r="BAC52" s="104"/>
      <c r="BAD52" s="104"/>
      <c r="BAE52" s="104"/>
      <c r="BAF52" s="104"/>
      <c r="BAG52" s="104"/>
      <c r="BAH52" s="104"/>
      <c r="BAI52" s="104"/>
      <c r="BAJ52" s="104"/>
      <c r="BAK52" s="104"/>
      <c r="BAL52" s="104"/>
      <c r="BAM52" s="104"/>
      <c r="BAN52" s="104"/>
      <c r="BAO52" s="104"/>
      <c r="BAP52" s="104"/>
      <c r="BAQ52" s="104"/>
      <c r="BAR52" s="104"/>
      <c r="BAS52" s="104"/>
      <c r="BAT52" s="104"/>
      <c r="BAU52" s="104"/>
      <c r="BAV52" s="104"/>
      <c r="BAW52" s="104"/>
      <c r="BAX52" s="104"/>
      <c r="BAY52" s="104"/>
      <c r="BAZ52" s="104"/>
      <c r="BBA52" s="104"/>
      <c r="BBB52" s="104"/>
      <c r="BBC52" s="104"/>
      <c r="BBD52" s="104"/>
      <c r="BBE52" s="104"/>
      <c r="BBF52" s="104"/>
      <c r="BBG52" s="104"/>
      <c r="BBH52" s="104"/>
      <c r="BBI52" s="104"/>
      <c r="BBJ52" s="104"/>
      <c r="BBK52" s="104"/>
      <c r="BBL52" s="104"/>
      <c r="BBM52" s="104"/>
      <c r="BBN52" s="104"/>
      <c r="BBO52" s="104"/>
      <c r="BBP52" s="104"/>
      <c r="BBQ52" s="104"/>
      <c r="BBR52" s="104"/>
      <c r="BBS52" s="104"/>
      <c r="BBT52" s="104"/>
      <c r="BBU52" s="104"/>
      <c r="BBV52" s="104"/>
      <c r="BBW52" s="104"/>
      <c r="BBX52" s="104"/>
      <c r="BBY52" s="104"/>
      <c r="BBZ52" s="104"/>
      <c r="BCA52" s="104"/>
      <c r="BCB52" s="104"/>
      <c r="BCC52" s="104"/>
      <c r="BCD52" s="104"/>
      <c r="BCE52" s="104"/>
      <c r="BCF52" s="104"/>
      <c r="BCG52" s="104"/>
      <c r="BCH52" s="104"/>
      <c r="BCI52" s="104"/>
      <c r="BCJ52" s="104"/>
      <c r="BCK52" s="104"/>
      <c r="BCL52" s="104"/>
      <c r="BCM52" s="104"/>
      <c r="BCN52" s="104"/>
      <c r="BCO52" s="104"/>
      <c r="BCP52" s="104"/>
      <c r="BCQ52" s="104"/>
      <c r="BCR52" s="104"/>
      <c r="BCS52" s="104"/>
      <c r="BCT52" s="104"/>
      <c r="BCU52" s="104"/>
      <c r="BCV52" s="104"/>
      <c r="BCW52" s="104"/>
      <c r="BCX52" s="104"/>
      <c r="BCY52" s="104"/>
      <c r="BCZ52" s="104"/>
      <c r="BDA52" s="104"/>
      <c r="BDB52" s="104"/>
      <c r="BDC52" s="104"/>
      <c r="BDD52" s="104"/>
      <c r="BDE52" s="104"/>
      <c r="BDF52" s="104"/>
      <c r="BDG52" s="104"/>
      <c r="BDH52" s="104"/>
      <c r="BDI52" s="104"/>
      <c r="BDJ52" s="104"/>
      <c r="BDK52" s="104"/>
      <c r="BDL52" s="104"/>
      <c r="BDM52" s="104"/>
      <c r="BDN52" s="104"/>
      <c r="BDO52" s="104"/>
      <c r="BDP52" s="104"/>
      <c r="BDQ52" s="104"/>
      <c r="BDR52" s="104"/>
      <c r="BDS52" s="104"/>
      <c r="BDT52" s="104"/>
      <c r="BDU52" s="104"/>
      <c r="BDV52" s="104"/>
      <c r="BDW52" s="104"/>
      <c r="BDX52" s="104"/>
      <c r="BDY52" s="104"/>
      <c r="BDZ52" s="104"/>
      <c r="BEA52" s="104"/>
      <c r="BEB52" s="104"/>
      <c r="BEC52" s="104"/>
      <c r="BED52" s="104"/>
      <c r="BEE52" s="104"/>
      <c r="BEF52" s="104"/>
      <c r="BEG52" s="104"/>
      <c r="BEH52" s="104"/>
      <c r="BEI52" s="104"/>
      <c r="BEJ52" s="104"/>
      <c r="BEK52" s="104"/>
      <c r="BEL52" s="104"/>
      <c r="BEM52" s="104"/>
      <c r="BEN52" s="104"/>
      <c r="BEO52" s="104"/>
      <c r="BEP52" s="104"/>
      <c r="BEQ52" s="104"/>
      <c r="BER52" s="104"/>
      <c r="BES52" s="104"/>
      <c r="BET52" s="104"/>
      <c r="BEU52" s="104"/>
      <c r="BEV52" s="104"/>
      <c r="BEW52" s="104"/>
      <c r="BEX52" s="104"/>
      <c r="BEY52" s="104"/>
      <c r="BEZ52" s="104"/>
      <c r="BFA52" s="104"/>
      <c r="BFB52" s="104"/>
      <c r="BFC52" s="104"/>
      <c r="BFD52" s="104"/>
      <c r="BFE52" s="104"/>
      <c r="BFF52" s="104"/>
      <c r="BFG52" s="104"/>
      <c r="BFH52" s="104"/>
      <c r="BFI52" s="104"/>
      <c r="BFJ52" s="104"/>
      <c r="BFK52" s="104"/>
      <c r="BFL52" s="104"/>
      <c r="BFM52" s="104"/>
      <c r="BFN52" s="104"/>
      <c r="BFO52" s="104"/>
      <c r="BFP52" s="104"/>
      <c r="BFQ52" s="104"/>
      <c r="BFR52" s="104"/>
      <c r="BFS52" s="104"/>
      <c r="BFT52" s="104"/>
      <c r="BFU52" s="104"/>
      <c r="BFV52" s="104"/>
      <c r="BFW52" s="104"/>
      <c r="BFX52" s="104"/>
      <c r="BFY52" s="104"/>
      <c r="BFZ52" s="104"/>
      <c r="BGA52" s="104"/>
      <c r="BGB52" s="104"/>
      <c r="BGC52" s="104"/>
      <c r="BGD52" s="104"/>
      <c r="BGE52" s="104"/>
      <c r="BGF52" s="104"/>
      <c r="BGG52" s="104"/>
      <c r="BGH52" s="104"/>
      <c r="BGI52" s="104"/>
      <c r="BGJ52" s="104"/>
      <c r="BGK52" s="104"/>
      <c r="BGL52" s="104"/>
      <c r="BGM52" s="104"/>
      <c r="BGN52" s="104"/>
      <c r="BGO52" s="104"/>
      <c r="BGP52" s="104"/>
      <c r="BGQ52" s="104"/>
      <c r="BGR52" s="104"/>
      <c r="BGS52" s="104"/>
      <c r="BGT52" s="104"/>
      <c r="BGU52" s="104"/>
      <c r="BGV52" s="104"/>
      <c r="BGW52" s="104"/>
      <c r="BGX52" s="104"/>
      <c r="BGY52" s="104"/>
      <c r="BGZ52" s="104"/>
      <c r="BHA52" s="104"/>
      <c r="BHB52" s="104"/>
      <c r="BHC52" s="104"/>
      <c r="BHD52" s="104"/>
      <c r="BHE52" s="104"/>
      <c r="BHF52" s="104"/>
      <c r="BHG52" s="104"/>
      <c r="BHH52" s="104"/>
      <c r="BHI52" s="104"/>
      <c r="BHJ52" s="104"/>
      <c r="BHK52" s="104"/>
      <c r="BHL52" s="104"/>
      <c r="BHM52" s="104"/>
      <c r="BHN52" s="104"/>
      <c r="BHO52" s="104"/>
      <c r="BHP52" s="104"/>
      <c r="BHQ52" s="104"/>
      <c r="BHR52" s="104"/>
      <c r="BHS52" s="104"/>
      <c r="BHT52" s="104"/>
      <c r="BHU52" s="104"/>
      <c r="BHV52" s="104"/>
      <c r="BHW52" s="104"/>
      <c r="BHX52" s="104"/>
      <c r="BHY52" s="104"/>
      <c r="BHZ52" s="104"/>
      <c r="BIA52" s="104"/>
      <c r="BIB52" s="104"/>
      <c r="BIC52" s="104"/>
      <c r="BID52" s="104"/>
      <c r="BIE52" s="104"/>
      <c r="BIF52" s="104"/>
      <c r="BIG52" s="104"/>
      <c r="BIH52" s="104"/>
      <c r="BII52" s="104"/>
      <c r="BIJ52" s="104"/>
      <c r="BIK52" s="104"/>
      <c r="BIL52" s="104"/>
      <c r="BIM52" s="104"/>
      <c r="BIN52" s="104"/>
      <c r="BIO52" s="104"/>
      <c r="BIP52" s="104"/>
      <c r="BIQ52" s="104"/>
      <c r="BIR52" s="104"/>
      <c r="BIS52" s="104"/>
      <c r="BIT52" s="104"/>
      <c r="BIU52" s="104"/>
      <c r="BIV52" s="104"/>
      <c r="BIW52" s="104"/>
      <c r="BIX52" s="104"/>
      <c r="BIY52" s="104"/>
      <c r="BIZ52" s="104"/>
      <c r="BJA52" s="104"/>
      <c r="BJB52" s="104"/>
      <c r="BJC52" s="104"/>
      <c r="BJD52" s="104"/>
      <c r="BJE52" s="104"/>
      <c r="BJF52" s="104"/>
      <c r="BJG52" s="104"/>
      <c r="BJH52" s="104"/>
      <c r="BJI52" s="104"/>
      <c r="BJJ52" s="104"/>
      <c r="BJK52" s="104"/>
      <c r="BJL52" s="104"/>
      <c r="BJM52" s="104"/>
      <c r="BJN52" s="104"/>
      <c r="BJO52" s="104"/>
      <c r="BJP52" s="104"/>
      <c r="BJQ52" s="104"/>
      <c r="BJR52" s="104"/>
      <c r="BJS52" s="104"/>
      <c r="BJT52" s="104"/>
      <c r="BJU52" s="104"/>
      <c r="BJV52" s="104"/>
      <c r="BJW52" s="104"/>
      <c r="BJX52" s="104"/>
      <c r="BJY52" s="104"/>
      <c r="BJZ52" s="104"/>
      <c r="BKA52" s="104"/>
      <c r="BKB52" s="104"/>
      <c r="BKC52" s="104"/>
      <c r="BKD52" s="104"/>
      <c r="BKE52" s="104"/>
      <c r="BKF52" s="104"/>
      <c r="BKG52" s="104"/>
      <c r="BKH52" s="104"/>
      <c r="BKI52" s="104"/>
      <c r="BKJ52" s="104"/>
      <c r="BKK52" s="104"/>
      <c r="BKL52" s="104"/>
      <c r="BKM52" s="104"/>
      <c r="BKN52" s="104"/>
      <c r="BKO52" s="104"/>
      <c r="BKP52" s="104"/>
      <c r="BKQ52" s="104"/>
      <c r="BKR52" s="104"/>
      <c r="BKS52" s="104"/>
      <c r="BKT52" s="104"/>
      <c r="BKU52" s="104"/>
      <c r="BKV52" s="104"/>
      <c r="BKW52" s="104"/>
      <c r="BKX52" s="104"/>
      <c r="BKY52" s="104"/>
      <c r="BKZ52" s="104"/>
      <c r="BLA52" s="104"/>
      <c r="BLB52" s="104"/>
      <c r="BLC52" s="104"/>
      <c r="BLD52" s="104"/>
      <c r="BLE52" s="104"/>
      <c r="BLF52" s="104"/>
      <c r="BLG52" s="104"/>
      <c r="BLH52" s="104"/>
      <c r="BLI52" s="104"/>
      <c r="BLJ52" s="104"/>
      <c r="BLK52" s="104"/>
      <c r="BLL52" s="104"/>
      <c r="BLM52" s="104"/>
      <c r="BLN52" s="104"/>
      <c r="BLO52" s="104"/>
      <c r="BLP52" s="104"/>
      <c r="BLQ52" s="104"/>
      <c r="BLR52" s="104"/>
      <c r="BLS52" s="104"/>
      <c r="BLT52" s="104"/>
      <c r="BLU52" s="104"/>
      <c r="BLV52" s="104"/>
      <c r="BLW52" s="104"/>
      <c r="BLX52" s="104"/>
      <c r="BLY52" s="104"/>
      <c r="BLZ52" s="104"/>
      <c r="BMA52" s="104"/>
      <c r="BMB52" s="104"/>
      <c r="BMC52" s="104"/>
      <c r="BMD52" s="104"/>
      <c r="BME52" s="104"/>
      <c r="BMF52" s="104"/>
      <c r="BMG52" s="104"/>
      <c r="BMH52" s="104"/>
      <c r="BMI52" s="104"/>
      <c r="BMJ52" s="104"/>
      <c r="BMK52" s="104"/>
      <c r="BML52" s="104"/>
      <c r="BMM52" s="104"/>
      <c r="BMN52" s="104"/>
      <c r="BMO52" s="104"/>
      <c r="BMP52" s="104"/>
      <c r="BMQ52" s="104"/>
      <c r="BMR52" s="104"/>
      <c r="BMS52" s="104"/>
      <c r="BMT52" s="104"/>
      <c r="BMU52" s="104"/>
      <c r="BMV52" s="104"/>
      <c r="BMW52" s="104"/>
      <c r="BMX52" s="104"/>
      <c r="BMY52" s="104"/>
      <c r="BMZ52" s="104"/>
      <c r="BNA52" s="104"/>
      <c r="BNB52" s="104"/>
      <c r="BNC52" s="104"/>
      <c r="BND52" s="104"/>
      <c r="BNE52" s="104"/>
      <c r="BNF52" s="104"/>
      <c r="BNG52" s="104"/>
      <c r="BNH52" s="104"/>
      <c r="BNI52" s="104"/>
      <c r="BNJ52" s="104"/>
      <c r="BNK52" s="104"/>
      <c r="BNL52" s="104"/>
      <c r="BNM52" s="104"/>
      <c r="BNN52" s="104"/>
      <c r="BNO52" s="104"/>
      <c r="BNP52" s="104"/>
      <c r="BNQ52" s="104"/>
      <c r="BNR52" s="104"/>
      <c r="BNS52" s="104"/>
      <c r="BNT52" s="104"/>
      <c r="BNU52" s="104"/>
      <c r="BNV52" s="104"/>
      <c r="BNW52" s="104"/>
      <c r="BNX52" s="104"/>
      <c r="BNY52" s="104"/>
      <c r="BNZ52" s="104"/>
      <c r="BOA52" s="104"/>
      <c r="BOB52" s="104"/>
      <c r="BOC52" s="104"/>
      <c r="BOD52" s="104"/>
      <c r="BOE52" s="104"/>
      <c r="BOF52" s="104"/>
      <c r="BOG52" s="104"/>
      <c r="BOH52" s="104"/>
      <c r="BOI52" s="104"/>
      <c r="BOJ52" s="104"/>
      <c r="BOK52" s="104"/>
      <c r="BOL52" s="104"/>
      <c r="BOM52" s="104"/>
      <c r="BON52" s="104"/>
      <c r="BOO52" s="104"/>
      <c r="BOP52" s="104"/>
      <c r="BOQ52" s="104"/>
      <c r="BOR52" s="104"/>
      <c r="BOS52" s="104"/>
      <c r="BOT52" s="104"/>
      <c r="BOU52" s="104"/>
      <c r="BOV52" s="104"/>
      <c r="BOW52" s="104"/>
      <c r="BOX52" s="104"/>
      <c r="BOY52" s="104"/>
      <c r="BOZ52" s="104"/>
      <c r="BPA52" s="104"/>
      <c r="BPB52" s="104"/>
      <c r="BPC52" s="104"/>
      <c r="BPD52" s="104"/>
      <c r="BPE52" s="104"/>
      <c r="BPF52" s="104"/>
      <c r="BPG52" s="104"/>
      <c r="BPH52" s="104"/>
      <c r="BPI52" s="104"/>
      <c r="BPJ52" s="104"/>
      <c r="BPK52" s="104"/>
      <c r="BPL52" s="104"/>
      <c r="BPM52" s="104"/>
      <c r="BPN52" s="104"/>
      <c r="BPO52" s="104"/>
      <c r="BPP52" s="104"/>
      <c r="BPQ52" s="104"/>
      <c r="BPR52" s="104"/>
      <c r="BPS52" s="104"/>
      <c r="BPT52" s="104"/>
      <c r="BPU52" s="104"/>
      <c r="BPV52" s="104"/>
      <c r="BPW52" s="104"/>
      <c r="BPX52" s="104"/>
      <c r="BPY52" s="104"/>
      <c r="BPZ52" s="104"/>
      <c r="BQA52" s="104"/>
      <c r="BQB52" s="104"/>
      <c r="BQC52" s="104"/>
      <c r="BQD52" s="104"/>
      <c r="BQE52" s="104"/>
      <c r="BQF52" s="104"/>
      <c r="BQG52" s="104"/>
      <c r="BQH52" s="104"/>
      <c r="BQI52" s="104"/>
      <c r="BQJ52" s="104"/>
      <c r="BQK52" s="104"/>
      <c r="BQL52" s="104"/>
      <c r="BQM52" s="104"/>
      <c r="BQN52" s="104"/>
      <c r="BQO52" s="104"/>
      <c r="BQP52" s="104"/>
      <c r="BQQ52" s="104"/>
      <c r="BQR52" s="104"/>
      <c r="BQS52" s="104"/>
      <c r="BQT52" s="104"/>
      <c r="BQU52" s="104"/>
      <c r="BQV52" s="104"/>
      <c r="BQW52" s="104"/>
      <c r="BQX52" s="104"/>
      <c r="BQY52" s="104"/>
      <c r="BQZ52" s="104"/>
      <c r="BRA52" s="104"/>
      <c r="BRB52" s="104"/>
      <c r="BRC52" s="104"/>
      <c r="BRD52" s="104"/>
      <c r="BRE52" s="104"/>
      <c r="BRF52" s="104"/>
      <c r="BRG52" s="104"/>
      <c r="BRH52" s="104"/>
      <c r="BRI52" s="104"/>
      <c r="BRJ52" s="104"/>
      <c r="BRK52" s="104"/>
      <c r="BRL52" s="104"/>
      <c r="BRM52" s="104"/>
      <c r="BRN52" s="104"/>
      <c r="BRO52" s="104"/>
      <c r="BRP52" s="104"/>
      <c r="BRQ52" s="104"/>
      <c r="BRR52" s="104"/>
      <c r="BRS52" s="104"/>
      <c r="BRT52" s="104"/>
      <c r="BRU52" s="104"/>
      <c r="BRV52" s="104"/>
      <c r="BRW52" s="104"/>
      <c r="BRX52" s="104"/>
      <c r="BRY52" s="104"/>
      <c r="BRZ52" s="104"/>
      <c r="BSA52" s="104"/>
      <c r="BSB52" s="104"/>
      <c r="BSC52" s="104"/>
      <c r="BSD52" s="104"/>
      <c r="BSE52" s="104"/>
      <c r="BSF52" s="104"/>
      <c r="BSG52" s="104"/>
      <c r="BSH52" s="104"/>
      <c r="BSI52" s="104"/>
      <c r="BSJ52" s="104"/>
      <c r="BSK52" s="104"/>
      <c r="BSL52" s="104"/>
      <c r="BSM52" s="104"/>
      <c r="BSN52" s="104"/>
      <c r="BSO52" s="104"/>
      <c r="BSP52" s="104"/>
      <c r="BSQ52" s="104"/>
      <c r="BSR52" s="104"/>
      <c r="BSS52" s="104"/>
      <c r="BST52" s="104"/>
      <c r="BSU52" s="104"/>
      <c r="BSV52" s="104"/>
      <c r="BSW52" s="104"/>
      <c r="BSX52" s="104"/>
      <c r="BSY52" s="104"/>
      <c r="BSZ52" s="104"/>
      <c r="BTA52" s="104"/>
      <c r="BTB52" s="104"/>
      <c r="BTC52" s="104"/>
      <c r="BTD52" s="104"/>
      <c r="BTE52" s="104"/>
      <c r="BTF52" s="104"/>
      <c r="BTG52" s="104"/>
      <c r="BTH52" s="104"/>
      <c r="BTI52" s="104"/>
      <c r="BTJ52" s="104"/>
      <c r="BTK52" s="104"/>
      <c r="BTL52" s="104"/>
      <c r="BTM52" s="104"/>
      <c r="BTN52" s="104"/>
      <c r="BTO52" s="104"/>
      <c r="BTP52" s="104"/>
      <c r="BTQ52" s="104"/>
      <c r="BTR52" s="104"/>
      <c r="BTS52" s="104"/>
      <c r="BTT52" s="104"/>
      <c r="BTU52" s="104"/>
      <c r="BTV52" s="104"/>
      <c r="BTW52" s="104"/>
      <c r="BTX52" s="104"/>
      <c r="BTY52" s="104"/>
      <c r="BTZ52" s="104"/>
      <c r="BUA52" s="104"/>
      <c r="BUB52" s="104"/>
      <c r="BUC52" s="104"/>
      <c r="BUD52" s="104"/>
      <c r="BUE52" s="104"/>
      <c r="BUF52" s="104"/>
      <c r="BUG52" s="104"/>
      <c r="BUH52" s="104"/>
      <c r="BUI52" s="104"/>
      <c r="BUJ52" s="104"/>
      <c r="BUK52" s="104"/>
      <c r="BUL52" s="104"/>
      <c r="BUM52" s="104"/>
      <c r="BUN52" s="104"/>
      <c r="BUO52" s="104"/>
      <c r="BUP52" s="104"/>
      <c r="BUQ52" s="104"/>
      <c r="BUR52" s="104"/>
      <c r="BUS52" s="104"/>
      <c r="BUT52" s="104"/>
      <c r="BUU52" s="104"/>
      <c r="BUV52" s="104"/>
      <c r="BUW52" s="104"/>
      <c r="BUX52" s="104"/>
      <c r="BUY52" s="104"/>
      <c r="BUZ52" s="104"/>
      <c r="BVA52" s="104"/>
      <c r="BVB52" s="104"/>
      <c r="BVC52" s="104"/>
      <c r="BVD52" s="104"/>
      <c r="BVE52" s="104"/>
      <c r="BVF52" s="104"/>
      <c r="BVG52" s="104"/>
      <c r="BVH52" s="104"/>
      <c r="BVI52" s="104"/>
      <c r="BVJ52" s="104"/>
      <c r="BVK52" s="104"/>
      <c r="BVL52" s="104"/>
      <c r="BVM52" s="104"/>
      <c r="BVN52" s="104"/>
      <c r="BVO52" s="104"/>
      <c r="BVP52" s="104"/>
      <c r="BVQ52" s="104"/>
      <c r="BVR52" s="104"/>
      <c r="BVS52" s="104"/>
      <c r="BVT52" s="104"/>
      <c r="BVU52" s="104"/>
      <c r="BVV52" s="104"/>
      <c r="BVW52" s="104"/>
      <c r="BVX52" s="104"/>
      <c r="BVY52" s="104"/>
      <c r="BVZ52" s="104"/>
      <c r="BWA52" s="104"/>
      <c r="BWB52" s="104"/>
      <c r="BWC52" s="104"/>
      <c r="BWD52" s="104"/>
      <c r="BWE52" s="104"/>
      <c r="BWF52" s="104"/>
      <c r="BWG52" s="104"/>
      <c r="BWH52" s="104"/>
      <c r="BWI52" s="104"/>
      <c r="BWJ52" s="104"/>
      <c r="BWK52" s="104"/>
    </row>
    <row r="53" spans="1:1961" ht="31.5" x14ac:dyDescent="0.25">
      <c r="A53" s="33" t="s">
        <v>178</v>
      </c>
      <c r="B53" s="594" t="s">
        <v>179</v>
      </c>
      <c r="C53" s="599" t="s">
        <v>127</v>
      </c>
      <c r="D53" s="599" t="s">
        <v>127</v>
      </c>
      <c r="E53" s="599" t="s">
        <v>127</v>
      </c>
      <c r="F53" s="599" t="s">
        <v>127</v>
      </c>
      <c r="G53" s="599" t="s">
        <v>127</v>
      </c>
      <c r="H53" s="599" t="s">
        <v>127</v>
      </c>
      <c r="I53" s="599" t="s">
        <v>127</v>
      </c>
      <c r="J53" s="599" t="s">
        <v>127</v>
      </c>
      <c r="K53" s="599" t="s">
        <v>127</v>
      </c>
      <c r="L53" s="599" t="s">
        <v>127</v>
      </c>
      <c r="M53" s="599" t="s">
        <v>127</v>
      </c>
      <c r="N53" s="599" t="s">
        <v>127</v>
      </c>
      <c r="O53" s="599" t="s">
        <v>127</v>
      </c>
      <c r="P53" s="599" t="s">
        <v>127</v>
      </c>
      <c r="Q53" s="599" t="s">
        <v>127</v>
      </c>
      <c r="R53" s="599" t="s">
        <v>127</v>
      </c>
      <c r="S53" s="599" t="s">
        <v>127</v>
      </c>
      <c r="T53" s="599" t="s">
        <v>127</v>
      </c>
      <c r="U53" s="599" t="s">
        <v>127</v>
      </c>
      <c r="V53" s="599" t="s">
        <v>127</v>
      </c>
      <c r="W53" s="599" t="s">
        <v>127</v>
      </c>
      <c r="X53" s="599" t="s">
        <v>127</v>
      </c>
      <c r="Y53" s="599" t="s">
        <v>127</v>
      </c>
      <c r="Z53" s="599" t="s">
        <v>127</v>
      </c>
      <c r="AA53" s="599" t="s">
        <v>127</v>
      </c>
      <c r="AB53" s="599" t="s">
        <v>127</v>
      </c>
      <c r="AC53" s="599" t="s">
        <v>127</v>
      </c>
      <c r="AD53" s="599" t="s">
        <v>127</v>
      </c>
      <c r="AE53" s="599" t="s">
        <v>127</v>
      </c>
      <c r="AF53" s="599" t="s">
        <v>127</v>
      </c>
      <c r="AG53" s="599" t="s">
        <v>127</v>
      </c>
      <c r="AH53" s="599" t="s">
        <v>127</v>
      </c>
      <c r="AI53" s="599" t="s">
        <v>127</v>
      </c>
      <c r="AJ53" s="599" t="s">
        <v>127</v>
      </c>
      <c r="AK53" s="599" t="s">
        <v>127</v>
      </c>
      <c r="AL53" s="599" t="s">
        <v>127</v>
      </c>
    </row>
    <row r="54" spans="1:1961" ht="31.5" x14ac:dyDescent="0.25">
      <c r="A54" s="33" t="s">
        <v>180</v>
      </c>
      <c r="B54" s="594" t="s">
        <v>181</v>
      </c>
      <c r="C54" s="599" t="s">
        <v>127</v>
      </c>
      <c r="D54" s="599" t="s">
        <v>127</v>
      </c>
      <c r="E54" s="599" t="s">
        <v>127</v>
      </c>
      <c r="F54" s="599" t="s">
        <v>127</v>
      </c>
      <c r="G54" s="599" t="s">
        <v>127</v>
      </c>
      <c r="H54" s="599" t="s">
        <v>127</v>
      </c>
      <c r="I54" s="599" t="s">
        <v>127</v>
      </c>
      <c r="J54" s="599" t="s">
        <v>127</v>
      </c>
      <c r="K54" s="599" t="s">
        <v>127</v>
      </c>
      <c r="L54" s="599" t="s">
        <v>127</v>
      </c>
      <c r="M54" s="599" t="s">
        <v>127</v>
      </c>
      <c r="N54" s="599" t="s">
        <v>127</v>
      </c>
      <c r="O54" s="599" t="s">
        <v>127</v>
      </c>
      <c r="P54" s="599" t="s">
        <v>127</v>
      </c>
      <c r="Q54" s="599" t="s">
        <v>127</v>
      </c>
      <c r="R54" s="599" t="s">
        <v>127</v>
      </c>
      <c r="S54" s="599" t="s">
        <v>127</v>
      </c>
      <c r="T54" s="599" t="s">
        <v>127</v>
      </c>
      <c r="U54" s="599" t="s">
        <v>127</v>
      </c>
      <c r="V54" s="599" t="s">
        <v>127</v>
      </c>
      <c r="W54" s="599" t="s">
        <v>127</v>
      </c>
      <c r="X54" s="599" t="s">
        <v>127</v>
      </c>
      <c r="Y54" s="599" t="s">
        <v>127</v>
      </c>
      <c r="Z54" s="599" t="s">
        <v>127</v>
      </c>
      <c r="AA54" s="599" t="s">
        <v>127</v>
      </c>
      <c r="AB54" s="599" t="s">
        <v>127</v>
      </c>
      <c r="AC54" s="599" t="s">
        <v>127</v>
      </c>
      <c r="AD54" s="599" t="s">
        <v>127</v>
      </c>
      <c r="AE54" s="599" t="s">
        <v>127</v>
      </c>
      <c r="AF54" s="599" t="s">
        <v>127</v>
      </c>
      <c r="AG54" s="599" t="s">
        <v>127</v>
      </c>
      <c r="AH54" s="599" t="s">
        <v>127</v>
      </c>
      <c r="AI54" s="599" t="s">
        <v>127</v>
      </c>
      <c r="AJ54" s="599" t="s">
        <v>127</v>
      </c>
      <c r="AK54" s="599" t="s">
        <v>127</v>
      </c>
      <c r="AL54" s="599" t="s">
        <v>127</v>
      </c>
    </row>
    <row r="55" spans="1:1961" ht="31.5" x14ac:dyDescent="0.25">
      <c r="A55" s="33" t="s">
        <v>182</v>
      </c>
      <c r="B55" s="594" t="s">
        <v>183</v>
      </c>
      <c r="C55" s="599" t="s">
        <v>127</v>
      </c>
      <c r="D55" s="599" t="s">
        <v>127</v>
      </c>
      <c r="E55" s="599" t="s">
        <v>127</v>
      </c>
      <c r="F55" s="599" t="s">
        <v>127</v>
      </c>
      <c r="G55" s="599" t="s">
        <v>127</v>
      </c>
      <c r="H55" s="599" t="s">
        <v>127</v>
      </c>
      <c r="I55" s="599" t="s">
        <v>127</v>
      </c>
      <c r="J55" s="599" t="s">
        <v>127</v>
      </c>
      <c r="K55" s="599" t="s">
        <v>127</v>
      </c>
      <c r="L55" s="599" t="s">
        <v>127</v>
      </c>
      <c r="M55" s="599" t="s">
        <v>127</v>
      </c>
      <c r="N55" s="599" t="s">
        <v>127</v>
      </c>
      <c r="O55" s="599" t="s">
        <v>127</v>
      </c>
      <c r="P55" s="599" t="s">
        <v>127</v>
      </c>
      <c r="Q55" s="599" t="s">
        <v>127</v>
      </c>
      <c r="R55" s="599" t="s">
        <v>127</v>
      </c>
      <c r="S55" s="599" t="s">
        <v>127</v>
      </c>
      <c r="T55" s="599" t="s">
        <v>127</v>
      </c>
      <c r="U55" s="599" t="s">
        <v>127</v>
      </c>
      <c r="V55" s="599" t="s">
        <v>127</v>
      </c>
      <c r="W55" s="599" t="s">
        <v>127</v>
      </c>
      <c r="X55" s="599" t="s">
        <v>127</v>
      </c>
      <c r="Y55" s="599" t="s">
        <v>127</v>
      </c>
      <c r="Z55" s="599" t="s">
        <v>127</v>
      </c>
      <c r="AA55" s="599" t="s">
        <v>127</v>
      </c>
      <c r="AB55" s="599" t="s">
        <v>127</v>
      </c>
      <c r="AC55" s="599" t="s">
        <v>127</v>
      </c>
      <c r="AD55" s="599" t="s">
        <v>127</v>
      </c>
      <c r="AE55" s="599" t="s">
        <v>127</v>
      </c>
      <c r="AF55" s="599" t="s">
        <v>127</v>
      </c>
      <c r="AG55" s="599" t="s">
        <v>127</v>
      </c>
      <c r="AH55" s="599" t="s">
        <v>127</v>
      </c>
      <c r="AI55" s="599" t="s">
        <v>127</v>
      </c>
      <c r="AJ55" s="599" t="s">
        <v>127</v>
      </c>
      <c r="AK55" s="599" t="s">
        <v>127</v>
      </c>
      <c r="AL55" s="599" t="s">
        <v>127</v>
      </c>
    </row>
    <row r="56" spans="1:1961" ht="31.5" x14ac:dyDescent="0.25">
      <c r="A56" s="33" t="s">
        <v>184</v>
      </c>
      <c r="B56" s="594" t="s">
        <v>185</v>
      </c>
      <c r="C56" s="599" t="s">
        <v>127</v>
      </c>
      <c r="D56" s="599" t="s">
        <v>127</v>
      </c>
      <c r="E56" s="599" t="s">
        <v>127</v>
      </c>
      <c r="F56" s="599" t="s">
        <v>127</v>
      </c>
      <c r="G56" s="599" t="s">
        <v>127</v>
      </c>
      <c r="H56" s="599" t="s">
        <v>127</v>
      </c>
      <c r="I56" s="599" t="s">
        <v>127</v>
      </c>
      <c r="J56" s="599" t="s">
        <v>127</v>
      </c>
      <c r="K56" s="599" t="s">
        <v>127</v>
      </c>
      <c r="L56" s="599" t="s">
        <v>127</v>
      </c>
      <c r="M56" s="599" t="s">
        <v>127</v>
      </c>
      <c r="N56" s="599" t="s">
        <v>127</v>
      </c>
      <c r="O56" s="599" t="s">
        <v>127</v>
      </c>
      <c r="P56" s="599" t="s">
        <v>127</v>
      </c>
      <c r="Q56" s="599" t="s">
        <v>127</v>
      </c>
      <c r="R56" s="599" t="s">
        <v>127</v>
      </c>
      <c r="S56" s="599" t="s">
        <v>127</v>
      </c>
      <c r="T56" s="599" t="s">
        <v>127</v>
      </c>
      <c r="U56" s="599" t="s">
        <v>127</v>
      </c>
      <c r="V56" s="599" t="s">
        <v>127</v>
      </c>
      <c r="W56" s="599" t="s">
        <v>127</v>
      </c>
      <c r="X56" s="599" t="s">
        <v>127</v>
      </c>
      <c r="Y56" s="599" t="s">
        <v>127</v>
      </c>
      <c r="Z56" s="599" t="s">
        <v>127</v>
      </c>
      <c r="AA56" s="599" t="s">
        <v>127</v>
      </c>
      <c r="AB56" s="599" t="s">
        <v>127</v>
      </c>
      <c r="AC56" s="599" t="s">
        <v>127</v>
      </c>
      <c r="AD56" s="599" t="s">
        <v>127</v>
      </c>
      <c r="AE56" s="599" t="s">
        <v>127</v>
      </c>
      <c r="AF56" s="599" t="s">
        <v>127</v>
      </c>
      <c r="AG56" s="599" t="s">
        <v>127</v>
      </c>
      <c r="AH56" s="599" t="s">
        <v>127</v>
      </c>
      <c r="AI56" s="599" t="s">
        <v>127</v>
      </c>
      <c r="AJ56" s="599" t="s">
        <v>127</v>
      </c>
      <c r="AK56" s="599" t="s">
        <v>127</v>
      </c>
      <c r="AL56" s="599" t="s">
        <v>127</v>
      </c>
    </row>
    <row r="57" spans="1:1961" ht="31.5" x14ac:dyDescent="0.25">
      <c r="A57" s="33" t="s">
        <v>186</v>
      </c>
      <c r="B57" s="594" t="s">
        <v>187</v>
      </c>
      <c r="C57" s="599" t="s">
        <v>127</v>
      </c>
      <c r="D57" s="599" t="s">
        <v>127</v>
      </c>
      <c r="E57" s="599" t="s">
        <v>127</v>
      </c>
      <c r="F57" s="599" t="s">
        <v>127</v>
      </c>
      <c r="G57" s="599" t="s">
        <v>127</v>
      </c>
      <c r="H57" s="599" t="s">
        <v>127</v>
      </c>
      <c r="I57" s="599" t="s">
        <v>127</v>
      </c>
      <c r="J57" s="599" t="s">
        <v>127</v>
      </c>
      <c r="K57" s="599" t="s">
        <v>127</v>
      </c>
      <c r="L57" s="599" t="s">
        <v>127</v>
      </c>
      <c r="M57" s="599" t="s">
        <v>127</v>
      </c>
      <c r="N57" s="599" t="s">
        <v>127</v>
      </c>
      <c r="O57" s="599" t="s">
        <v>127</v>
      </c>
      <c r="P57" s="599" t="s">
        <v>127</v>
      </c>
      <c r="Q57" s="599" t="s">
        <v>127</v>
      </c>
      <c r="R57" s="599" t="s">
        <v>127</v>
      </c>
      <c r="S57" s="599" t="s">
        <v>127</v>
      </c>
      <c r="T57" s="599" t="s">
        <v>127</v>
      </c>
      <c r="U57" s="599" t="s">
        <v>127</v>
      </c>
      <c r="V57" s="599" t="s">
        <v>127</v>
      </c>
      <c r="W57" s="599" t="s">
        <v>127</v>
      </c>
      <c r="X57" s="599" t="s">
        <v>127</v>
      </c>
      <c r="Y57" s="599" t="s">
        <v>127</v>
      </c>
      <c r="Z57" s="599" t="s">
        <v>127</v>
      </c>
      <c r="AA57" s="599" t="s">
        <v>127</v>
      </c>
      <c r="AB57" s="599" t="s">
        <v>127</v>
      </c>
      <c r="AC57" s="599" t="s">
        <v>127</v>
      </c>
      <c r="AD57" s="599" t="s">
        <v>127</v>
      </c>
      <c r="AE57" s="599" t="s">
        <v>127</v>
      </c>
      <c r="AF57" s="599" t="s">
        <v>127</v>
      </c>
      <c r="AG57" s="599" t="s">
        <v>127</v>
      </c>
      <c r="AH57" s="599" t="s">
        <v>127</v>
      </c>
      <c r="AI57" s="599" t="s">
        <v>127</v>
      </c>
      <c r="AJ57" s="599" t="s">
        <v>127</v>
      </c>
      <c r="AK57" s="599" t="s">
        <v>127</v>
      </c>
      <c r="AL57" s="599" t="s">
        <v>127</v>
      </c>
    </row>
    <row r="58" spans="1:1961" ht="31.5" x14ac:dyDescent="0.25">
      <c r="A58" s="33" t="s">
        <v>188</v>
      </c>
      <c r="B58" s="594" t="s">
        <v>189</v>
      </c>
      <c r="C58" s="599" t="s">
        <v>127</v>
      </c>
      <c r="D58" s="599" t="s">
        <v>127</v>
      </c>
      <c r="E58" s="599" t="s">
        <v>127</v>
      </c>
      <c r="F58" s="599" t="s">
        <v>127</v>
      </c>
      <c r="G58" s="599" t="s">
        <v>127</v>
      </c>
      <c r="H58" s="599" t="s">
        <v>127</v>
      </c>
      <c r="I58" s="599" t="s">
        <v>127</v>
      </c>
      <c r="J58" s="599" t="s">
        <v>127</v>
      </c>
      <c r="K58" s="599" t="s">
        <v>127</v>
      </c>
      <c r="L58" s="599" t="s">
        <v>127</v>
      </c>
      <c r="M58" s="599" t="s">
        <v>127</v>
      </c>
      <c r="N58" s="599" t="s">
        <v>127</v>
      </c>
      <c r="O58" s="599" t="s">
        <v>127</v>
      </c>
      <c r="P58" s="599" t="s">
        <v>127</v>
      </c>
      <c r="Q58" s="599" t="s">
        <v>127</v>
      </c>
      <c r="R58" s="599" t="s">
        <v>127</v>
      </c>
      <c r="S58" s="599" t="s">
        <v>127</v>
      </c>
      <c r="T58" s="599" t="s">
        <v>127</v>
      </c>
      <c r="U58" s="599" t="s">
        <v>127</v>
      </c>
      <c r="V58" s="599" t="s">
        <v>127</v>
      </c>
      <c r="W58" s="599" t="s">
        <v>127</v>
      </c>
      <c r="X58" s="599" t="s">
        <v>127</v>
      </c>
      <c r="Y58" s="599" t="s">
        <v>127</v>
      </c>
      <c r="Z58" s="599" t="s">
        <v>127</v>
      </c>
      <c r="AA58" s="599" t="s">
        <v>127</v>
      </c>
      <c r="AB58" s="599" t="s">
        <v>127</v>
      </c>
      <c r="AC58" s="599" t="s">
        <v>127</v>
      </c>
      <c r="AD58" s="599" t="s">
        <v>127</v>
      </c>
      <c r="AE58" s="599" t="s">
        <v>127</v>
      </c>
      <c r="AF58" s="599" t="s">
        <v>127</v>
      </c>
      <c r="AG58" s="599" t="s">
        <v>127</v>
      </c>
      <c r="AH58" s="599" t="s">
        <v>127</v>
      </c>
      <c r="AI58" s="599" t="s">
        <v>127</v>
      </c>
      <c r="AJ58" s="599" t="s">
        <v>127</v>
      </c>
      <c r="AK58" s="599" t="s">
        <v>127</v>
      </c>
      <c r="AL58" s="599" t="s">
        <v>127</v>
      </c>
    </row>
    <row r="59" spans="1:1961" ht="31.5" x14ac:dyDescent="0.25">
      <c r="A59" s="33" t="s">
        <v>190</v>
      </c>
      <c r="B59" s="594" t="s">
        <v>191</v>
      </c>
      <c r="C59" s="599" t="s">
        <v>127</v>
      </c>
      <c r="D59" s="599" t="s">
        <v>127</v>
      </c>
      <c r="E59" s="599" t="s">
        <v>127</v>
      </c>
      <c r="F59" s="599" t="s">
        <v>127</v>
      </c>
      <c r="G59" s="599" t="s">
        <v>127</v>
      </c>
      <c r="H59" s="599" t="s">
        <v>127</v>
      </c>
      <c r="I59" s="599" t="s">
        <v>127</v>
      </c>
      <c r="J59" s="599" t="s">
        <v>127</v>
      </c>
      <c r="K59" s="599" t="s">
        <v>127</v>
      </c>
      <c r="L59" s="599" t="s">
        <v>127</v>
      </c>
      <c r="M59" s="599" t="s">
        <v>127</v>
      </c>
      <c r="N59" s="599" t="s">
        <v>127</v>
      </c>
      <c r="O59" s="599" t="s">
        <v>127</v>
      </c>
      <c r="P59" s="599" t="s">
        <v>127</v>
      </c>
      <c r="Q59" s="599" t="s">
        <v>127</v>
      </c>
      <c r="R59" s="599" t="s">
        <v>127</v>
      </c>
      <c r="S59" s="599" t="s">
        <v>127</v>
      </c>
      <c r="T59" s="599" t="s">
        <v>127</v>
      </c>
      <c r="U59" s="599" t="s">
        <v>127</v>
      </c>
      <c r="V59" s="599" t="s">
        <v>127</v>
      </c>
      <c r="W59" s="599" t="s">
        <v>127</v>
      </c>
      <c r="X59" s="599" t="s">
        <v>127</v>
      </c>
      <c r="Y59" s="599" t="s">
        <v>127</v>
      </c>
      <c r="Z59" s="599" t="s">
        <v>127</v>
      </c>
      <c r="AA59" s="599" t="s">
        <v>127</v>
      </c>
      <c r="AB59" s="599" t="s">
        <v>127</v>
      </c>
      <c r="AC59" s="599" t="s">
        <v>127</v>
      </c>
      <c r="AD59" s="599" t="s">
        <v>127</v>
      </c>
      <c r="AE59" s="599" t="s">
        <v>127</v>
      </c>
      <c r="AF59" s="599" t="s">
        <v>127</v>
      </c>
      <c r="AG59" s="599" t="s">
        <v>127</v>
      </c>
      <c r="AH59" s="599" t="s">
        <v>127</v>
      </c>
      <c r="AI59" s="599" t="s">
        <v>127</v>
      </c>
      <c r="AJ59" s="599" t="s">
        <v>127</v>
      </c>
      <c r="AK59" s="599" t="s">
        <v>127</v>
      </c>
      <c r="AL59" s="599" t="s">
        <v>127</v>
      </c>
    </row>
    <row r="60" spans="1:1961" ht="31.5" x14ac:dyDescent="0.25">
      <c r="A60" s="33" t="s">
        <v>192</v>
      </c>
      <c r="B60" s="594" t="s">
        <v>193</v>
      </c>
      <c r="C60" s="599" t="s">
        <v>127</v>
      </c>
      <c r="D60" s="599" t="s">
        <v>127</v>
      </c>
      <c r="E60" s="599" t="s">
        <v>127</v>
      </c>
      <c r="F60" s="599" t="s">
        <v>127</v>
      </c>
      <c r="G60" s="599" t="s">
        <v>127</v>
      </c>
      <c r="H60" s="599" t="s">
        <v>127</v>
      </c>
      <c r="I60" s="599" t="s">
        <v>127</v>
      </c>
      <c r="J60" s="599" t="s">
        <v>127</v>
      </c>
      <c r="K60" s="599" t="s">
        <v>127</v>
      </c>
      <c r="L60" s="599" t="s">
        <v>127</v>
      </c>
      <c r="M60" s="599" t="s">
        <v>127</v>
      </c>
      <c r="N60" s="599" t="s">
        <v>127</v>
      </c>
      <c r="O60" s="599" t="s">
        <v>127</v>
      </c>
      <c r="P60" s="599" t="s">
        <v>127</v>
      </c>
      <c r="Q60" s="599" t="s">
        <v>127</v>
      </c>
      <c r="R60" s="599" t="s">
        <v>127</v>
      </c>
      <c r="S60" s="599" t="s">
        <v>127</v>
      </c>
      <c r="T60" s="599" t="s">
        <v>127</v>
      </c>
      <c r="U60" s="599" t="s">
        <v>127</v>
      </c>
      <c r="V60" s="599" t="s">
        <v>127</v>
      </c>
      <c r="W60" s="599" t="s">
        <v>127</v>
      </c>
      <c r="X60" s="599" t="s">
        <v>127</v>
      </c>
      <c r="Y60" s="599" t="s">
        <v>127</v>
      </c>
      <c r="Z60" s="599" t="s">
        <v>127</v>
      </c>
      <c r="AA60" s="599" t="s">
        <v>127</v>
      </c>
      <c r="AB60" s="599" t="s">
        <v>127</v>
      </c>
      <c r="AC60" s="599" t="s">
        <v>127</v>
      </c>
      <c r="AD60" s="599" t="s">
        <v>127</v>
      </c>
      <c r="AE60" s="599" t="s">
        <v>127</v>
      </c>
      <c r="AF60" s="599" t="s">
        <v>127</v>
      </c>
      <c r="AG60" s="599" t="s">
        <v>127</v>
      </c>
      <c r="AH60" s="599" t="s">
        <v>127</v>
      </c>
      <c r="AI60" s="599" t="s">
        <v>127</v>
      </c>
      <c r="AJ60" s="599" t="s">
        <v>127</v>
      </c>
      <c r="AK60" s="599" t="s">
        <v>127</v>
      </c>
      <c r="AL60" s="599" t="s">
        <v>127</v>
      </c>
    </row>
    <row r="61" spans="1:1961" ht="31.5" x14ac:dyDescent="0.25">
      <c r="A61" s="33" t="s">
        <v>194</v>
      </c>
      <c r="B61" s="594" t="s">
        <v>195</v>
      </c>
      <c r="C61" s="599" t="s">
        <v>127</v>
      </c>
      <c r="D61" s="599" t="s">
        <v>127</v>
      </c>
      <c r="E61" s="599" t="s">
        <v>127</v>
      </c>
      <c r="F61" s="599" t="s">
        <v>127</v>
      </c>
      <c r="G61" s="599" t="s">
        <v>127</v>
      </c>
      <c r="H61" s="599" t="s">
        <v>127</v>
      </c>
      <c r="I61" s="599" t="s">
        <v>127</v>
      </c>
      <c r="J61" s="599" t="s">
        <v>127</v>
      </c>
      <c r="K61" s="599" t="s">
        <v>127</v>
      </c>
      <c r="L61" s="599" t="s">
        <v>127</v>
      </c>
      <c r="M61" s="599" t="s">
        <v>127</v>
      </c>
      <c r="N61" s="599" t="s">
        <v>127</v>
      </c>
      <c r="O61" s="599" t="s">
        <v>127</v>
      </c>
      <c r="P61" s="599" t="s">
        <v>127</v>
      </c>
      <c r="Q61" s="599" t="s">
        <v>127</v>
      </c>
      <c r="R61" s="599" t="s">
        <v>127</v>
      </c>
      <c r="S61" s="599" t="s">
        <v>127</v>
      </c>
      <c r="T61" s="599" t="s">
        <v>127</v>
      </c>
      <c r="U61" s="599" t="s">
        <v>127</v>
      </c>
      <c r="V61" s="599" t="s">
        <v>127</v>
      </c>
      <c r="W61" s="599" t="s">
        <v>127</v>
      </c>
      <c r="X61" s="599" t="s">
        <v>127</v>
      </c>
      <c r="Y61" s="599" t="s">
        <v>127</v>
      </c>
      <c r="Z61" s="599" t="s">
        <v>127</v>
      </c>
      <c r="AA61" s="599" t="s">
        <v>127</v>
      </c>
      <c r="AB61" s="599" t="s">
        <v>127</v>
      </c>
      <c r="AC61" s="599" t="s">
        <v>127</v>
      </c>
      <c r="AD61" s="599" t="s">
        <v>127</v>
      </c>
      <c r="AE61" s="599" t="s">
        <v>127</v>
      </c>
      <c r="AF61" s="599" t="s">
        <v>127</v>
      </c>
      <c r="AG61" s="599" t="s">
        <v>127</v>
      </c>
      <c r="AH61" s="599" t="s">
        <v>127</v>
      </c>
      <c r="AI61" s="599" t="s">
        <v>127</v>
      </c>
      <c r="AJ61" s="599" t="s">
        <v>127</v>
      </c>
      <c r="AK61" s="599" t="s">
        <v>127</v>
      </c>
      <c r="AL61" s="599" t="s">
        <v>127</v>
      </c>
    </row>
    <row r="62" spans="1:1961" ht="31.5" x14ac:dyDescent="0.25">
      <c r="A62" s="33" t="s">
        <v>196</v>
      </c>
      <c r="B62" s="594" t="s">
        <v>197</v>
      </c>
      <c r="C62" s="599" t="s">
        <v>127</v>
      </c>
      <c r="D62" s="599" t="s">
        <v>127</v>
      </c>
      <c r="E62" s="599" t="s">
        <v>127</v>
      </c>
      <c r="F62" s="599" t="s">
        <v>127</v>
      </c>
      <c r="G62" s="599" t="s">
        <v>127</v>
      </c>
      <c r="H62" s="599" t="s">
        <v>127</v>
      </c>
      <c r="I62" s="599" t="s">
        <v>127</v>
      </c>
      <c r="J62" s="599" t="s">
        <v>127</v>
      </c>
      <c r="K62" s="599" t="s">
        <v>127</v>
      </c>
      <c r="L62" s="599" t="s">
        <v>127</v>
      </c>
      <c r="M62" s="599" t="s">
        <v>127</v>
      </c>
      <c r="N62" s="599" t="s">
        <v>127</v>
      </c>
      <c r="O62" s="599" t="s">
        <v>127</v>
      </c>
      <c r="P62" s="599" t="s">
        <v>127</v>
      </c>
      <c r="Q62" s="599" t="s">
        <v>127</v>
      </c>
      <c r="R62" s="599" t="s">
        <v>127</v>
      </c>
      <c r="S62" s="599" t="s">
        <v>127</v>
      </c>
      <c r="T62" s="599" t="s">
        <v>127</v>
      </c>
      <c r="U62" s="599" t="s">
        <v>127</v>
      </c>
      <c r="V62" s="599" t="s">
        <v>127</v>
      </c>
      <c r="W62" s="599" t="s">
        <v>127</v>
      </c>
      <c r="X62" s="599" t="s">
        <v>127</v>
      </c>
      <c r="Y62" s="599" t="s">
        <v>127</v>
      </c>
      <c r="Z62" s="599" t="s">
        <v>127</v>
      </c>
      <c r="AA62" s="599" t="s">
        <v>127</v>
      </c>
      <c r="AB62" s="599" t="s">
        <v>127</v>
      </c>
      <c r="AC62" s="599" t="s">
        <v>127</v>
      </c>
      <c r="AD62" s="599" t="s">
        <v>127</v>
      </c>
      <c r="AE62" s="599" t="s">
        <v>127</v>
      </c>
      <c r="AF62" s="599" t="s">
        <v>127</v>
      </c>
      <c r="AG62" s="599" t="s">
        <v>127</v>
      </c>
      <c r="AH62" s="599" t="s">
        <v>127</v>
      </c>
      <c r="AI62" s="599" t="s">
        <v>127</v>
      </c>
      <c r="AJ62" s="599" t="s">
        <v>127</v>
      </c>
      <c r="AK62" s="599" t="s">
        <v>127</v>
      </c>
      <c r="AL62" s="599" t="s">
        <v>127</v>
      </c>
    </row>
    <row r="63" spans="1:1961" ht="47.25" x14ac:dyDescent="0.25">
      <c r="A63" s="33" t="s">
        <v>198</v>
      </c>
      <c r="B63" s="594" t="s">
        <v>199</v>
      </c>
      <c r="C63" s="599" t="s">
        <v>127</v>
      </c>
      <c r="D63" s="599" t="s">
        <v>127</v>
      </c>
      <c r="E63" s="599" t="s">
        <v>127</v>
      </c>
      <c r="F63" s="599" t="s">
        <v>127</v>
      </c>
      <c r="G63" s="599" t="s">
        <v>127</v>
      </c>
      <c r="H63" s="599" t="s">
        <v>127</v>
      </c>
      <c r="I63" s="599" t="s">
        <v>127</v>
      </c>
      <c r="J63" s="599" t="s">
        <v>127</v>
      </c>
      <c r="K63" s="599" t="s">
        <v>127</v>
      </c>
      <c r="L63" s="599" t="s">
        <v>127</v>
      </c>
      <c r="M63" s="599" t="s">
        <v>127</v>
      </c>
      <c r="N63" s="599" t="s">
        <v>127</v>
      </c>
      <c r="O63" s="599" t="s">
        <v>127</v>
      </c>
      <c r="P63" s="599" t="s">
        <v>127</v>
      </c>
      <c r="Q63" s="599" t="s">
        <v>127</v>
      </c>
      <c r="R63" s="599" t="s">
        <v>127</v>
      </c>
      <c r="S63" s="599" t="s">
        <v>127</v>
      </c>
      <c r="T63" s="599" t="s">
        <v>127</v>
      </c>
      <c r="U63" s="599" t="s">
        <v>127</v>
      </c>
      <c r="V63" s="599" t="s">
        <v>127</v>
      </c>
      <c r="W63" s="599" t="s">
        <v>127</v>
      </c>
      <c r="X63" s="599" t="s">
        <v>127</v>
      </c>
      <c r="Y63" s="599" t="s">
        <v>127</v>
      </c>
      <c r="Z63" s="599" t="s">
        <v>127</v>
      </c>
      <c r="AA63" s="599" t="s">
        <v>127</v>
      </c>
      <c r="AB63" s="599" t="s">
        <v>127</v>
      </c>
      <c r="AC63" s="599" t="s">
        <v>127</v>
      </c>
      <c r="AD63" s="599" t="s">
        <v>127</v>
      </c>
      <c r="AE63" s="599" t="s">
        <v>127</v>
      </c>
      <c r="AF63" s="599" t="s">
        <v>127</v>
      </c>
      <c r="AG63" s="599" t="s">
        <v>127</v>
      </c>
      <c r="AH63" s="599" t="s">
        <v>127</v>
      </c>
      <c r="AI63" s="599" t="s">
        <v>127</v>
      </c>
      <c r="AJ63" s="599" t="s">
        <v>127</v>
      </c>
      <c r="AK63" s="599" t="s">
        <v>127</v>
      </c>
      <c r="AL63" s="599" t="s">
        <v>127</v>
      </c>
    </row>
    <row r="64" spans="1:1961" ht="47.25" x14ac:dyDescent="0.25">
      <c r="A64" s="33" t="s">
        <v>200</v>
      </c>
      <c r="B64" s="594" t="s">
        <v>201</v>
      </c>
      <c r="C64" s="599" t="s">
        <v>127</v>
      </c>
      <c r="D64" s="599" t="s">
        <v>127</v>
      </c>
      <c r="E64" s="599" t="s">
        <v>127</v>
      </c>
      <c r="F64" s="599" t="s">
        <v>127</v>
      </c>
      <c r="G64" s="599" t="s">
        <v>127</v>
      </c>
      <c r="H64" s="599" t="s">
        <v>127</v>
      </c>
      <c r="I64" s="599" t="s">
        <v>127</v>
      </c>
      <c r="J64" s="599" t="s">
        <v>127</v>
      </c>
      <c r="K64" s="599" t="s">
        <v>127</v>
      </c>
      <c r="L64" s="599" t="s">
        <v>127</v>
      </c>
      <c r="M64" s="599" t="s">
        <v>127</v>
      </c>
      <c r="N64" s="599" t="s">
        <v>127</v>
      </c>
      <c r="O64" s="599" t="s">
        <v>127</v>
      </c>
      <c r="P64" s="599" t="s">
        <v>127</v>
      </c>
      <c r="Q64" s="599" t="s">
        <v>127</v>
      </c>
      <c r="R64" s="599" t="s">
        <v>127</v>
      </c>
      <c r="S64" s="599" t="s">
        <v>127</v>
      </c>
      <c r="T64" s="599" t="s">
        <v>127</v>
      </c>
      <c r="U64" s="599" t="s">
        <v>127</v>
      </c>
      <c r="V64" s="599" t="s">
        <v>127</v>
      </c>
      <c r="W64" s="599" t="s">
        <v>127</v>
      </c>
      <c r="X64" s="599" t="s">
        <v>127</v>
      </c>
      <c r="Y64" s="599" t="s">
        <v>127</v>
      </c>
      <c r="Z64" s="599" t="s">
        <v>127</v>
      </c>
      <c r="AA64" s="599" t="s">
        <v>127</v>
      </c>
      <c r="AB64" s="599" t="s">
        <v>127</v>
      </c>
      <c r="AC64" s="599" t="s">
        <v>127</v>
      </c>
      <c r="AD64" s="599" t="s">
        <v>127</v>
      </c>
      <c r="AE64" s="599" t="s">
        <v>127</v>
      </c>
      <c r="AF64" s="599" t="s">
        <v>127</v>
      </c>
      <c r="AG64" s="599" t="s">
        <v>127</v>
      </c>
      <c r="AH64" s="599" t="s">
        <v>127</v>
      </c>
      <c r="AI64" s="599" t="s">
        <v>127</v>
      </c>
      <c r="AJ64" s="599" t="s">
        <v>127</v>
      </c>
      <c r="AK64" s="599" t="s">
        <v>127</v>
      </c>
      <c r="AL64" s="599" t="s">
        <v>127</v>
      </c>
    </row>
    <row r="65" spans="1:38" ht="47.25" x14ac:dyDescent="0.25">
      <c r="A65" s="33" t="s">
        <v>202</v>
      </c>
      <c r="B65" s="594" t="s">
        <v>203</v>
      </c>
      <c r="C65" s="599" t="s">
        <v>127</v>
      </c>
      <c r="D65" s="599" t="s">
        <v>127</v>
      </c>
      <c r="E65" s="599" t="s">
        <v>127</v>
      </c>
      <c r="F65" s="599" t="s">
        <v>127</v>
      </c>
      <c r="G65" s="599" t="s">
        <v>127</v>
      </c>
      <c r="H65" s="599" t="s">
        <v>127</v>
      </c>
      <c r="I65" s="599" t="s">
        <v>127</v>
      </c>
      <c r="J65" s="599" t="s">
        <v>127</v>
      </c>
      <c r="K65" s="599" t="s">
        <v>127</v>
      </c>
      <c r="L65" s="599" t="s">
        <v>127</v>
      </c>
      <c r="M65" s="599" t="s">
        <v>127</v>
      </c>
      <c r="N65" s="599" t="s">
        <v>127</v>
      </c>
      <c r="O65" s="599" t="s">
        <v>127</v>
      </c>
      <c r="P65" s="599" t="s">
        <v>127</v>
      </c>
      <c r="Q65" s="599" t="s">
        <v>127</v>
      </c>
      <c r="R65" s="599" t="s">
        <v>127</v>
      </c>
      <c r="S65" s="599" t="s">
        <v>127</v>
      </c>
      <c r="T65" s="599" t="s">
        <v>127</v>
      </c>
      <c r="U65" s="599" t="s">
        <v>127</v>
      </c>
      <c r="V65" s="599" t="s">
        <v>127</v>
      </c>
      <c r="W65" s="599" t="s">
        <v>127</v>
      </c>
      <c r="X65" s="599" t="s">
        <v>127</v>
      </c>
      <c r="Y65" s="599" t="s">
        <v>127</v>
      </c>
      <c r="Z65" s="599" t="s">
        <v>127</v>
      </c>
      <c r="AA65" s="599" t="s">
        <v>127</v>
      </c>
      <c r="AB65" s="599" t="s">
        <v>127</v>
      </c>
      <c r="AC65" s="599" t="s">
        <v>127</v>
      </c>
      <c r="AD65" s="599" t="s">
        <v>127</v>
      </c>
      <c r="AE65" s="599" t="s">
        <v>127</v>
      </c>
      <c r="AF65" s="599" t="s">
        <v>127</v>
      </c>
      <c r="AG65" s="599" t="s">
        <v>127</v>
      </c>
      <c r="AH65" s="599" t="s">
        <v>127</v>
      </c>
      <c r="AI65" s="599" t="s">
        <v>127</v>
      </c>
      <c r="AJ65" s="599" t="s">
        <v>127</v>
      </c>
      <c r="AK65" s="599" t="s">
        <v>127</v>
      </c>
      <c r="AL65" s="599" t="s">
        <v>127</v>
      </c>
    </row>
    <row r="66" spans="1:38" ht="31.5" x14ac:dyDescent="0.25">
      <c r="A66" s="33" t="s">
        <v>204</v>
      </c>
      <c r="B66" s="594" t="s">
        <v>205</v>
      </c>
      <c r="C66" s="599" t="s">
        <v>127</v>
      </c>
      <c r="D66" s="599" t="s">
        <v>127</v>
      </c>
      <c r="E66" s="599" t="s">
        <v>127</v>
      </c>
      <c r="F66" s="599" t="s">
        <v>127</v>
      </c>
      <c r="G66" s="599" t="s">
        <v>127</v>
      </c>
      <c r="H66" s="599" t="s">
        <v>127</v>
      </c>
      <c r="I66" s="599" t="s">
        <v>127</v>
      </c>
      <c r="J66" s="599" t="s">
        <v>127</v>
      </c>
      <c r="K66" s="599" t="s">
        <v>127</v>
      </c>
      <c r="L66" s="599" t="s">
        <v>127</v>
      </c>
      <c r="M66" s="599" t="s">
        <v>127</v>
      </c>
      <c r="N66" s="599" t="s">
        <v>127</v>
      </c>
      <c r="O66" s="599" t="s">
        <v>127</v>
      </c>
      <c r="P66" s="599" t="s">
        <v>127</v>
      </c>
      <c r="Q66" s="599" t="s">
        <v>127</v>
      </c>
      <c r="R66" s="599" t="s">
        <v>127</v>
      </c>
      <c r="S66" s="599" t="s">
        <v>127</v>
      </c>
      <c r="T66" s="599" t="s">
        <v>127</v>
      </c>
      <c r="U66" s="599" t="s">
        <v>127</v>
      </c>
      <c r="V66" s="599" t="s">
        <v>127</v>
      </c>
      <c r="W66" s="599" t="s">
        <v>127</v>
      </c>
      <c r="X66" s="599" t="s">
        <v>127</v>
      </c>
      <c r="Y66" s="599" t="s">
        <v>127</v>
      </c>
      <c r="Z66" s="599" t="s">
        <v>127</v>
      </c>
      <c r="AA66" s="599" t="s">
        <v>127</v>
      </c>
      <c r="AB66" s="599" t="s">
        <v>127</v>
      </c>
      <c r="AC66" s="599" t="s">
        <v>127</v>
      </c>
      <c r="AD66" s="599" t="s">
        <v>127</v>
      </c>
      <c r="AE66" s="599" t="s">
        <v>127</v>
      </c>
      <c r="AF66" s="599" t="s">
        <v>127</v>
      </c>
      <c r="AG66" s="599" t="s">
        <v>127</v>
      </c>
      <c r="AH66" s="599" t="s">
        <v>127</v>
      </c>
      <c r="AI66" s="599" t="s">
        <v>127</v>
      </c>
      <c r="AJ66" s="599" t="s">
        <v>127</v>
      </c>
      <c r="AK66" s="599" t="s">
        <v>127</v>
      </c>
      <c r="AL66" s="599" t="s">
        <v>127</v>
      </c>
    </row>
    <row r="67" spans="1:38" ht="31.5" x14ac:dyDescent="0.25">
      <c r="A67" s="33" t="s">
        <v>206</v>
      </c>
      <c r="B67" s="62" t="s">
        <v>207</v>
      </c>
      <c r="C67" s="599" t="s">
        <v>127</v>
      </c>
      <c r="D67" s="599" t="s">
        <v>127</v>
      </c>
      <c r="E67" s="599" t="s">
        <v>127</v>
      </c>
      <c r="F67" s="599" t="s">
        <v>127</v>
      </c>
      <c r="G67" s="599" t="s">
        <v>127</v>
      </c>
      <c r="H67" s="599" t="s">
        <v>127</v>
      </c>
      <c r="I67" s="599" t="s">
        <v>127</v>
      </c>
      <c r="J67" s="599" t="s">
        <v>127</v>
      </c>
      <c r="K67" s="599" t="s">
        <v>127</v>
      </c>
      <c r="L67" s="599" t="s">
        <v>127</v>
      </c>
      <c r="M67" s="599" t="s">
        <v>127</v>
      </c>
      <c r="N67" s="599" t="s">
        <v>127</v>
      </c>
      <c r="O67" s="599" t="s">
        <v>127</v>
      </c>
      <c r="P67" s="599" t="s">
        <v>127</v>
      </c>
      <c r="Q67" s="599" t="s">
        <v>127</v>
      </c>
      <c r="R67" s="599" t="s">
        <v>127</v>
      </c>
      <c r="S67" s="599" t="s">
        <v>127</v>
      </c>
      <c r="T67" s="599" t="s">
        <v>127</v>
      </c>
      <c r="U67" s="599" t="s">
        <v>127</v>
      </c>
      <c r="V67" s="599" t="s">
        <v>127</v>
      </c>
      <c r="W67" s="599" t="s">
        <v>127</v>
      </c>
      <c r="X67" s="599" t="s">
        <v>127</v>
      </c>
      <c r="Y67" s="599" t="s">
        <v>127</v>
      </c>
      <c r="Z67" s="599" t="s">
        <v>127</v>
      </c>
      <c r="AA67" s="599" t="s">
        <v>127</v>
      </c>
      <c r="AB67" s="599" t="s">
        <v>127</v>
      </c>
      <c r="AC67" s="599" t="s">
        <v>127</v>
      </c>
      <c r="AD67" s="599" t="s">
        <v>127</v>
      </c>
      <c r="AE67" s="599" t="s">
        <v>127</v>
      </c>
      <c r="AF67" s="599" t="s">
        <v>127</v>
      </c>
      <c r="AG67" s="599" t="s">
        <v>127</v>
      </c>
      <c r="AH67" s="599" t="s">
        <v>127</v>
      </c>
      <c r="AI67" s="599" t="s">
        <v>127</v>
      </c>
      <c r="AJ67" s="599" t="s">
        <v>127</v>
      </c>
      <c r="AK67" s="599" t="s">
        <v>127</v>
      </c>
      <c r="AL67" s="599" t="s">
        <v>127</v>
      </c>
    </row>
    <row r="68" spans="1:38" x14ac:dyDescent="0.25">
      <c r="A68" s="33" t="s">
        <v>208</v>
      </c>
      <c r="B68" s="62" t="s">
        <v>209</v>
      </c>
      <c r="C68" s="599" t="s">
        <v>127</v>
      </c>
      <c r="D68" s="599" t="s">
        <v>127</v>
      </c>
      <c r="E68" s="599" t="s">
        <v>127</v>
      </c>
      <c r="F68" s="599" t="s">
        <v>127</v>
      </c>
      <c r="G68" s="599" t="s">
        <v>127</v>
      </c>
      <c r="H68" s="599" t="s">
        <v>127</v>
      </c>
      <c r="I68" s="599" t="s">
        <v>127</v>
      </c>
      <c r="J68" s="599" t="s">
        <v>127</v>
      </c>
      <c r="K68" s="599" t="s">
        <v>127</v>
      </c>
      <c r="L68" s="599" t="s">
        <v>127</v>
      </c>
      <c r="M68" s="599" t="s">
        <v>127</v>
      </c>
      <c r="N68" s="599" t="s">
        <v>127</v>
      </c>
      <c r="O68" s="599" t="s">
        <v>127</v>
      </c>
      <c r="P68" s="599" t="s">
        <v>127</v>
      </c>
      <c r="Q68" s="599" t="s">
        <v>127</v>
      </c>
      <c r="R68" s="599" t="s">
        <v>127</v>
      </c>
      <c r="S68" s="599" t="s">
        <v>127</v>
      </c>
      <c r="T68" s="599" t="s">
        <v>127</v>
      </c>
      <c r="U68" s="599" t="s">
        <v>127</v>
      </c>
      <c r="V68" s="599" t="s">
        <v>127</v>
      </c>
      <c r="W68" s="599" t="s">
        <v>127</v>
      </c>
      <c r="X68" s="599" t="s">
        <v>127</v>
      </c>
      <c r="Y68" s="599" t="s">
        <v>127</v>
      </c>
      <c r="Z68" s="599" t="s">
        <v>127</v>
      </c>
      <c r="AA68" s="599" t="s">
        <v>127</v>
      </c>
      <c r="AB68" s="599" t="s">
        <v>127</v>
      </c>
      <c r="AC68" s="599" t="s">
        <v>127</v>
      </c>
      <c r="AD68" s="599" t="s">
        <v>127</v>
      </c>
      <c r="AE68" s="599" t="s">
        <v>127</v>
      </c>
      <c r="AF68" s="599" t="s">
        <v>127</v>
      </c>
      <c r="AG68" s="599" t="s">
        <v>127</v>
      </c>
      <c r="AH68" s="599" t="s">
        <v>127</v>
      </c>
      <c r="AI68" s="599" t="s">
        <v>127</v>
      </c>
      <c r="AJ68" s="599" t="s">
        <v>127</v>
      </c>
      <c r="AK68" s="599" t="s">
        <v>127</v>
      </c>
      <c r="AL68" s="599" t="s">
        <v>127</v>
      </c>
    </row>
    <row r="69" spans="1:38" x14ac:dyDescent="0.25">
      <c r="C69" s="603"/>
      <c r="D69" s="603"/>
      <c r="E69" s="603"/>
      <c r="F69" s="603"/>
      <c r="G69" s="603"/>
      <c r="H69" s="603"/>
      <c r="I69" s="603"/>
      <c r="J69" s="603"/>
      <c r="K69" s="603"/>
      <c r="L69" s="603"/>
      <c r="M69" s="603"/>
      <c r="N69" s="603"/>
      <c r="O69" s="603"/>
      <c r="P69" s="603"/>
      <c r="Q69" s="603"/>
      <c r="R69" s="603"/>
      <c r="S69" s="603"/>
      <c r="T69" s="603"/>
      <c r="U69" s="603"/>
      <c r="V69" s="603"/>
      <c r="W69" s="603"/>
      <c r="X69" s="603"/>
      <c r="Y69" s="603"/>
      <c r="Z69" s="603"/>
      <c r="AA69" s="603"/>
      <c r="AB69" s="603"/>
      <c r="AC69" s="603"/>
      <c r="AD69" s="603"/>
      <c r="AE69" s="603"/>
      <c r="AF69" s="603"/>
      <c r="AG69" s="603"/>
      <c r="AH69" s="603"/>
      <c r="AI69" s="603"/>
      <c r="AJ69" s="603"/>
      <c r="AK69" s="603"/>
      <c r="AL69" s="603"/>
    </row>
    <row r="70" spans="1:38" x14ac:dyDescent="0.25">
      <c r="C70" s="603"/>
      <c r="D70" s="603"/>
      <c r="E70" s="603"/>
      <c r="F70" s="603"/>
      <c r="G70" s="603"/>
      <c r="H70" s="603"/>
      <c r="I70" s="603"/>
      <c r="J70" s="603"/>
      <c r="K70" s="603"/>
      <c r="L70" s="603"/>
      <c r="M70" s="603"/>
      <c r="N70" s="603"/>
      <c r="O70" s="603"/>
      <c r="P70" s="603"/>
      <c r="Q70" s="603"/>
      <c r="R70" s="603"/>
      <c r="S70" s="603"/>
      <c r="T70" s="603"/>
      <c r="U70" s="603"/>
      <c r="V70" s="603"/>
      <c r="W70" s="603"/>
      <c r="X70" s="603"/>
      <c r="Y70" s="603"/>
      <c r="Z70" s="603"/>
      <c r="AA70" s="603"/>
      <c r="AB70" s="603"/>
      <c r="AC70" s="603"/>
      <c r="AD70" s="603"/>
      <c r="AE70" s="603"/>
      <c r="AF70" s="603"/>
      <c r="AG70" s="603"/>
      <c r="AH70" s="603"/>
      <c r="AI70" s="603"/>
      <c r="AJ70" s="603"/>
      <c r="AK70" s="603"/>
      <c r="AL70" s="603"/>
    </row>
  </sheetData>
  <mergeCells count="23">
    <mergeCell ref="AG14:AL14"/>
    <mergeCell ref="A7:AL7"/>
    <mergeCell ref="A1:AL1"/>
    <mergeCell ref="A2:AL2"/>
    <mergeCell ref="A3:XFD3"/>
    <mergeCell ref="A4:AL4"/>
    <mergeCell ref="A5:AL5"/>
    <mergeCell ref="A9:AL9"/>
    <mergeCell ref="A10:AL10"/>
    <mergeCell ref="A11:AL11"/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</mergeCells>
  <pageMargins left="0.15748031496062992" right="0.15748031496062992" top="0.74803149606299213" bottom="0.74803149606299213" header="0.31496062992125984" footer="0.31496062992125984"/>
  <pageSetup paperSize="9" scale="3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7ABF-5FEA-4DF5-A079-A9C1AEAF509F}">
  <sheetPr>
    <pageSetUpPr fitToPage="1"/>
  </sheetPr>
  <dimension ref="A1:CY81"/>
  <sheetViews>
    <sheetView view="pageBreakPreview" topLeftCell="A4" zoomScale="60" zoomScaleNormal="80" workbookViewId="0">
      <pane xSplit="2" ySplit="13" topLeftCell="R17" activePane="bottomRight" state="frozen"/>
      <selection activeCell="A4" sqref="A4"/>
      <selection pane="topRight" activeCell="C4" sqref="C4"/>
      <selection pane="bottomLeft" activeCell="A17" sqref="A17"/>
      <selection pane="bottomRight" activeCell="B30" sqref="B30"/>
    </sheetView>
  </sheetViews>
  <sheetFormatPr defaultColWidth="9.140625" defaultRowHeight="15.75" x14ac:dyDescent="0.25"/>
  <cols>
    <col min="1" max="1" width="13.7109375" style="595" customWidth="1"/>
    <col min="2" max="2" width="105.7109375" style="595" customWidth="1"/>
    <col min="3" max="3" width="13.42578125" style="595" customWidth="1"/>
    <col min="4" max="15" width="6.5703125" style="595" customWidth="1"/>
    <col min="16" max="16" width="8.28515625" style="595" customWidth="1"/>
    <col min="17" max="20" width="6.85546875" style="595" customWidth="1"/>
    <col min="21" max="21" width="9.28515625" style="595" bestFit="1" customWidth="1"/>
    <col min="22" max="26" width="5.5703125" style="595" customWidth="1"/>
    <col min="27" max="29" width="5.5703125" style="595" bestFit="1" customWidth="1"/>
    <col min="30" max="31" width="6.85546875" style="595" customWidth="1"/>
    <col min="32" max="32" width="7" style="595" customWidth="1"/>
    <col min="33" max="33" width="10" style="595" customWidth="1"/>
    <col min="34" max="39" width="6.85546875" style="595" customWidth="1"/>
    <col min="40" max="40" width="7" style="595" customWidth="1"/>
    <col min="41" max="44" width="6.85546875" style="595" customWidth="1"/>
    <col min="45" max="45" width="8.28515625" style="595" customWidth="1"/>
    <col min="46" max="51" width="6.85546875" style="595" customWidth="1"/>
    <col min="52" max="16384" width="9.140625" style="595"/>
  </cols>
  <sheetData>
    <row r="1" spans="1:51" x14ac:dyDescent="0.25">
      <c r="A1" s="739" t="s">
        <v>1563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</row>
    <row r="2" spans="1:51" x14ac:dyDescent="0.25">
      <c r="AV2" s="704" t="s">
        <v>1564</v>
      </c>
      <c r="AW2" s="704"/>
      <c r="AX2" s="704"/>
      <c r="AY2" s="704"/>
    </row>
    <row r="3" spans="1:51" ht="18.75" x14ac:dyDescent="0.25">
      <c r="A3" s="707" t="s">
        <v>218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07"/>
      <c r="AX3" s="707"/>
      <c r="AY3" s="707"/>
    </row>
    <row r="4" spans="1:51" x14ac:dyDescent="0.25">
      <c r="A4" s="708" t="s">
        <v>51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8"/>
      <c r="AI4" s="708"/>
      <c r="AJ4" s="708"/>
      <c r="AK4" s="708"/>
      <c r="AL4" s="708"/>
      <c r="AM4" s="708"/>
      <c r="AN4" s="708"/>
      <c r="AO4" s="708"/>
      <c r="AP4" s="708"/>
      <c r="AQ4" s="708"/>
      <c r="AR4" s="708"/>
      <c r="AS4" s="708"/>
      <c r="AT4" s="708"/>
      <c r="AU4" s="708"/>
      <c r="AV4" s="708"/>
      <c r="AW4" s="708"/>
      <c r="AX4" s="708"/>
      <c r="AY4" s="708"/>
    </row>
    <row r="5" spans="1:51" x14ac:dyDescent="0.25"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J5" s="10"/>
    </row>
    <row r="6" spans="1:51" ht="18.75" x14ac:dyDescent="0.3">
      <c r="A6" s="669" t="s">
        <v>1570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</row>
    <row r="8" spans="1:51" ht="18.75" x14ac:dyDescent="0.3">
      <c r="A8" s="669" t="s">
        <v>1583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  <c r="AL8" s="669"/>
      <c r="AM8" s="669"/>
      <c r="AN8" s="669"/>
      <c r="AO8" s="669"/>
      <c r="AP8" s="669"/>
      <c r="AQ8" s="669"/>
      <c r="AR8" s="669"/>
      <c r="AS8" s="669"/>
      <c r="AT8" s="669"/>
      <c r="AU8" s="669"/>
      <c r="AV8" s="669"/>
      <c r="AW8" s="669"/>
      <c r="AX8" s="669"/>
      <c r="AY8" s="669"/>
    </row>
    <row r="9" spans="1:51" x14ac:dyDescent="0.25">
      <c r="A9" s="704" t="s">
        <v>402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704"/>
      <c r="AL9" s="704"/>
      <c r="AM9" s="704"/>
      <c r="AN9" s="704"/>
      <c r="AO9" s="704"/>
      <c r="AP9" s="704"/>
      <c r="AQ9" s="704"/>
      <c r="AR9" s="704"/>
      <c r="AS9" s="704"/>
      <c r="AT9" s="704"/>
      <c r="AU9" s="704"/>
      <c r="AV9" s="704"/>
      <c r="AW9" s="704"/>
      <c r="AX9" s="704"/>
      <c r="AY9" s="704"/>
    </row>
    <row r="10" spans="1:51" x14ac:dyDescent="0.25">
      <c r="A10" s="738"/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</row>
    <row r="11" spans="1:51" ht="15.75" customHeight="1" x14ac:dyDescent="0.25">
      <c r="A11" s="719" t="s">
        <v>53</v>
      </c>
      <c r="B11" s="719" t="s">
        <v>54</v>
      </c>
      <c r="C11" s="719" t="s">
        <v>221</v>
      </c>
      <c r="D11" s="719" t="s">
        <v>475</v>
      </c>
      <c r="E11" s="719"/>
      <c r="F11" s="719"/>
      <c r="G11" s="719"/>
      <c r="H11" s="719"/>
      <c r="I11" s="719"/>
      <c r="J11" s="719"/>
      <c r="K11" s="719"/>
      <c r="L11" s="719"/>
      <c r="M11" s="719"/>
      <c r="N11" s="719"/>
      <c r="O11" s="719"/>
      <c r="P11" s="740" t="s">
        <v>436</v>
      </c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  <c r="AQ11" s="740"/>
      <c r="AR11" s="740"/>
      <c r="AS11" s="740"/>
      <c r="AT11" s="740"/>
      <c r="AU11" s="740"/>
      <c r="AV11" s="740"/>
      <c r="AW11" s="740"/>
      <c r="AX11" s="740"/>
      <c r="AY11" s="740"/>
    </row>
    <row r="12" spans="1:51" x14ac:dyDescent="0.25">
      <c r="A12" s="719"/>
      <c r="B12" s="719"/>
      <c r="C12" s="719"/>
      <c r="D12" s="719"/>
      <c r="E12" s="719"/>
      <c r="F12" s="719"/>
      <c r="G12" s="719"/>
      <c r="H12" s="719"/>
      <c r="I12" s="719"/>
      <c r="J12" s="719"/>
      <c r="K12" s="719"/>
      <c r="L12" s="719"/>
      <c r="M12" s="719"/>
      <c r="N12" s="719"/>
      <c r="O12" s="719"/>
      <c r="P12" s="712" t="s">
        <v>230</v>
      </c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2">
        <v>2020</v>
      </c>
      <c r="AC12" s="712"/>
      <c r="AD12" s="712"/>
      <c r="AE12" s="712"/>
      <c r="AF12" s="712"/>
      <c r="AG12" s="712"/>
      <c r="AH12" s="712"/>
      <c r="AI12" s="712"/>
      <c r="AJ12" s="712"/>
      <c r="AK12" s="712"/>
      <c r="AL12" s="712"/>
      <c r="AM12" s="712"/>
      <c r="AN12" s="712">
        <v>2021</v>
      </c>
      <c r="AO12" s="712"/>
      <c r="AP12" s="712"/>
      <c r="AQ12" s="712"/>
      <c r="AR12" s="712"/>
      <c r="AS12" s="712"/>
      <c r="AT12" s="712"/>
      <c r="AU12" s="712"/>
      <c r="AV12" s="712"/>
      <c r="AW12" s="712"/>
      <c r="AX12" s="712"/>
      <c r="AY12" s="712"/>
    </row>
    <row r="13" spans="1:51" x14ac:dyDescent="0.25">
      <c r="A13" s="719"/>
      <c r="B13" s="719"/>
      <c r="C13" s="719"/>
      <c r="D13" s="719"/>
      <c r="E13" s="719"/>
      <c r="F13" s="719"/>
      <c r="G13" s="719"/>
      <c r="H13" s="719"/>
      <c r="I13" s="719"/>
      <c r="J13" s="719"/>
      <c r="K13" s="719"/>
      <c r="L13" s="719"/>
      <c r="M13" s="719"/>
      <c r="N13" s="719"/>
      <c r="O13" s="719"/>
      <c r="P13" s="712"/>
      <c r="Q13" s="712"/>
      <c r="R13" s="712"/>
      <c r="S13" s="712"/>
      <c r="T13" s="712"/>
      <c r="U13" s="712"/>
      <c r="V13" s="712"/>
      <c r="W13" s="712"/>
      <c r="X13" s="712"/>
      <c r="Y13" s="712"/>
      <c r="Z13" s="712"/>
      <c r="AA13" s="712"/>
      <c r="AB13" s="712"/>
      <c r="AC13" s="712"/>
      <c r="AD13" s="712"/>
      <c r="AE13" s="712"/>
      <c r="AF13" s="712"/>
      <c r="AG13" s="712"/>
      <c r="AH13" s="712"/>
      <c r="AI13" s="712"/>
      <c r="AJ13" s="712"/>
      <c r="AK13" s="712"/>
      <c r="AL13" s="712"/>
      <c r="AM13" s="712"/>
      <c r="AN13" s="712"/>
      <c r="AO13" s="712"/>
      <c r="AP13" s="712"/>
      <c r="AQ13" s="712"/>
      <c r="AR13" s="712"/>
      <c r="AS13" s="712"/>
      <c r="AT13" s="712"/>
      <c r="AU13" s="712"/>
      <c r="AV13" s="712"/>
      <c r="AW13" s="712"/>
      <c r="AX13" s="712"/>
      <c r="AY13" s="712"/>
    </row>
    <row r="14" spans="1:51" ht="15.75" customHeight="1" x14ac:dyDescent="0.25">
      <c r="A14" s="719"/>
      <c r="B14" s="719"/>
      <c r="C14" s="719"/>
      <c r="D14" s="712" t="s">
        <v>69</v>
      </c>
      <c r="E14" s="712"/>
      <c r="F14" s="712"/>
      <c r="G14" s="712"/>
      <c r="H14" s="712"/>
      <c r="I14" s="712"/>
      <c r="J14" s="690" t="s">
        <v>263</v>
      </c>
      <c r="K14" s="690"/>
      <c r="L14" s="690"/>
      <c r="M14" s="690"/>
      <c r="N14" s="690"/>
      <c r="O14" s="690"/>
      <c r="P14" s="712" t="s">
        <v>77</v>
      </c>
      <c r="Q14" s="712"/>
      <c r="R14" s="712"/>
      <c r="S14" s="712"/>
      <c r="T14" s="712"/>
      <c r="U14" s="712"/>
      <c r="V14" s="690" t="s">
        <v>263</v>
      </c>
      <c r="W14" s="690"/>
      <c r="X14" s="690"/>
      <c r="Y14" s="690"/>
      <c r="Z14" s="690"/>
      <c r="AA14" s="690"/>
      <c r="AB14" s="712" t="s">
        <v>77</v>
      </c>
      <c r="AC14" s="712"/>
      <c r="AD14" s="712"/>
      <c r="AE14" s="712"/>
      <c r="AF14" s="712"/>
      <c r="AG14" s="712"/>
      <c r="AH14" s="690" t="s">
        <v>263</v>
      </c>
      <c r="AI14" s="690"/>
      <c r="AJ14" s="690"/>
      <c r="AK14" s="690"/>
      <c r="AL14" s="690"/>
      <c r="AM14" s="690"/>
      <c r="AN14" s="712" t="s">
        <v>77</v>
      </c>
      <c r="AO14" s="712"/>
      <c r="AP14" s="712"/>
      <c r="AQ14" s="712"/>
      <c r="AR14" s="712"/>
      <c r="AS14" s="712"/>
      <c r="AT14" s="690" t="s">
        <v>263</v>
      </c>
      <c r="AU14" s="690"/>
      <c r="AV14" s="690"/>
      <c r="AW14" s="690"/>
      <c r="AX14" s="690"/>
      <c r="AY14" s="690"/>
    </row>
    <row r="15" spans="1:51" ht="47.25" x14ac:dyDescent="0.25">
      <c r="A15" s="719"/>
      <c r="B15" s="719"/>
      <c r="C15" s="719"/>
      <c r="D15" s="109" t="s">
        <v>437</v>
      </c>
      <c r="E15" s="109" t="s">
        <v>268</v>
      </c>
      <c r="F15" s="109" t="s">
        <v>269</v>
      </c>
      <c r="G15" s="597" t="s">
        <v>270</v>
      </c>
      <c r="H15" s="109" t="s">
        <v>271</v>
      </c>
      <c r="I15" s="109" t="s">
        <v>272</v>
      </c>
      <c r="J15" s="109" t="s">
        <v>437</v>
      </c>
      <c r="K15" s="109" t="s">
        <v>268</v>
      </c>
      <c r="L15" s="109" t="s">
        <v>269</v>
      </c>
      <c r="M15" s="597" t="s">
        <v>270</v>
      </c>
      <c r="N15" s="109" t="s">
        <v>271</v>
      </c>
      <c r="O15" s="109" t="s">
        <v>272</v>
      </c>
      <c r="P15" s="109" t="s">
        <v>437</v>
      </c>
      <c r="Q15" s="109" t="s">
        <v>268</v>
      </c>
      <c r="R15" s="109" t="s">
        <v>269</v>
      </c>
      <c r="S15" s="597" t="s">
        <v>270</v>
      </c>
      <c r="T15" s="109" t="s">
        <v>271</v>
      </c>
      <c r="U15" s="109" t="s">
        <v>272</v>
      </c>
      <c r="V15" s="109" t="s">
        <v>437</v>
      </c>
      <c r="W15" s="109" t="s">
        <v>268</v>
      </c>
      <c r="X15" s="109" t="s">
        <v>269</v>
      </c>
      <c r="Y15" s="597" t="s">
        <v>270</v>
      </c>
      <c r="Z15" s="109" t="s">
        <v>271</v>
      </c>
      <c r="AA15" s="109" t="s">
        <v>272</v>
      </c>
      <c r="AB15" s="109" t="s">
        <v>437</v>
      </c>
      <c r="AC15" s="109" t="s">
        <v>268</v>
      </c>
      <c r="AD15" s="109" t="s">
        <v>269</v>
      </c>
      <c r="AE15" s="597" t="s">
        <v>270</v>
      </c>
      <c r="AF15" s="109" t="s">
        <v>271</v>
      </c>
      <c r="AG15" s="109" t="s">
        <v>272</v>
      </c>
      <c r="AH15" s="109" t="s">
        <v>437</v>
      </c>
      <c r="AI15" s="109" t="s">
        <v>268</v>
      </c>
      <c r="AJ15" s="109" t="s">
        <v>269</v>
      </c>
      <c r="AK15" s="597" t="s">
        <v>270</v>
      </c>
      <c r="AL15" s="109" t="s">
        <v>271</v>
      </c>
      <c r="AM15" s="109" t="s">
        <v>272</v>
      </c>
      <c r="AN15" s="109" t="s">
        <v>437</v>
      </c>
      <c r="AO15" s="109" t="s">
        <v>268</v>
      </c>
      <c r="AP15" s="109" t="s">
        <v>269</v>
      </c>
      <c r="AQ15" s="597" t="s">
        <v>270</v>
      </c>
      <c r="AR15" s="109" t="s">
        <v>271</v>
      </c>
      <c r="AS15" s="109" t="s">
        <v>272</v>
      </c>
      <c r="AT15" s="109" t="s">
        <v>437</v>
      </c>
      <c r="AU15" s="109" t="s">
        <v>268</v>
      </c>
      <c r="AV15" s="109" t="s">
        <v>269</v>
      </c>
      <c r="AW15" s="597" t="s">
        <v>270</v>
      </c>
      <c r="AX15" s="109" t="s">
        <v>271</v>
      </c>
      <c r="AY15" s="109" t="s">
        <v>272</v>
      </c>
    </row>
    <row r="16" spans="1:51" x14ac:dyDescent="0.25">
      <c r="A16" s="600">
        <v>1</v>
      </c>
      <c r="B16" s="600">
        <v>2</v>
      </c>
      <c r="C16" s="600">
        <v>3</v>
      </c>
      <c r="D16" s="111" t="s">
        <v>408</v>
      </c>
      <c r="E16" s="111" t="s">
        <v>409</v>
      </c>
      <c r="F16" s="111" t="s">
        <v>410</v>
      </c>
      <c r="G16" s="111" t="s">
        <v>411</v>
      </c>
      <c r="H16" s="111" t="s">
        <v>412</v>
      </c>
      <c r="I16" s="111" t="s">
        <v>413</v>
      </c>
      <c r="J16" s="111" t="s">
        <v>415</v>
      </c>
      <c r="K16" s="111" t="s">
        <v>416</v>
      </c>
      <c r="L16" s="111" t="s">
        <v>417</v>
      </c>
      <c r="M16" s="111" t="s">
        <v>418</v>
      </c>
      <c r="N16" s="111" t="s">
        <v>419</v>
      </c>
      <c r="O16" s="111" t="s">
        <v>420</v>
      </c>
      <c r="P16" s="111" t="s">
        <v>438</v>
      </c>
      <c r="Q16" s="111" t="s">
        <v>439</v>
      </c>
      <c r="R16" s="111" t="s">
        <v>440</v>
      </c>
      <c r="S16" s="111" t="s">
        <v>441</v>
      </c>
      <c r="T16" s="111" t="s">
        <v>442</v>
      </c>
      <c r="U16" s="111" t="s">
        <v>443</v>
      </c>
      <c r="V16" s="111" t="s">
        <v>444</v>
      </c>
      <c r="W16" s="111" t="s">
        <v>445</v>
      </c>
      <c r="X16" s="111" t="s">
        <v>446</v>
      </c>
      <c r="Y16" s="111" t="s">
        <v>447</v>
      </c>
      <c r="Z16" s="111" t="s">
        <v>448</v>
      </c>
      <c r="AA16" s="111" t="s">
        <v>449</v>
      </c>
      <c r="AB16" s="111" t="s">
        <v>450</v>
      </c>
      <c r="AC16" s="111" t="s">
        <v>451</v>
      </c>
      <c r="AD16" s="111" t="s">
        <v>452</v>
      </c>
      <c r="AE16" s="111" t="s">
        <v>453</v>
      </c>
      <c r="AF16" s="111" t="s">
        <v>454</v>
      </c>
      <c r="AG16" s="111" t="s">
        <v>455</v>
      </c>
      <c r="AH16" s="111" t="s">
        <v>456</v>
      </c>
      <c r="AI16" s="111" t="s">
        <v>457</v>
      </c>
      <c r="AJ16" s="111" t="s">
        <v>458</v>
      </c>
      <c r="AK16" s="111" t="s">
        <v>459</v>
      </c>
      <c r="AL16" s="111" t="s">
        <v>460</v>
      </c>
      <c r="AM16" s="111" t="s">
        <v>461</v>
      </c>
      <c r="AN16" s="111" t="s">
        <v>462</v>
      </c>
      <c r="AO16" s="111" t="s">
        <v>463</v>
      </c>
      <c r="AP16" s="111" t="s">
        <v>464</v>
      </c>
      <c r="AQ16" s="111" t="s">
        <v>465</v>
      </c>
      <c r="AR16" s="111" t="s">
        <v>466</v>
      </c>
      <c r="AS16" s="111" t="s">
        <v>467</v>
      </c>
      <c r="AT16" s="111" t="s">
        <v>468</v>
      </c>
      <c r="AU16" s="111" t="s">
        <v>469</v>
      </c>
      <c r="AV16" s="111" t="s">
        <v>470</v>
      </c>
      <c r="AW16" s="111" t="s">
        <v>471</v>
      </c>
      <c r="AX16" s="111" t="s">
        <v>472</v>
      </c>
      <c r="AY16" s="111" t="s">
        <v>473</v>
      </c>
    </row>
    <row r="17" spans="1:103" s="189" customFormat="1" x14ac:dyDescent="0.25">
      <c r="A17" s="17" t="s">
        <v>125</v>
      </c>
      <c r="B17" s="18" t="s">
        <v>126</v>
      </c>
      <c r="C17" s="112" t="s">
        <v>127</v>
      </c>
      <c r="D17" s="112" t="s">
        <v>127</v>
      </c>
      <c r="E17" s="112" t="s">
        <v>127</v>
      </c>
      <c r="F17" s="112" t="s">
        <v>127</v>
      </c>
      <c r="G17" s="112" t="s">
        <v>127</v>
      </c>
      <c r="H17" s="112" t="s">
        <v>127</v>
      </c>
      <c r="I17" s="112" t="s">
        <v>127</v>
      </c>
      <c r="J17" s="112" t="s">
        <v>127</v>
      </c>
      <c r="K17" s="112" t="s">
        <v>127</v>
      </c>
      <c r="L17" s="112" t="s">
        <v>127</v>
      </c>
      <c r="M17" s="112" t="s">
        <v>127</v>
      </c>
      <c r="N17" s="112" t="s">
        <v>127</v>
      </c>
      <c r="O17" s="112" t="s">
        <v>127</v>
      </c>
      <c r="P17" s="113" t="s">
        <v>477</v>
      </c>
      <c r="Q17" s="195">
        <v>0</v>
      </c>
      <c r="R17" s="195">
        <v>0</v>
      </c>
      <c r="S17" s="113">
        <v>4.9349999999999996</v>
      </c>
      <c r="T17" s="195">
        <v>0</v>
      </c>
      <c r="U17" s="195">
        <v>147</v>
      </c>
      <c r="V17" s="112" t="s">
        <v>127</v>
      </c>
      <c r="W17" s="112" t="s">
        <v>127</v>
      </c>
      <c r="X17" s="112" t="s">
        <v>127</v>
      </c>
      <c r="Y17" s="112" t="s">
        <v>127</v>
      </c>
      <c r="Z17" s="112" t="s">
        <v>127</v>
      </c>
      <c r="AA17" s="112" t="s">
        <v>127</v>
      </c>
      <c r="AB17" s="112" t="s">
        <v>474</v>
      </c>
      <c r="AC17" s="195">
        <v>0</v>
      </c>
      <c r="AD17" s="195">
        <v>0</v>
      </c>
      <c r="AE17" s="113">
        <v>3.7800000000000002</v>
      </c>
      <c r="AF17" s="113">
        <f>AF19</f>
        <v>0.25</v>
      </c>
      <c r="AG17" s="113">
        <v>152</v>
      </c>
      <c r="AH17" s="112" t="str">
        <f>AB17</f>
        <v>IV</v>
      </c>
      <c r="AI17" s="112" t="s">
        <v>127</v>
      </c>
      <c r="AJ17" s="112" t="s">
        <v>127</v>
      </c>
      <c r="AK17" s="112" t="s">
        <v>127</v>
      </c>
      <c r="AL17" s="112" t="s">
        <v>127</v>
      </c>
      <c r="AM17" s="112" t="s">
        <v>127</v>
      </c>
      <c r="AN17" s="112" t="s">
        <v>477</v>
      </c>
      <c r="AO17" s="195">
        <v>0</v>
      </c>
      <c r="AP17" s="195">
        <v>0</v>
      </c>
      <c r="AQ17" s="113">
        <f>AQ19</f>
        <v>4.32</v>
      </c>
      <c r="AR17" s="195">
        <v>0</v>
      </c>
      <c r="AS17" s="195">
        <v>219</v>
      </c>
      <c r="AT17" s="112" t="str">
        <f>AN17</f>
        <v>II-IV</v>
      </c>
      <c r="AU17" s="112" t="s">
        <v>127</v>
      </c>
      <c r="AV17" s="112" t="s">
        <v>127</v>
      </c>
      <c r="AW17" s="112">
        <f>AW19</f>
        <v>4.87</v>
      </c>
      <c r="AX17" s="112" t="s">
        <v>127</v>
      </c>
      <c r="AY17" s="112">
        <f>AY19</f>
        <v>219</v>
      </c>
      <c r="AZ17" s="648"/>
      <c r="BA17" s="648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3"/>
      <c r="BM17" s="603"/>
      <c r="BN17" s="603"/>
      <c r="BO17" s="603"/>
      <c r="BP17" s="603"/>
      <c r="BQ17" s="603"/>
      <c r="BR17" s="603"/>
      <c r="BS17" s="603"/>
      <c r="BT17" s="603"/>
      <c r="BU17" s="603"/>
      <c r="BV17" s="603"/>
      <c r="BW17" s="603"/>
      <c r="BX17" s="603"/>
      <c r="BY17" s="603"/>
      <c r="BZ17" s="603"/>
      <c r="CA17" s="603"/>
      <c r="CB17" s="603"/>
      <c r="CC17" s="603"/>
      <c r="CD17" s="603"/>
      <c r="CE17" s="603"/>
      <c r="CF17" s="603"/>
      <c r="CG17" s="603"/>
      <c r="CH17" s="603"/>
      <c r="CI17" s="603"/>
      <c r="CJ17" s="603"/>
      <c r="CK17" s="603"/>
      <c r="CL17" s="603"/>
      <c r="CM17" s="603"/>
      <c r="CN17" s="603"/>
      <c r="CO17" s="603"/>
      <c r="CP17" s="603"/>
      <c r="CQ17" s="603"/>
      <c r="CR17" s="603"/>
      <c r="CS17" s="603"/>
      <c r="CT17" s="603"/>
      <c r="CU17" s="603"/>
      <c r="CV17" s="603"/>
      <c r="CW17" s="603"/>
      <c r="CX17" s="603"/>
      <c r="CY17" s="603"/>
    </row>
    <row r="18" spans="1:103" s="603" customFormat="1" x14ac:dyDescent="0.25">
      <c r="A18" s="24" t="s">
        <v>128</v>
      </c>
      <c r="B18" s="25" t="s">
        <v>129</v>
      </c>
      <c r="C18" s="599" t="s">
        <v>127</v>
      </c>
      <c r="D18" s="599" t="s">
        <v>127</v>
      </c>
      <c r="E18" s="599" t="s">
        <v>127</v>
      </c>
      <c r="F18" s="599" t="s">
        <v>127</v>
      </c>
      <c r="G18" s="599" t="s">
        <v>127</v>
      </c>
      <c r="H18" s="599" t="s">
        <v>127</v>
      </c>
      <c r="I18" s="599" t="s">
        <v>127</v>
      </c>
      <c r="J18" s="599" t="s">
        <v>127</v>
      </c>
      <c r="K18" s="599" t="s">
        <v>127</v>
      </c>
      <c r="L18" s="599" t="s">
        <v>127</v>
      </c>
      <c r="M18" s="599" t="s">
        <v>127</v>
      </c>
      <c r="N18" s="599" t="s">
        <v>127</v>
      </c>
      <c r="O18" s="599" t="s">
        <v>127</v>
      </c>
      <c r="P18" s="599" t="s">
        <v>127</v>
      </c>
      <c r="Q18" s="132" t="s">
        <v>127</v>
      </c>
      <c r="R18" s="132" t="s">
        <v>127</v>
      </c>
      <c r="S18" s="599" t="s">
        <v>127</v>
      </c>
      <c r="T18" s="132" t="s">
        <v>127</v>
      </c>
      <c r="U18" s="599" t="s">
        <v>127</v>
      </c>
      <c r="V18" s="599" t="s">
        <v>127</v>
      </c>
      <c r="W18" s="599" t="s">
        <v>127</v>
      </c>
      <c r="X18" s="599" t="s">
        <v>127</v>
      </c>
      <c r="Y18" s="599">
        <v>0.52800000000000002</v>
      </c>
      <c r="Z18" s="599" t="s">
        <v>127</v>
      </c>
      <c r="AA18" s="599" t="s">
        <v>127</v>
      </c>
      <c r="AB18" s="599" t="s">
        <v>127</v>
      </c>
      <c r="AC18" s="132" t="s">
        <v>127</v>
      </c>
      <c r="AD18" s="132" t="s">
        <v>127</v>
      </c>
      <c r="AE18" s="599" t="s">
        <v>127</v>
      </c>
      <c r="AF18" s="599" t="s">
        <v>127</v>
      </c>
      <c r="AG18" s="599" t="s">
        <v>127</v>
      </c>
      <c r="AH18" s="599" t="s">
        <v>127</v>
      </c>
      <c r="AI18" s="599" t="s">
        <v>127</v>
      </c>
      <c r="AJ18" s="599" t="s">
        <v>127</v>
      </c>
      <c r="AK18" s="599" t="s">
        <v>127</v>
      </c>
      <c r="AL18" s="599" t="s">
        <v>127</v>
      </c>
      <c r="AM18" s="599" t="s">
        <v>127</v>
      </c>
      <c r="AN18" s="599" t="s">
        <v>127</v>
      </c>
      <c r="AO18" s="132" t="s">
        <v>127</v>
      </c>
      <c r="AP18" s="132" t="s">
        <v>127</v>
      </c>
      <c r="AQ18" s="599" t="s">
        <v>127</v>
      </c>
      <c r="AR18" s="132" t="s">
        <v>127</v>
      </c>
      <c r="AS18" s="132" t="s">
        <v>127</v>
      </c>
      <c r="AT18" s="599" t="s">
        <v>127</v>
      </c>
      <c r="AU18" s="599" t="s">
        <v>127</v>
      </c>
      <c r="AV18" s="599" t="s">
        <v>127</v>
      </c>
      <c r="AW18" s="599" t="s">
        <v>127</v>
      </c>
      <c r="AX18" s="599" t="s">
        <v>127</v>
      </c>
      <c r="AY18" s="599" t="s">
        <v>127</v>
      </c>
    </row>
    <row r="19" spans="1:103" s="190" customFormat="1" x14ac:dyDescent="0.25">
      <c r="A19" s="26" t="s">
        <v>130</v>
      </c>
      <c r="B19" s="27" t="s">
        <v>131</v>
      </c>
      <c r="C19" s="116" t="s">
        <v>127</v>
      </c>
      <c r="D19" s="116" t="s">
        <v>127</v>
      </c>
      <c r="E19" s="116" t="s">
        <v>127</v>
      </c>
      <c r="F19" s="116" t="s">
        <v>127</v>
      </c>
      <c r="G19" s="116" t="s">
        <v>127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 t="s">
        <v>127</v>
      </c>
      <c r="N19" s="116" t="s">
        <v>127</v>
      </c>
      <c r="O19" s="116" t="s">
        <v>127</v>
      </c>
      <c r="P19" s="117" t="s">
        <v>477</v>
      </c>
      <c r="Q19" s="139">
        <v>0</v>
      </c>
      <c r="R19" s="139">
        <v>0</v>
      </c>
      <c r="S19" s="117">
        <v>4.9349999999999996</v>
      </c>
      <c r="T19" s="139">
        <v>0</v>
      </c>
      <c r="U19" s="139">
        <v>147</v>
      </c>
      <c r="V19" s="116" t="s">
        <v>127</v>
      </c>
      <c r="W19" s="116" t="s">
        <v>127</v>
      </c>
      <c r="X19" s="116" t="s">
        <v>127</v>
      </c>
      <c r="Y19" s="116" t="s">
        <v>127</v>
      </c>
      <c r="Z19" s="116" t="s">
        <v>127</v>
      </c>
      <c r="AA19" s="116" t="s">
        <v>127</v>
      </c>
      <c r="AB19" s="116" t="s">
        <v>474</v>
      </c>
      <c r="AC19" s="139">
        <v>0</v>
      </c>
      <c r="AD19" s="139">
        <v>0</v>
      </c>
      <c r="AE19" s="117">
        <v>3.7800000000000002</v>
      </c>
      <c r="AF19" s="117">
        <f>AF21</f>
        <v>0.25</v>
      </c>
      <c r="AG19" s="117">
        <v>152</v>
      </c>
      <c r="AH19" s="117" t="str">
        <f t="shared" ref="AH19" si="0">AB19</f>
        <v>IV</v>
      </c>
      <c r="AI19" s="116" t="s">
        <v>127</v>
      </c>
      <c r="AJ19" s="116" t="s">
        <v>127</v>
      </c>
      <c r="AK19" s="116" t="s">
        <v>127</v>
      </c>
      <c r="AL19" s="116" t="str">
        <f>AK19</f>
        <v>нд</v>
      </c>
      <c r="AM19" s="116" t="s">
        <v>127</v>
      </c>
      <c r="AN19" s="117" t="s">
        <v>477</v>
      </c>
      <c r="AO19" s="139">
        <v>0</v>
      </c>
      <c r="AP19" s="139">
        <v>0</v>
      </c>
      <c r="AQ19" s="117">
        <f>AQ36</f>
        <v>4.32</v>
      </c>
      <c r="AR19" s="139">
        <v>0</v>
      </c>
      <c r="AS19" s="139">
        <v>219</v>
      </c>
      <c r="AT19" s="117" t="str">
        <f>AN19</f>
        <v>II-IV</v>
      </c>
      <c r="AU19" s="116" t="s">
        <v>127</v>
      </c>
      <c r="AV19" s="116" t="s">
        <v>127</v>
      </c>
      <c r="AW19" s="116">
        <f>AW36</f>
        <v>4.87</v>
      </c>
      <c r="AX19" s="116" t="s">
        <v>127</v>
      </c>
      <c r="AY19" s="116">
        <f>AY60</f>
        <v>219</v>
      </c>
      <c r="AZ19" s="603"/>
      <c r="BA19" s="603"/>
      <c r="BB19" s="603"/>
      <c r="BC19" s="603"/>
      <c r="BD19" s="603"/>
      <c r="BE19" s="603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  <c r="BR19" s="603"/>
      <c r="BS19" s="603"/>
      <c r="BT19" s="603"/>
      <c r="BU19" s="603"/>
      <c r="BV19" s="603"/>
      <c r="BW19" s="603"/>
      <c r="BX19" s="603"/>
      <c r="BY19" s="603"/>
      <c r="BZ19" s="603"/>
      <c r="CA19" s="603"/>
      <c r="CB19" s="603"/>
      <c r="CC19" s="603"/>
      <c r="CD19" s="603"/>
      <c r="CE19" s="603"/>
      <c r="CF19" s="603"/>
      <c r="CG19" s="603"/>
      <c r="CH19" s="603"/>
      <c r="CI19" s="603"/>
      <c r="CJ19" s="603"/>
      <c r="CK19" s="603"/>
      <c r="CL19" s="603"/>
      <c r="CM19" s="603"/>
      <c r="CN19" s="603"/>
      <c r="CO19" s="603"/>
      <c r="CP19" s="603"/>
      <c r="CQ19" s="603"/>
      <c r="CR19" s="603"/>
      <c r="CS19" s="603"/>
      <c r="CT19" s="603"/>
      <c r="CU19" s="603"/>
      <c r="CV19" s="603"/>
      <c r="CW19" s="603"/>
      <c r="CX19" s="603"/>
      <c r="CY19" s="603"/>
    </row>
    <row r="20" spans="1:103" s="603" customFormat="1" ht="31.5" x14ac:dyDescent="0.25">
      <c r="A20" s="24" t="s">
        <v>132</v>
      </c>
      <c r="B20" s="25" t="s">
        <v>133</v>
      </c>
      <c r="C20" s="599" t="s">
        <v>127</v>
      </c>
      <c r="D20" s="599" t="s">
        <v>127</v>
      </c>
      <c r="E20" s="599" t="s">
        <v>127</v>
      </c>
      <c r="F20" s="599" t="s">
        <v>127</v>
      </c>
      <c r="G20" s="599" t="s">
        <v>127</v>
      </c>
      <c r="H20" s="599" t="s">
        <v>127</v>
      </c>
      <c r="I20" s="599" t="s">
        <v>127</v>
      </c>
      <c r="J20" s="599" t="s">
        <v>127</v>
      </c>
      <c r="K20" s="599" t="s">
        <v>127</v>
      </c>
      <c r="L20" s="599" t="s">
        <v>127</v>
      </c>
      <c r="M20" s="599" t="s">
        <v>127</v>
      </c>
      <c r="N20" s="599" t="s">
        <v>127</v>
      </c>
      <c r="O20" s="599" t="s">
        <v>127</v>
      </c>
      <c r="P20" s="599" t="s">
        <v>127</v>
      </c>
      <c r="Q20" s="599" t="s">
        <v>127</v>
      </c>
      <c r="R20" s="599" t="s">
        <v>127</v>
      </c>
      <c r="S20" s="599" t="s">
        <v>127</v>
      </c>
      <c r="T20" s="599" t="s">
        <v>127</v>
      </c>
      <c r="U20" s="599" t="s">
        <v>127</v>
      </c>
      <c r="V20" s="599" t="s">
        <v>127</v>
      </c>
      <c r="W20" s="599" t="s">
        <v>127</v>
      </c>
      <c r="X20" s="599" t="s">
        <v>127</v>
      </c>
      <c r="Y20" s="599" t="s">
        <v>127</v>
      </c>
      <c r="Z20" s="599" t="s">
        <v>127</v>
      </c>
      <c r="AA20" s="599" t="s">
        <v>127</v>
      </c>
      <c r="AB20" s="599" t="s">
        <v>127</v>
      </c>
      <c r="AC20" s="599" t="s">
        <v>127</v>
      </c>
      <c r="AD20" s="599" t="s">
        <v>127</v>
      </c>
      <c r="AE20" s="599" t="s">
        <v>127</v>
      </c>
      <c r="AF20" s="599" t="s">
        <v>127</v>
      </c>
      <c r="AG20" s="599" t="s">
        <v>127</v>
      </c>
      <c r="AH20" s="599" t="s">
        <v>127</v>
      </c>
      <c r="AI20" s="599" t="s">
        <v>127</v>
      </c>
      <c r="AJ20" s="599" t="s">
        <v>127</v>
      </c>
      <c r="AK20" s="599" t="s">
        <v>127</v>
      </c>
      <c r="AL20" s="599" t="s">
        <v>127</v>
      </c>
      <c r="AM20" s="599" t="s">
        <v>127</v>
      </c>
      <c r="AN20" s="599" t="s">
        <v>127</v>
      </c>
      <c r="AO20" s="599" t="s">
        <v>127</v>
      </c>
      <c r="AP20" s="599" t="s">
        <v>127</v>
      </c>
      <c r="AQ20" s="599" t="s">
        <v>127</v>
      </c>
      <c r="AR20" s="599" t="s">
        <v>127</v>
      </c>
      <c r="AS20" s="599" t="s">
        <v>127</v>
      </c>
      <c r="AT20" s="599" t="s">
        <v>127</v>
      </c>
      <c r="AU20" s="599" t="s">
        <v>127</v>
      </c>
      <c r="AV20" s="599" t="s">
        <v>127</v>
      </c>
      <c r="AW20" s="599" t="s">
        <v>127</v>
      </c>
      <c r="AX20" s="599" t="s">
        <v>127</v>
      </c>
      <c r="AY20" s="599" t="s">
        <v>127</v>
      </c>
    </row>
    <row r="21" spans="1:103" s="603" customFormat="1" x14ac:dyDescent="0.25">
      <c r="A21" s="24" t="s">
        <v>134</v>
      </c>
      <c r="B21" s="25" t="s">
        <v>135</v>
      </c>
      <c r="C21" s="599" t="s">
        <v>127</v>
      </c>
      <c r="D21" s="599" t="s">
        <v>127</v>
      </c>
      <c r="E21" s="599" t="s">
        <v>127</v>
      </c>
      <c r="F21" s="599" t="s">
        <v>127</v>
      </c>
      <c r="G21" s="599" t="s">
        <v>127</v>
      </c>
      <c r="H21" s="599" t="s">
        <v>127</v>
      </c>
      <c r="I21" s="599" t="s">
        <v>127</v>
      </c>
      <c r="J21" s="599" t="s">
        <v>127</v>
      </c>
      <c r="K21" s="599" t="s">
        <v>127</v>
      </c>
      <c r="L21" s="599" t="s">
        <v>127</v>
      </c>
      <c r="M21" s="599" t="s">
        <v>127</v>
      </c>
      <c r="N21" s="599" t="s">
        <v>127</v>
      </c>
      <c r="O21" s="599" t="s">
        <v>127</v>
      </c>
      <c r="P21" s="599" t="s">
        <v>127</v>
      </c>
      <c r="Q21" s="599" t="s">
        <v>127</v>
      </c>
      <c r="R21" s="599" t="s">
        <v>127</v>
      </c>
      <c r="S21" s="599" t="s">
        <v>127</v>
      </c>
      <c r="T21" s="599" t="s">
        <v>127</v>
      </c>
      <c r="U21" s="599" t="s">
        <v>127</v>
      </c>
      <c r="V21" s="599" t="s">
        <v>127</v>
      </c>
      <c r="W21" s="599" t="s">
        <v>127</v>
      </c>
      <c r="X21" s="599" t="s">
        <v>127</v>
      </c>
      <c r="Y21" s="599" t="s">
        <v>127</v>
      </c>
      <c r="Z21" s="599" t="s">
        <v>127</v>
      </c>
      <c r="AA21" s="599" t="s">
        <v>127</v>
      </c>
      <c r="AB21" s="599" t="s">
        <v>127</v>
      </c>
      <c r="AC21" s="599" t="s">
        <v>127</v>
      </c>
      <c r="AD21" s="599" t="s">
        <v>127</v>
      </c>
      <c r="AE21" s="599" t="s">
        <v>127</v>
      </c>
      <c r="AF21" s="599">
        <v>0.25</v>
      </c>
      <c r="AG21" s="599" t="s">
        <v>127</v>
      </c>
      <c r="AH21" s="599" t="s">
        <v>474</v>
      </c>
      <c r="AI21" s="599" t="s">
        <v>127</v>
      </c>
      <c r="AJ21" s="599" t="s">
        <v>127</v>
      </c>
      <c r="AK21" s="599" t="s">
        <v>127</v>
      </c>
      <c r="AL21" s="637" t="s">
        <v>127</v>
      </c>
      <c r="AM21" s="599" t="s">
        <v>127</v>
      </c>
      <c r="AN21" s="599" t="s">
        <v>127</v>
      </c>
      <c r="AO21" s="599" t="s">
        <v>127</v>
      </c>
      <c r="AP21" s="599" t="s">
        <v>127</v>
      </c>
      <c r="AQ21" s="599" t="s">
        <v>127</v>
      </c>
      <c r="AR21" s="599" t="s">
        <v>127</v>
      </c>
      <c r="AS21" s="599" t="s">
        <v>127</v>
      </c>
      <c r="AT21" s="599" t="s">
        <v>127</v>
      </c>
      <c r="AU21" s="599" t="s">
        <v>127</v>
      </c>
      <c r="AV21" s="599" t="s">
        <v>127</v>
      </c>
      <c r="AW21" s="599" t="s">
        <v>127</v>
      </c>
      <c r="AX21" s="599" t="s">
        <v>127</v>
      </c>
      <c r="AY21" s="599" t="s">
        <v>127</v>
      </c>
    </row>
    <row r="22" spans="1:103" s="603" customFormat="1" x14ac:dyDescent="0.25">
      <c r="A22" s="24" t="s">
        <v>136</v>
      </c>
      <c r="B22" s="25" t="s">
        <v>137</v>
      </c>
      <c r="C22" s="599" t="s">
        <v>127</v>
      </c>
      <c r="D22" s="599" t="s">
        <v>127</v>
      </c>
      <c r="E22" s="599" t="s">
        <v>127</v>
      </c>
      <c r="F22" s="599" t="s">
        <v>127</v>
      </c>
      <c r="G22" s="599" t="s">
        <v>127</v>
      </c>
      <c r="H22" s="599" t="s">
        <v>127</v>
      </c>
      <c r="I22" s="599" t="s">
        <v>127</v>
      </c>
      <c r="J22" s="599" t="s">
        <v>127</v>
      </c>
      <c r="K22" s="599" t="s">
        <v>127</v>
      </c>
      <c r="L22" s="599" t="s">
        <v>127</v>
      </c>
      <c r="M22" s="599" t="s">
        <v>127</v>
      </c>
      <c r="N22" s="599" t="s">
        <v>127</v>
      </c>
      <c r="O22" s="599" t="s">
        <v>127</v>
      </c>
      <c r="P22" s="599" t="s">
        <v>127</v>
      </c>
      <c r="Q22" s="599" t="s">
        <v>127</v>
      </c>
      <c r="R22" s="599" t="s">
        <v>127</v>
      </c>
      <c r="S22" s="599" t="s">
        <v>127</v>
      </c>
      <c r="T22" s="599" t="s">
        <v>127</v>
      </c>
      <c r="U22" s="599" t="s">
        <v>127</v>
      </c>
      <c r="V22" s="599" t="s">
        <v>127</v>
      </c>
      <c r="W22" s="599" t="s">
        <v>127</v>
      </c>
      <c r="X22" s="599" t="s">
        <v>127</v>
      </c>
      <c r="Y22" s="599" t="s">
        <v>127</v>
      </c>
      <c r="Z22" s="599" t="s">
        <v>127</v>
      </c>
      <c r="AA22" s="599" t="s">
        <v>127</v>
      </c>
      <c r="AB22" s="599" t="s">
        <v>127</v>
      </c>
      <c r="AC22" s="599" t="s">
        <v>127</v>
      </c>
      <c r="AD22" s="599" t="s">
        <v>127</v>
      </c>
      <c r="AE22" s="599" t="s">
        <v>127</v>
      </c>
      <c r="AF22" s="599" t="s">
        <v>127</v>
      </c>
      <c r="AG22" s="599" t="s">
        <v>127</v>
      </c>
      <c r="AH22" s="599" t="s">
        <v>127</v>
      </c>
      <c r="AI22" s="599" t="s">
        <v>127</v>
      </c>
      <c r="AJ22" s="599" t="s">
        <v>127</v>
      </c>
      <c r="AK22" s="599" t="s">
        <v>127</v>
      </c>
      <c r="AL22" s="599" t="s">
        <v>127</v>
      </c>
      <c r="AM22" s="599" t="s">
        <v>127</v>
      </c>
      <c r="AN22" s="599" t="s">
        <v>127</v>
      </c>
      <c r="AO22" s="599" t="s">
        <v>127</v>
      </c>
      <c r="AP22" s="599" t="s">
        <v>127</v>
      </c>
      <c r="AQ22" s="599" t="s">
        <v>127</v>
      </c>
      <c r="AR22" s="599" t="s">
        <v>127</v>
      </c>
      <c r="AS22" s="599" t="s">
        <v>127</v>
      </c>
      <c r="AT22" s="599" t="s">
        <v>127</v>
      </c>
      <c r="AU22" s="599" t="s">
        <v>127</v>
      </c>
      <c r="AV22" s="599" t="s">
        <v>127</v>
      </c>
      <c r="AW22" s="599" t="s">
        <v>127</v>
      </c>
      <c r="AX22" s="599" t="s">
        <v>127</v>
      </c>
      <c r="AY22" s="599" t="s">
        <v>127</v>
      </c>
    </row>
    <row r="23" spans="1:103" s="603" customFormat="1" x14ac:dyDescent="0.25">
      <c r="A23" s="24" t="s">
        <v>138</v>
      </c>
      <c r="B23" s="25" t="s">
        <v>139</v>
      </c>
      <c r="C23" s="599" t="s">
        <v>127</v>
      </c>
      <c r="D23" s="599" t="s">
        <v>127</v>
      </c>
      <c r="E23" s="599" t="s">
        <v>127</v>
      </c>
      <c r="F23" s="599" t="s">
        <v>127</v>
      </c>
      <c r="G23" s="599" t="s">
        <v>127</v>
      </c>
      <c r="H23" s="599" t="s">
        <v>127</v>
      </c>
      <c r="I23" s="599" t="s">
        <v>127</v>
      </c>
      <c r="J23" s="599" t="s">
        <v>127</v>
      </c>
      <c r="K23" s="599" t="s">
        <v>127</v>
      </c>
      <c r="L23" s="599" t="s">
        <v>127</v>
      </c>
      <c r="M23" s="599" t="s">
        <v>127</v>
      </c>
      <c r="N23" s="599" t="s">
        <v>127</v>
      </c>
      <c r="O23" s="599" t="s">
        <v>127</v>
      </c>
      <c r="P23" s="599" t="s">
        <v>127</v>
      </c>
      <c r="Q23" s="599" t="s">
        <v>127</v>
      </c>
      <c r="R23" s="599" t="s">
        <v>127</v>
      </c>
      <c r="S23" s="599" t="s">
        <v>127</v>
      </c>
      <c r="T23" s="599" t="s">
        <v>127</v>
      </c>
      <c r="U23" s="599" t="s">
        <v>127</v>
      </c>
      <c r="V23" s="599" t="s">
        <v>127</v>
      </c>
      <c r="W23" s="599" t="s">
        <v>127</v>
      </c>
      <c r="X23" s="599" t="s">
        <v>127</v>
      </c>
      <c r="Y23" s="599" t="s">
        <v>127</v>
      </c>
      <c r="Z23" s="599" t="s">
        <v>127</v>
      </c>
      <c r="AA23" s="599" t="s">
        <v>127</v>
      </c>
      <c r="AB23" s="599" t="s">
        <v>127</v>
      </c>
      <c r="AC23" s="599" t="s">
        <v>127</v>
      </c>
      <c r="AD23" s="599" t="s">
        <v>127</v>
      </c>
      <c r="AE23" s="599" t="s">
        <v>127</v>
      </c>
      <c r="AF23" s="599" t="s">
        <v>127</v>
      </c>
      <c r="AG23" s="599" t="s">
        <v>127</v>
      </c>
      <c r="AH23" s="599" t="s">
        <v>127</v>
      </c>
      <c r="AI23" s="599" t="s">
        <v>127</v>
      </c>
      <c r="AJ23" s="599" t="s">
        <v>127</v>
      </c>
      <c r="AK23" s="599" t="s">
        <v>127</v>
      </c>
      <c r="AL23" s="599" t="s">
        <v>127</v>
      </c>
      <c r="AM23" s="599" t="s">
        <v>127</v>
      </c>
      <c r="AN23" s="599" t="s">
        <v>127</v>
      </c>
      <c r="AO23" s="599" t="s">
        <v>127</v>
      </c>
      <c r="AP23" s="599" t="s">
        <v>127</v>
      </c>
      <c r="AQ23" s="599" t="s">
        <v>127</v>
      </c>
      <c r="AR23" s="599" t="s">
        <v>127</v>
      </c>
      <c r="AS23" s="599" t="s">
        <v>127</v>
      </c>
      <c r="AT23" s="599" t="s">
        <v>127</v>
      </c>
      <c r="AU23" s="599" t="s">
        <v>127</v>
      </c>
      <c r="AV23" s="599" t="s">
        <v>127</v>
      </c>
      <c r="AW23" s="599" t="s">
        <v>127</v>
      </c>
      <c r="AX23" s="599" t="s">
        <v>127</v>
      </c>
      <c r="AY23" s="599" t="s">
        <v>127</v>
      </c>
    </row>
    <row r="24" spans="1:103" s="603" customFormat="1" x14ac:dyDescent="0.25">
      <c r="A24" s="33" t="s">
        <v>19</v>
      </c>
      <c r="B24" s="594" t="s">
        <v>140</v>
      </c>
      <c r="C24" s="599" t="s">
        <v>127</v>
      </c>
      <c r="D24" s="599" t="s">
        <v>127</v>
      </c>
      <c r="E24" s="599" t="s">
        <v>127</v>
      </c>
      <c r="F24" s="599" t="s">
        <v>127</v>
      </c>
      <c r="G24" s="599" t="s">
        <v>127</v>
      </c>
      <c r="H24" s="599" t="s">
        <v>127</v>
      </c>
      <c r="I24" s="599" t="s">
        <v>127</v>
      </c>
      <c r="J24" s="599" t="s">
        <v>127</v>
      </c>
      <c r="K24" s="599" t="s">
        <v>127</v>
      </c>
      <c r="L24" s="599" t="s">
        <v>127</v>
      </c>
      <c r="M24" s="599" t="s">
        <v>127</v>
      </c>
      <c r="N24" s="599" t="s">
        <v>127</v>
      </c>
      <c r="O24" s="599" t="s">
        <v>127</v>
      </c>
      <c r="P24" s="599" t="s">
        <v>127</v>
      </c>
      <c r="Q24" s="599" t="s">
        <v>127</v>
      </c>
      <c r="R24" s="599" t="s">
        <v>127</v>
      </c>
      <c r="S24" s="599" t="s">
        <v>127</v>
      </c>
      <c r="T24" s="599" t="s">
        <v>127</v>
      </c>
      <c r="U24" s="599" t="s">
        <v>127</v>
      </c>
      <c r="V24" s="599" t="s">
        <v>127</v>
      </c>
      <c r="W24" s="599" t="s">
        <v>127</v>
      </c>
      <c r="X24" s="599" t="s">
        <v>127</v>
      </c>
      <c r="Y24" s="599" t="s">
        <v>127</v>
      </c>
      <c r="Z24" s="599" t="s">
        <v>127</v>
      </c>
      <c r="AA24" s="599" t="s">
        <v>127</v>
      </c>
      <c r="AB24" s="599" t="s">
        <v>127</v>
      </c>
      <c r="AC24" s="599" t="s">
        <v>127</v>
      </c>
      <c r="AD24" s="599" t="s">
        <v>127</v>
      </c>
      <c r="AE24" s="599" t="s">
        <v>127</v>
      </c>
      <c r="AF24" s="599" t="s">
        <v>127</v>
      </c>
      <c r="AG24" s="599" t="s">
        <v>127</v>
      </c>
      <c r="AH24" s="599" t="s">
        <v>127</v>
      </c>
      <c r="AI24" s="599" t="s">
        <v>127</v>
      </c>
      <c r="AJ24" s="599" t="s">
        <v>127</v>
      </c>
      <c r="AK24" s="599" t="s">
        <v>127</v>
      </c>
      <c r="AL24" s="599" t="s">
        <v>127</v>
      </c>
      <c r="AM24" s="599" t="s">
        <v>127</v>
      </c>
      <c r="AN24" s="599" t="s">
        <v>127</v>
      </c>
      <c r="AO24" s="599" t="s">
        <v>127</v>
      </c>
      <c r="AP24" s="599" t="s">
        <v>127</v>
      </c>
      <c r="AQ24" s="599" t="s">
        <v>127</v>
      </c>
      <c r="AR24" s="599" t="s">
        <v>127</v>
      </c>
      <c r="AS24" s="599" t="s">
        <v>127</v>
      </c>
      <c r="AT24" s="599" t="s">
        <v>127</v>
      </c>
      <c r="AU24" s="599" t="s">
        <v>127</v>
      </c>
      <c r="AV24" s="599" t="s">
        <v>127</v>
      </c>
      <c r="AW24" s="599" t="s">
        <v>127</v>
      </c>
      <c r="AX24" s="599" t="s">
        <v>127</v>
      </c>
      <c r="AY24" s="599" t="s">
        <v>127</v>
      </c>
    </row>
    <row r="25" spans="1:103" s="603" customFormat="1" x14ac:dyDescent="0.25">
      <c r="A25" s="33" t="s">
        <v>146</v>
      </c>
      <c r="B25" s="594" t="s">
        <v>147</v>
      </c>
      <c r="C25" s="599" t="s">
        <v>127</v>
      </c>
      <c r="D25" s="599" t="s">
        <v>127</v>
      </c>
      <c r="E25" s="599" t="s">
        <v>127</v>
      </c>
      <c r="F25" s="599" t="s">
        <v>127</v>
      </c>
      <c r="G25" s="599" t="s">
        <v>127</v>
      </c>
      <c r="H25" s="599" t="s">
        <v>127</v>
      </c>
      <c r="I25" s="599" t="s">
        <v>127</v>
      </c>
      <c r="J25" s="599" t="s">
        <v>127</v>
      </c>
      <c r="K25" s="599" t="s">
        <v>127</v>
      </c>
      <c r="L25" s="599" t="s">
        <v>127</v>
      </c>
      <c r="M25" s="599" t="s">
        <v>127</v>
      </c>
      <c r="N25" s="599" t="s">
        <v>127</v>
      </c>
      <c r="O25" s="599" t="s">
        <v>127</v>
      </c>
      <c r="P25" s="599" t="s">
        <v>127</v>
      </c>
      <c r="Q25" s="599" t="s">
        <v>127</v>
      </c>
      <c r="R25" s="599" t="s">
        <v>127</v>
      </c>
      <c r="S25" s="599" t="s">
        <v>127</v>
      </c>
      <c r="T25" s="599" t="s">
        <v>127</v>
      </c>
      <c r="U25" s="599" t="s">
        <v>127</v>
      </c>
      <c r="V25" s="599" t="s">
        <v>127</v>
      </c>
      <c r="W25" s="599" t="s">
        <v>127</v>
      </c>
      <c r="X25" s="599" t="s">
        <v>127</v>
      </c>
      <c r="Y25" s="599" t="s">
        <v>127</v>
      </c>
      <c r="Z25" s="599" t="s">
        <v>127</v>
      </c>
      <c r="AA25" s="599" t="s">
        <v>127</v>
      </c>
      <c r="AB25" s="599" t="s">
        <v>127</v>
      </c>
      <c r="AC25" s="599" t="s">
        <v>127</v>
      </c>
      <c r="AD25" s="599" t="s">
        <v>127</v>
      </c>
      <c r="AE25" s="599" t="s">
        <v>127</v>
      </c>
      <c r="AF25" s="599" t="s">
        <v>127</v>
      </c>
      <c r="AG25" s="599" t="s">
        <v>127</v>
      </c>
      <c r="AH25" s="599" t="s">
        <v>127</v>
      </c>
      <c r="AI25" s="599" t="s">
        <v>127</v>
      </c>
      <c r="AJ25" s="599" t="s">
        <v>127</v>
      </c>
      <c r="AK25" s="599" t="s">
        <v>127</v>
      </c>
      <c r="AL25" s="599" t="s">
        <v>127</v>
      </c>
      <c r="AM25" s="599" t="s">
        <v>127</v>
      </c>
      <c r="AN25" s="599" t="s">
        <v>127</v>
      </c>
      <c r="AO25" s="599" t="s">
        <v>127</v>
      </c>
      <c r="AP25" s="599" t="s">
        <v>127</v>
      </c>
      <c r="AQ25" s="599" t="s">
        <v>127</v>
      </c>
      <c r="AR25" s="599" t="s">
        <v>127</v>
      </c>
      <c r="AS25" s="599" t="s">
        <v>127</v>
      </c>
      <c r="AT25" s="599" t="s">
        <v>127</v>
      </c>
      <c r="AU25" s="599" t="s">
        <v>127</v>
      </c>
      <c r="AV25" s="599" t="s">
        <v>127</v>
      </c>
      <c r="AW25" s="599" t="s">
        <v>127</v>
      </c>
      <c r="AX25" s="599" t="s">
        <v>127</v>
      </c>
      <c r="AY25" s="599" t="s">
        <v>127</v>
      </c>
    </row>
    <row r="26" spans="1:103" s="603" customFormat="1" ht="47.25" x14ac:dyDescent="0.25">
      <c r="A26" s="33" t="s">
        <v>146</v>
      </c>
      <c r="B26" s="594" t="s">
        <v>148</v>
      </c>
      <c r="C26" s="599" t="s">
        <v>127</v>
      </c>
      <c r="D26" s="599" t="s">
        <v>127</v>
      </c>
      <c r="E26" s="599" t="s">
        <v>127</v>
      </c>
      <c r="F26" s="599" t="s">
        <v>127</v>
      </c>
      <c r="G26" s="599" t="s">
        <v>127</v>
      </c>
      <c r="H26" s="599" t="s">
        <v>127</v>
      </c>
      <c r="I26" s="599" t="s">
        <v>127</v>
      </c>
      <c r="J26" s="599" t="s">
        <v>127</v>
      </c>
      <c r="K26" s="599" t="s">
        <v>127</v>
      </c>
      <c r="L26" s="599" t="s">
        <v>127</v>
      </c>
      <c r="M26" s="599" t="s">
        <v>127</v>
      </c>
      <c r="N26" s="599" t="s">
        <v>127</v>
      </c>
      <c r="O26" s="599" t="s">
        <v>127</v>
      </c>
      <c r="P26" s="599" t="s">
        <v>127</v>
      </c>
      <c r="Q26" s="599" t="s">
        <v>127</v>
      </c>
      <c r="R26" s="599" t="s">
        <v>127</v>
      </c>
      <c r="S26" s="599" t="s">
        <v>127</v>
      </c>
      <c r="T26" s="599" t="s">
        <v>127</v>
      </c>
      <c r="U26" s="599" t="s">
        <v>127</v>
      </c>
      <c r="V26" s="599" t="s">
        <v>127</v>
      </c>
      <c r="W26" s="599" t="s">
        <v>127</v>
      </c>
      <c r="X26" s="599" t="s">
        <v>127</v>
      </c>
      <c r="Y26" s="599" t="s">
        <v>127</v>
      </c>
      <c r="Z26" s="599" t="s">
        <v>127</v>
      </c>
      <c r="AA26" s="599" t="s">
        <v>127</v>
      </c>
      <c r="AB26" s="599" t="s">
        <v>127</v>
      </c>
      <c r="AC26" s="599" t="s">
        <v>127</v>
      </c>
      <c r="AD26" s="599" t="s">
        <v>127</v>
      </c>
      <c r="AE26" s="599" t="s">
        <v>127</v>
      </c>
      <c r="AF26" s="599" t="s">
        <v>127</v>
      </c>
      <c r="AG26" s="599" t="s">
        <v>127</v>
      </c>
      <c r="AH26" s="599" t="s">
        <v>127</v>
      </c>
      <c r="AI26" s="599" t="s">
        <v>127</v>
      </c>
      <c r="AJ26" s="599" t="s">
        <v>127</v>
      </c>
      <c r="AK26" s="599" t="s">
        <v>127</v>
      </c>
      <c r="AL26" s="599" t="s">
        <v>127</v>
      </c>
      <c r="AM26" s="599" t="s">
        <v>127</v>
      </c>
      <c r="AN26" s="599" t="s">
        <v>127</v>
      </c>
      <c r="AO26" s="599" t="s">
        <v>127</v>
      </c>
      <c r="AP26" s="599" t="s">
        <v>127</v>
      </c>
      <c r="AQ26" s="599" t="s">
        <v>127</v>
      </c>
      <c r="AR26" s="599" t="s">
        <v>127</v>
      </c>
      <c r="AS26" s="599" t="s">
        <v>127</v>
      </c>
      <c r="AT26" s="599" t="s">
        <v>127</v>
      </c>
      <c r="AU26" s="599" t="s">
        <v>127</v>
      </c>
      <c r="AV26" s="599" t="s">
        <v>127</v>
      </c>
      <c r="AW26" s="599" t="s">
        <v>127</v>
      </c>
      <c r="AX26" s="599" t="s">
        <v>127</v>
      </c>
      <c r="AY26" s="599" t="s">
        <v>127</v>
      </c>
    </row>
    <row r="27" spans="1:103" s="603" customFormat="1" ht="47.25" x14ac:dyDescent="0.25">
      <c r="A27" s="33" t="s">
        <v>146</v>
      </c>
      <c r="B27" s="594" t="s">
        <v>149</v>
      </c>
      <c r="C27" s="599" t="s">
        <v>127</v>
      </c>
      <c r="D27" s="599" t="s">
        <v>127</v>
      </c>
      <c r="E27" s="599" t="s">
        <v>127</v>
      </c>
      <c r="F27" s="599" t="s">
        <v>127</v>
      </c>
      <c r="G27" s="599" t="s">
        <v>127</v>
      </c>
      <c r="H27" s="599" t="s">
        <v>127</v>
      </c>
      <c r="I27" s="599" t="s">
        <v>127</v>
      </c>
      <c r="J27" s="599" t="s">
        <v>127</v>
      </c>
      <c r="K27" s="599" t="s">
        <v>127</v>
      </c>
      <c r="L27" s="599" t="s">
        <v>127</v>
      </c>
      <c r="M27" s="599" t="s">
        <v>127</v>
      </c>
      <c r="N27" s="599" t="s">
        <v>127</v>
      </c>
      <c r="O27" s="599" t="s">
        <v>127</v>
      </c>
      <c r="P27" s="599" t="s">
        <v>127</v>
      </c>
      <c r="Q27" s="599" t="s">
        <v>127</v>
      </c>
      <c r="R27" s="599" t="s">
        <v>127</v>
      </c>
      <c r="S27" s="599" t="s">
        <v>127</v>
      </c>
      <c r="T27" s="599" t="s">
        <v>127</v>
      </c>
      <c r="U27" s="599" t="s">
        <v>127</v>
      </c>
      <c r="V27" s="599" t="s">
        <v>127</v>
      </c>
      <c r="W27" s="599" t="s">
        <v>127</v>
      </c>
      <c r="X27" s="599" t="s">
        <v>127</v>
      </c>
      <c r="Y27" s="599" t="s">
        <v>127</v>
      </c>
      <c r="Z27" s="599" t="s">
        <v>127</v>
      </c>
      <c r="AA27" s="599" t="s">
        <v>127</v>
      </c>
      <c r="AB27" s="599" t="s">
        <v>127</v>
      </c>
      <c r="AC27" s="599" t="s">
        <v>127</v>
      </c>
      <c r="AD27" s="599" t="s">
        <v>127</v>
      </c>
      <c r="AE27" s="599" t="s">
        <v>127</v>
      </c>
      <c r="AF27" s="599" t="s">
        <v>127</v>
      </c>
      <c r="AG27" s="599" t="s">
        <v>127</v>
      </c>
      <c r="AH27" s="599" t="s">
        <v>127</v>
      </c>
      <c r="AI27" s="599" t="s">
        <v>127</v>
      </c>
      <c r="AJ27" s="599" t="s">
        <v>127</v>
      </c>
      <c r="AK27" s="599" t="s">
        <v>127</v>
      </c>
      <c r="AL27" s="599" t="s">
        <v>127</v>
      </c>
      <c r="AM27" s="599" t="s">
        <v>127</v>
      </c>
      <c r="AN27" s="599" t="s">
        <v>127</v>
      </c>
      <c r="AO27" s="599" t="s">
        <v>127</v>
      </c>
      <c r="AP27" s="599" t="s">
        <v>127</v>
      </c>
      <c r="AQ27" s="599" t="s">
        <v>127</v>
      </c>
      <c r="AR27" s="599" t="s">
        <v>127</v>
      </c>
      <c r="AS27" s="599" t="s">
        <v>127</v>
      </c>
      <c r="AT27" s="599" t="s">
        <v>127</v>
      </c>
      <c r="AU27" s="599" t="s">
        <v>127</v>
      </c>
      <c r="AV27" s="599" t="s">
        <v>127</v>
      </c>
      <c r="AW27" s="599" t="s">
        <v>127</v>
      </c>
      <c r="AX27" s="599" t="s">
        <v>127</v>
      </c>
      <c r="AY27" s="599" t="s">
        <v>127</v>
      </c>
    </row>
    <row r="28" spans="1:103" s="603" customFormat="1" ht="47.25" x14ac:dyDescent="0.25">
      <c r="A28" s="33" t="s">
        <v>146</v>
      </c>
      <c r="B28" s="594" t="s">
        <v>150</v>
      </c>
      <c r="C28" s="599" t="s">
        <v>127</v>
      </c>
      <c r="D28" s="599" t="s">
        <v>127</v>
      </c>
      <c r="E28" s="599" t="s">
        <v>127</v>
      </c>
      <c r="F28" s="599" t="s">
        <v>127</v>
      </c>
      <c r="G28" s="599" t="s">
        <v>127</v>
      </c>
      <c r="H28" s="599" t="s">
        <v>127</v>
      </c>
      <c r="I28" s="599" t="s">
        <v>127</v>
      </c>
      <c r="J28" s="599" t="s">
        <v>127</v>
      </c>
      <c r="K28" s="599" t="s">
        <v>127</v>
      </c>
      <c r="L28" s="599" t="s">
        <v>127</v>
      </c>
      <c r="M28" s="599" t="s">
        <v>127</v>
      </c>
      <c r="N28" s="599" t="s">
        <v>127</v>
      </c>
      <c r="O28" s="599" t="s">
        <v>127</v>
      </c>
      <c r="P28" s="599" t="s">
        <v>127</v>
      </c>
      <c r="Q28" s="599" t="s">
        <v>127</v>
      </c>
      <c r="R28" s="599" t="s">
        <v>127</v>
      </c>
      <c r="S28" s="599" t="s">
        <v>127</v>
      </c>
      <c r="T28" s="599" t="s">
        <v>127</v>
      </c>
      <c r="U28" s="599" t="s">
        <v>127</v>
      </c>
      <c r="V28" s="599" t="s">
        <v>127</v>
      </c>
      <c r="W28" s="599" t="s">
        <v>127</v>
      </c>
      <c r="X28" s="599" t="s">
        <v>127</v>
      </c>
      <c r="Y28" s="599" t="s">
        <v>127</v>
      </c>
      <c r="Z28" s="599" t="s">
        <v>127</v>
      </c>
      <c r="AA28" s="599" t="s">
        <v>127</v>
      </c>
      <c r="AB28" s="599" t="s">
        <v>127</v>
      </c>
      <c r="AC28" s="599" t="s">
        <v>127</v>
      </c>
      <c r="AD28" s="599" t="s">
        <v>127</v>
      </c>
      <c r="AE28" s="599" t="s">
        <v>127</v>
      </c>
      <c r="AF28" s="599" t="s">
        <v>127</v>
      </c>
      <c r="AG28" s="599" t="s">
        <v>127</v>
      </c>
      <c r="AH28" s="599" t="s">
        <v>127</v>
      </c>
      <c r="AI28" s="599" t="s">
        <v>127</v>
      </c>
      <c r="AJ28" s="599" t="s">
        <v>127</v>
      </c>
      <c r="AK28" s="599" t="s">
        <v>127</v>
      </c>
      <c r="AL28" s="599" t="s">
        <v>127</v>
      </c>
      <c r="AM28" s="599" t="s">
        <v>127</v>
      </c>
      <c r="AN28" s="599" t="s">
        <v>127</v>
      </c>
      <c r="AO28" s="599" t="s">
        <v>127</v>
      </c>
      <c r="AP28" s="599" t="s">
        <v>127</v>
      </c>
      <c r="AQ28" s="599" t="s">
        <v>127</v>
      </c>
      <c r="AR28" s="599" t="s">
        <v>127</v>
      </c>
      <c r="AS28" s="599" t="s">
        <v>127</v>
      </c>
      <c r="AT28" s="599" t="s">
        <v>127</v>
      </c>
      <c r="AU28" s="599" t="s">
        <v>127</v>
      </c>
      <c r="AV28" s="599" t="s">
        <v>127</v>
      </c>
      <c r="AW28" s="599" t="s">
        <v>127</v>
      </c>
      <c r="AX28" s="599" t="s">
        <v>127</v>
      </c>
      <c r="AY28" s="599" t="s">
        <v>127</v>
      </c>
    </row>
    <row r="29" spans="1:103" s="603" customFormat="1" x14ac:dyDescent="0.25">
      <c r="A29" s="33" t="s">
        <v>151</v>
      </c>
      <c r="B29" s="594" t="s">
        <v>147</v>
      </c>
      <c r="C29" s="599" t="s">
        <v>127</v>
      </c>
      <c r="D29" s="599" t="s">
        <v>127</v>
      </c>
      <c r="E29" s="599" t="s">
        <v>127</v>
      </c>
      <c r="F29" s="599" t="s">
        <v>127</v>
      </c>
      <c r="G29" s="599" t="s">
        <v>127</v>
      </c>
      <c r="H29" s="599" t="s">
        <v>127</v>
      </c>
      <c r="I29" s="599" t="s">
        <v>127</v>
      </c>
      <c r="J29" s="599" t="s">
        <v>127</v>
      </c>
      <c r="K29" s="599" t="s">
        <v>127</v>
      </c>
      <c r="L29" s="599" t="s">
        <v>127</v>
      </c>
      <c r="M29" s="599" t="s">
        <v>127</v>
      </c>
      <c r="N29" s="599" t="s">
        <v>127</v>
      </c>
      <c r="O29" s="599" t="s">
        <v>127</v>
      </c>
      <c r="P29" s="599" t="s">
        <v>127</v>
      </c>
      <c r="Q29" s="599" t="s">
        <v>127</v>
      </c>
      <c r="R29" s="599" t="s">
        <v>127</v>
      </c>
      <c r="S29" s="599" t="s">
        <v>127</v>
      </c>
      <c r="T29" s="599" t="s">
        <v>127</v>
      </c>
      <c r="U29" s="599" t="s">
        <v>127</v>
      </c>
      <c r="V29" s="599" t="s">
        <v>127</v>
      </c>
      <c r="W29" s="599" t="s">
        <v>127</v>
      </c>
      <c r="X29" s="599" t="s">
        <v>127</v>
      </c>
      <c r="Y29" s="599" t="s">
        <v>127</v>
      </c>
      <c r="Z29" s="599" t="s">
        <v>127</v>
      </c>
      <c r="AA29" s="599" t="s">
        <v>127</v>
      </c>
      <c r="AB29" s="599" t="s">
        <v>127</v>
      </c>
      <c r="AC29" s="599" t="s">
        <v>127</v>
      </c>
      <c r="AD29" s="599" t="s">
        <v>127</v>
      </c>
      <c r="AE29" s="599" t="s">
        <v>127</v>
      </c>
      <c r="AF29" s="599" t="s">
        <v>127</v>
      </c>
      <c r="AG29" s="599" t="s">
        <v>127</v>
      </c>
      <c r="AH29" s="599" t="s">
        <v>127</v>
      </c>
      <c r="AI29" s="599" t="s">
        <v>127</v>
      </c>
      <c r="AJ29" s="599" t="s">
        <v>127</v>
      </c>
      <c r="AK29" s="599" t="s">
        <v>127</v>
      </c>
      <c r="AL29" s="599" t="s">
        <v>127</v>
      </c>
      <c r="AM29" s="599" t="s">
        <v>127</v>
      </c>
      <c r="AN29" s="599" t="s">
        <v>127</v>
      </c>
      <c r="AO29" s="599" t="s">
        <v>127</v>
      </c>
      <c r="AP29" s="599" t="s">
        <v>127</v>
      </c>
      <c r="AQ29" s="599" t="s">
        <v>127</v>
      </c>
      <c r="AR29" s="599" t="s">
        <v>127</v>
      </c>
      <c r="AS29" s="599" t="s">
        <v>127</v>
      </c>
      <c r="AT29" s="599" t="s">
        <v>127</v>
      </c>
      <c r="AU29" s="599" t="s">
        <v>127</v>
      </c>
      <c r="AV29" s="599" t="s">
        <v>127</v>
      </c>
      <c r="AW29" s="599" t="s">
        <v>127</v>
      </c>
      <c r="AX29" s="599" t="s">
        <v>127</v>
      </c>
      <c r="AY29" s="599" t="s">
        <v>127</v>
      </c>
    </row>
    <row r="30" spans="1:103" s="603" customFormat="1" ht="47.25" x14ac:dyDescent="0.25">
      <c r="A30" s="33" t="s">
        <v>151</v>
      </c>
      <c r="B30" s="594" t="s">
        <v>148</v>
      </c>
      <c r="C30" s="599" t="s">
        <v>127</v>
      </c>
      <c r="D30" s="599" t="s">
        <v>127</v>
      </c>
      <c r="E30" s="599" t="s">
        <v>127</v>
      </c>
      <c r="F30" s="599" t="s">
        <v>127</v>
      </c>
      <c r="G30" s="599" t="s">
        <v>127</v>
      </c>
      <c r="H30" s="599" t="s">
        <v>127</v>
      </c>
      <c r="I30" s="599" t="s">
        <v>127</v>
      </c>
      <c r="J30" s="599" t="s">
        <v>127</v>
      </c>
      <c r="K30" s="599" t="s">
        <v>127</v>
      </c>
      <c r="L30" s="599" t="s">
        <v>127</v>
      </c>
      <c r="M30" s="599" t="s">
        <v>127</v>
      </c>
      <c r="N30" s="599" t="s">
        <v>127</v>
      </c>
      <c r="O30" s="599" t="s">
        <v>127</v>
      </c>
      <c r="P30" s="599" t="s">
        <v>127</v>
      </c>
      <c r="Q30" s="599" t="s">
        <v>127</v>
      </c>
      <c r="R30" s="599" t="s">
        <v>127</v>
      </c>
      <c r="S30" s="599" t="s">
        <v>127</v>
      </c>
      <c r="T30" s="599" t="s">
        <v>127</v>
      </c>
      <c r="U30" s="599" t="s">
        <v>127</v>
      </c>
      <c r="V30" s="599" t="s">
        <v>127</v>
      </c>
      <c r="W30" s="599" t="s">
        <v>127</v>
      </c>
      <c r="X30" s="599" t="s">
        <v>127</v>
      </c>
      <c r="Y30" s="599" t="s">
        <v>127</v>
      </c>
      <c r="Z30" s="599" t="s">
        <v>127</v>
      </c>
      <c r="AA30" s="599" t="s">
        <v>127</v>
      </c>
      <c r="AB30" s="599" t="s">
        <v>127</v>
      </c>
      <c r="AC30" s="599" t="s">
        <v>127</v>
      </c>
      <c r="AD30" s="599" t="s">
        <v>127</v>
      </c>
      <c r="AE30" s="599" t="s">
        <v>127</v>
      </c>
      <c r="AF30" s="599" t="s">
        <v>127</v>
      </c>
      <c r="AG30" s="599" t="s">
        <v>127</v>
      </c>
      <c r="AH30" s="599" t="s">
        <v>127</v>
      </c>
      <c r="AI30" s="599" t="s">
        <v>127</v>
      </c>
      <c r="AJ30" s="599" t="s">
        <v>127</v>
      </c>
      <c r="AK30" s="599" t="s">
        <v>127</v>
      </c>
      <c r="AL30" s="599" t="s">
        <v>127</v>
      </c>
      <c r="AM30" s="599" t="s">
        <v>127</v>
      </c>
      <c r="AN30" s="599" t="s">
        <v>127</v>
      </c>
      <c r="AO30" s="599" t="s">
        <v>127</v>
      </c>
      <c r="AP30" s="599" t="s">
        <v>127</v>
      </c>
      <c r="AQ30" s="599" t="s">
        <v>127</v>
      </c>
      <c r="AR30" s="599" t="s">
        <v>127</v>
      </c>
      <c r="AS30" s="599" t="s">
        <v>127</v>
      </c>
      <c r="AT30" s="599" t="s">
        <v>127</v>
      </c>
      <c r="AU30" s="599" t="s">
        <v>127</v>
      </c>
      <c r="AV30" s="599" t="s">
        <v>127</v>
      </c>
      <c r="AW30" s="599" t="s">
        <v>127</v>
      </c>
      <c r="AX30" s="599" t="s">
        <v>127</v>
      </c>
      <c r="AY30" s="599" t="s">
        <v>127</v>
      </c>
    </row>
    <row r="31" spans="1:103" s="603" customFormat="1" ht="47.25" x14ac:dyDescent="0.25">
      <c r="A31" s="33" t="s">
        <v>151</v>
      </c>
      <c r="B31" s="594" t="s">
        <v>149</v>
      </c>
      <c r="C31" s="599" t="s">
        <v>127</v>
      </c>
      <c r="D31" s="599" t="s">
        <v>127</v>
      </c>
      <c r="E31" s="599" t="s">
        <v>127</v>
      </c>
      <c r="F31" s="599" t="s">
        <v>127</v>
      </c>
      <c r="G31" s="599" t="s">
        <v>127</v>
      </c>
      <c r="H31" s="599" t="s">
        <v>127</v>
      </c>
      <c r="I31" s="599" t="s">
        <v>127</v>
      </c>
      <c r="J31" s="599" t="s">
        <v>127</v>
      </c>
      <c r="K31" s="599" t="s">
        <v>127</v>
      </c>
      <c r="L31" s="599" t="s">
        <v>127</v>
      </c>
      <c r="M31" s="599" t="s">
        <v>127</v>
      </c>
      <c r="N31" s="599" t="s">
        <v>127</v>
      </c>
      <c r="O31" s="599" t="s">
        <v>127</v>
      </c>
      <c r="P31" s="599" t="s">
        <v>127</v>
      </c>
      <c r="Q31" s="599" t="s">
        <v>127</v>
      </c>
      <c r="R31" s="599" t="s">
        <v>127</v>
      </c>
      <c r="S31" s="599" t="s">
        <v>127</v>
      </c>
      <c r="T31" s="599" t="s">
        <v>127</v>
      </c>
      <c r="U31" s="599" t="s">
        <v>127</v>
      </c>
      <c r="V31" s="599" t="s">
        <v>127</v>
      </c>
      <c r="W31" s="599" t="s">
        <v>127</v>
      </c>
      <c r="X31" s="599" t="s">
        <v>127</v>
      </c>
      <c r="Y31" s="599" t="s">
        <v>127</v>
      </c>
      <c r="Z31" s="599" t="s">
        <v>127</v>
      </c>
      <c r="AA31" s="599" t="s">
        <v>127</v>
      </c>
      <c r="AB31" s="599" t="s">
        <v>127</v>
      </c>
      <c r="AC31" s="599" t="s">
        <v>127</v>
      </c>
      <c r="AD31" s="599" t="s">
        <v>127</v>
      </c>
      <c r="AE31" s="599" t="s">
        <v>127</v>
      </c>
      <c r="AF31" s="599" t="s">
        <v>127</v>
      </c>
      <c r="AG31" s="599" t="s">
        <v>127</v>
      </c>
      <c r="AH31" s="599" t="s">
        <v>127</v>
      </c>
      <c r="AI31" s="599" t="s">
        <v>127</v>
      </c>
      <c r="AJ31" s="599" t="s">
        <v>127</v>
      </c>
      <c r="AK31" s="599" t="s">
        <v>127</v>
      </c>
      <c r="AL31" s="599" t="s">
        <v>127</v>
      </c>
      <c r="AM31" s="599" t="s">
        <v>127</v>
      </c>
      <c r="AN31" s="599" t="s">
        <v>127</v>
      </c>
      <c r="AO31" s="599" t="s">
        <v>127</v>
      </c>
      <c r="AP31" s="599" t="s">
        <v>127</v>
      </c>
      <c r="AQ31" s="599" t="s">
        <v>127</v>
      </c>
      <c r="AR31" s="599" t="s">
        <v>127</v>
      </c>
      <c r="AS31" s="599" t="s">
        <v>127</v>
      </c>
      <c r="AT31" s="599" t="s">
        <v>127</v>
      </c>
      <c r="AU31" s="599" t="s">
        <v>127</v>
      </c>
      <c r="AV31" s="599" t="s">
        <v>127</v>
      </c>
      <c r="AW31" s="599" t="s">
        <v>127</v>
      </c>
      <c r="AX31" s="599" t="s">
        <v>127</v>
      </c>
      <c r="AY31" s="599" t="s">
        <v>127</v>
      </c>
    </row>
    <row r="32" spans="1:103" s="603" customFormat="1" ht="47.25" x14ac:dyDescent="0.25">
      <c r="A32" s="33" t="s">
        <v>151</v>
      </c>
      <c r="B32" s="594" t="s">
        <v>152</v>
      </c>
      <c r="C32" s="599" t="s">
        <v>127</v>
      </c>
      <c r="D32" s="599" t="s">
        <v>127</v>
      </c>
      <c r="E32" s="599" t="s">
        <v>127</v>
      </c>
      <c r="F32" s="599" t="s">
        <v>127</v>
      </c>
      <c r="G32" s="599" t="s">
        <v>127</v>
      </c>
      <c r="H32" s="599" t="s">
        <v>127</v>
      </c>
      <c r="I32" s="599" t="s">
        <v>127</v>
      </c>
      <c r="J32" s="599" t="s">
        <v>127</v>
      </c>
      <c r="K32" s="599" t="s">
        <v>127</v>
      </c>
      <c r="L32" s="599" t="s">
        <v>127</v>
      </c>
      <c r="M32" s="599" t="s">
        <v>127</v>
      </c>
      <c r="N32" s="599" t="s">
        <v>127</v>
      </c>
      <c r="O32" s="599" t="s">
        <v>127</v>
      </c>
      <c r="P32" s="599" t="s">
        <v>127</v>
      </c>
      <c r="Q32" s="599" t="s">
        <v>127</v>
      </c>
      <c r="R32" s="599" t="s">
        <v>127</v>
      </c>
      <c r="S32" s="599" t="s">
        <v>127</v>
      </c>
      <c r="T32" s="599" t="s">
        <v>127</v>
      </c>
      <c r="U32" s="599" t="s">
        <v>127</v>
      </c>
      <c r="V32" s="599" t="s">
        <v>127</v>
      </c>
      <c r="W32" s="599" t="s">
        <v>127</v>
      </c>
      <c r="X32" s="599" t="s">
        <v>127</v>
      </c>
      <c r="Y32" s="599" t="s">
        <v>127</v>
      </c>
      <c r="Z32" s="599" t="s">
        <v>127</v>
      </c>
      <c r="AA32" s="599" t="s">
        <v>127</v>
      </c>
      <c r="AB32" s="599" t="s">
        <v>127</v>
      </c>
      <c r="AC32" s="599" t="s">
        <v>127</v>
      </c>
      <c r="AD32" s="599" t="s">
        <v>127</v>
      </c>
      <c r="AE32" s="599" t="s">
        <v>127</v>
      </c>
      <c r="AF32" s="599" t="s">
        <v>127</v>
      </c>
      <c r="AG32" s="599" t="s">
        <v>127</v>
      </c>
      <c r="AH32" s="599" t="s">
        <v>127</v>
      </c>
      <c r="AI32" s="599" t="s">
        <v>127</v>
      </c>
      <c r="AJ32" s="599" t="s">
        <v>127</v>
      </c>
      <c r="AK32" s="599" t="s">
        <v>127</v>
      </c>
      <c r="AL32" s="599" t="s">
        <v>127</v>
      </c>
      <c r="AM32" s="599" t="s">
        <v>127</v>
      </c>
      <c r="AN32" s="599" t="s">
        <v>127</v>
      </c>
      <c r="AO32" s="599" t="s">
        <v>127</v>
      </c>
      <c r="AP32" s="599" t="s">
        <v>127</v>
      </c>
      <c r="AQ32" s="599" t="s">
        <v>127</v>
      </c>
      <c r="AR32" s="599" t="s">
        <v>127</v>
      </c>
      <c r="AS32" s="599" t="s">
        <v>127</v>
      </c>
      <c r="AT32" s="599" t="s">
        <v>127</v>
      </c>
      <c r="AU32" s="599" t="s">
        <v>127</v>
      </c>
      <c r="AV32" s="599" t="s">
        <v>127</v>
      </c>
      <c r="AW32" s="599" t="s">
        <v>127</v>
      </c>
      <c r="AX32" s="599" t="s">
        <v>127</v>
      </c>
      <c r="AY32" s="599" t="s">
        <v>127</v>
      </c>
    </row>
    <row r="33" spans="1:103" s="603" customFormat="1" ht="47.25" x14ac:dyDescent="0.25">
      <c r="A33" s="33" t="s">
        <v>153</v>
      </c>
      <c r="B33" s="594" t="s">
        <v>154</v>
      </c>
      <c r="C33" s="599" t="s">
        <v>127</v>
      </c>
      <c r="D33" s="599" t="s">
        <v>127</v>
      </c>
      <c r="E33" s="599" t="s">
        <v>127</v>
      </c>
      <c r="F33" s="599" t="s">
        <v>127</v>
      </c>
      <c r="G33" s="599" t="s">
        <v>127</v>
      </c>
      <c r="H33" s="599" t="s">
        <v>127</v>
      </c>
      <c r="I33" s="599" t="s">
        <v>127</v>
      </c>
      <c r="J33" s="599" t="s">
        <v>127</v>
      </c>
      <c r="K33" s="599" t="s">
        <v>127</v>
      </c>
      <c r="L33" s="599" t="s">
        <v>127</v>
      </c>
      <c r="M33" s="599" t="s">
        <v>127</v>
      </c>
      <c r="N33" s="599" t="s">
        <v>127</v>
      </c>
      <c r="O33" s="599" t="s">
        <v>127</v>
      </c>
      <c r="P33" s="599" t="s">
        <v>127</v>
      </c>
      <c r="Q33" s="599" t="s">
        <v>127</v>
      </c>
      <c r="R33" s="599" t="s">
        <v>127</v>
      </c>
      <c r="S33" s="599" t="s">
        <v>127</v>
      </c>
      <c r="T33" s="599" t="s">
        <v>127</v>
      </c>
      <c r="U33" s="599" t="s">
        <v>127</v>
      </c>
      <c r="V33" s="599" t="s">
        <v>127</v>
      </c>
      <c r="W33" s="599" t="s">
        <v>127</v>
      </c>
      <c r="X33" s="599" t="s">
        <v>127</v>
      </c>
      <c r="Y33" s="599" t="s">
        <v>127</v>
      </c>
      <c r="Z33" s="599" t="s">
        <v>127</v>
      </c>
      <c r="AA33" s="599" t="s">
        <v>127</v>
      </c>
      <c r="AB33" s="599" t="s">
        <v>127</v>
      </c>
      <c r="AC33" s="599" t="s">
        <v>127</v>
      </c>
      <c r="AD33" s="599" t="s">
        <v>127</v>
      </c>
      <c r="AE33" s="599" t="s">
        <v>127</v>
      </c>
      <c r="AF33" s="599" t="s">
        <v>127</v>
      </c>
      <c r="AG33" s="599" t="s">
        <v>127</v>
      </c>
      <c r="AH33" s="599" t="s">
        <v>127</v>
      </c>
      <c r="AI33" s="599" t="s">
        <v>127</v>
      </c>
      <c r="AJ33" s="599" t="s">
        <v>127</v>
      </c>
      <c r="AK33" s="599" t="s">
        <v>127</v>
      </c>
      <c r="AL33" s="599" t="s">
        <v>127</v>
      </c>
      <c r="AM33" s="599" t="s">
        <v>127</v>
      </c>
      <c r="AN33" s="599" t="s">
        <v>127</v>
      </c>
      <c r="AO33" s="599" t="s">
        <v>127</v>
      </c>
      <c r="AP33" s="599" t="s">
        <v>127</v>
      </c>
      <c r="AQ33" s="599" t="s">
        <v>127</v>
      </c>
      <c r="AR33" s="599" t="s">
        <v>127</v>
      </c>
      <c r="AS33" s="599" t="s">
        <v>127</v>
      </c>
      <c r="AT33" s="599" t="s">
        <v>127</v>
      </c>
      <c r="AU33" s="599" t="s">
        <v>127</v>
      </c>
      <c r="AV33" s="599" t="s">
        <v>127</v>
      </c>
      <c r="AW33" s="599" t="s">
        <v>127</v>
      </c>
      <c r="AX33" s="599" t="s">
        <v>127</v>
      </c>
      <c r="AY33" s="599" t="s">
        <v>127</v>
      </c>
    </row>
    <row r="34" spans="1:103" s="603" customFormat="1" ht="31.5" x14ac:dyDescent="0.25">
      <c r="A34" s="33" t="s">
        <v>155</v>
      </c>
      <c r="B34" s="594" t="s">
        <v>156</v>
      </c>
      <c r="C34" s="599" t="s">
        <v>127</v>
      </c>
      <c r="D34" s="599" t="s">
        <v>127</v>
      </c>
      <c r="E34" s="599" t="s">
        <v>127</v>
      </c>
      <c r="F34" s="599" t="s">
        <v>127</v>
      </c>
      <c r="G34" s="599" t="s">
        <v>127</v>
      </c>
      <c r="H34" s="599" t="s">
        <v>127</v>
      </c>
      <c r="I34" s="599" t="s">
        <v>127</v>
      </c>
      <c r="J34" s="599" t="s">
        <v>127</v>
      </c>
      <c r="K34" s="599" t="s">
        <v>127</v>
      </c>
      <c r="L34" s="599" t="s">
        <v>127</v>
      </c>
      <c r="M34" s="599" t="s">
        <v>127</v>
      </c>
      <c r="N34" s="599" t="s">
        <v>127</v>
      </c>
      <c r="O34" s="599" t="s">
        <v>127</v>
      </c>
      <c r="P34" s="599" t="s">
        <v>127</v>
      </c>
      <c r="Q34" s="599" t="s">
        <v>127</v>
      </c>
      <c r="R34" s="599" t="s">
        <v>127</v>
      </c>
      <c r="S34" s="599" t="s">
        <v>127</v>
      </c>
      <c r="T34" s="599" t="s">
        <v>127</v>
      </c>
      <c r="U34" s="599" t="s">
        <v>127</v>
      </c>
      <c r="V34" s="599" t="s">
        <v>127</v>
      </c>
      <c r="W34" s="599" t="s">
        <v>127</v>
      </c>
      <c r="X34" s="599" t="s">
        <v>127</v>
      </c>
      <c r="Y34" s="599" t="s">
        <v>127</v>
      </c>
      <c r="Z34" s="599" t="s">
        <v>127</v>
      </c>
      <c r="AA34" s="599" t="s">
        <v>127</v>
      </c>
      <c r="AB34" s="599" t="s">
        <v>127</v>
      </c>
      <c r="AC34" s="599" t="s">
        <v>127</v>
      </c>
      <c r="AD34" s="599" t="s">
        <v>127</v>
      </c>
      <c r="AE34" s="599" t="s">
        <v>127</v>
      </c>
      <c r="AF34" s="599" t="s">
        <v>127</v>
      </c>
      <c r="AG34" s="599" t="s">
        <v>127</v>
      </c>
      <c r="AH34" s="599" t="s">
        <v>127</v>
      </c>
      <c r="AI34" s="599" t="s">
        <v>127</v>
      </c>
      <c r="AJ34" s="599" t="s">
        <v>127</v>
      </c>
      <c r="AK34" s="599" t="s">
        <v>127</v>
      </c>
      <c r="AL34" s="599" t="s">
        <v>127</v>
      </c>
      <c r="AM34" s="599" t="s">
        <v>127</v>
      </c>
      <c r="AN34" s="599" t="s">
        <v>127</v>
      </c>
      <c r="AO34" s="599" t="s">
        <v>127</v>
      </c>
      <c r="AP34" s="599" t="s">
        <v>127</v>
      </c>
      <c r="AQ34" s="599" t="s">
        <v>127</v>
      </c>
      <c r="AR34" s="599" t="s">
        <v>127</v>
      </c>
      <c r="AS34" s="599" t="s">
        <v>127</v>
      </c>
      <c r="AT34" s="599" t="s">
        <v>127</v>
      </c>
      <c r="AU34" s="599" t="s">
        <v>127</v>
      </c>
      <c r="AV34" s="599" t="s">
        <v>127</v>
      </c>
      <c r="AW34" s="599" t="s">
        <v>127</v>
      </c>
      <c r="AX34" s="599" t="s">
        <v>127</v>
      </c>
      <c r="AY34" s="599" t="s">
        <v>127</v>
      </c>
    </row>
    <row r="35" spans="1:103" s="603" customFormat="1" ht="31.5" x14ac:dyDescent="0.25">
      <c r="A35" s="33" t="s">
        <v>157</v>
      </c>
      <c r="B35" s="594" t="s">
        <v>158</v>
      </c>
      <c r="C35" s="599" t="s">
        <v>127</v>
      </c>
      <c r="D35" s="599" t="s">
        <v>127</v>
      </c>
      <c r="E35" s="599" t="s">
        <v>127</v>
      </c>
      <c r="F35" s="599" t="s">
        <v>127</v>
      </c>
      <c r="G35" s="599" t="s">
        <v>127</v>
      </c>
      <c r="H35" s="599" t="s">
        <v>127</v>
      </c>
      <c r="I35" s="599" t="s">
        <v>127</v>
      </c>
      <c r="J35" s="599" t="s">
        <v>127</v>
      </c>
      <c r="K35" s="599" t="s">
        <v>127</v>
      </c>
      <c r="L35" s="599" t="s">
        <v>127</v>
      </c>
      <c r="M35" s="599" t="s">
        <v>127</v>
      </c>
      <c r="N35" s="599" t="s">
        <v>127</v>
      </c>
      <c r="O35" s="599" t="s">
        <v>127</v>
      </c>
      <c r="P35" s="599" t="s">
        <v>127</v>
      </c>
      <c r="Q35" s="599" t="s">
        <v>127</v>
      </c>
      <c r="R35" s="599" t="s">
        <v>127</v>
      </c>
      <c r="S35" s="599" t="s">
        <v>127</v>
      </c>
      <c r="T35" s="599" t="s">
        <v>127</v>
      </c>
      <c r="U35" s="599" t="s">
        <v>127</v>
      </c>
      <c r="V35" s="599" t="s">
        <v>127</v>
      </c>
      <c r="W35" s="599" t="s">
        <v>127</v>
      </c>
      <c r="X35" s="599" t="s">
        <v>127</v>
      </c>
      <c r="Y35" s="599" t="s">
        <v>127</v>
      </c>
      <c r="Z35" s="599" t="s">
        <v>127</v>
      </c>
      <c r="AA35" s="599" t="s">
        <v>127</v>
      </c>
      <c r="AB35" s="599" t="s">
        <v>127</v>
      </c>
      <c r="AC35" s="599" t="s">
        <v>127</v>
      </c>
      <c r="AD35" s="599" t="s">
        <v>127</v>
      </c>
      <c r="AE35" s="599" t="s">
        <v>127</v>
      </c>
      <c r="AF35" s="599" t="s">
        <v>127</v>
      </c>
      <c r="AG35" s="599" t="s">
        <v>127</v>
      </c>
      <c r="AH35" s="599" t="s">
        <v>127</v>
      </c>
      <c r="AI35" s="599" t="s">
        <v>127</v>
      </c>
      <c r="AJ35" s="599" t="s">
        <v>127</v>
      </c>
      <c r="AK35" s="599" t="s">
        <v>127</v>
      </c>
      <c r="AL35" s="599" t="s">
        <v>127</v>
      </c>
      <c r="AM35" s="599" t="s">
        <v>127</v>
      </c>
      <c r="AN35" s="599" t="s">
        <v>127</v>
      </c>
      <c r="AO35" s="599" t="s">
        <v>127</v>
      </c>
      <c r="AP35" s="599" t="s">
        <v>127</v>
      </c>
      <c r="AQ35" s="599" t="s">
        <v>127</v>
      </c>
      <c r="AR35" s="599" t="s">
        <v>127</v>
      </c>
      <c r="AS35" s="599" t="s">
        <v>127</v>
      </c>
      <c r="AT35" s="599" t="s">
        <v>127</v>
      </c>
      <c r="AU35" s="599" t="s">
        <v>127</v>
      </c>
      <c r="AV35" s="599" t="s">
        <v>127</v>
      </c>
      <c r="AW35" s="599" t="s">
        <v>127</v>
      </c>
      <c r="AX35" s="599" t="s">
        <v>127</v>
      </c>
      <c r="AY35" s="599" t="s">
        <v>127</v>
      </c>
    </row>
    <row r="36" spans="1:103" s="187" customFormat="1" x14ac:dyDescent="0.25">
      <c r="A36" s="35" t="s">
        <v>159</v>
      </c>
      <c r="B36" s="36" t="s">
        <v>160</v>
      </c>
      <c r="C36" s="119" t="s">
        <v>127</v>
      </c>
      <c r="D36" s="119" t="s">
        <v>127</v>
      </c>
      <c r="E36" s="119" t="s">
        <v>127</v>
      </c>
      <c r="F36" s="119" t="s">
        <v>127</v>
      </c>
      <c r="G36" s="119" t="s">
        <v>127</v>
      </c>
      <c r="H36" s="119" t="s">
        <v>127</v>
      </c>
      <c r="I36" s="119" t="s">
        <v>127</v>
      </c>
      <c r="J36" s="119" t="s">
        <v>127</v>
      </c>
      <c r="K36" s="119" t="s">
        <v>127</v>
      </c>
      <c r="L36" s="119" t="s">
        <v>127</v>
      </c>
      <c r="M36" s="119" t="s">
        <v>127</v>
      </c>
      <c r="N36" s="119" t="s">
        <v>127</v>
      </c>
      <c r="O36" s="119" t="s">
        <v>127</v>
      </c>
      <c r="P36" s="119" t="s">
        <v>477</v>
      </c>
      <c r="Q36" s="133">
        <v>0</v>
      </c>
      <c r="R36" s="133">
        <v>0</v>
      </c>
      <c r="S36" s="120">
        <v>4.9349999999999996</v>
      </c>
      <c r="T36" s="133">
        <v>0</v>
      </c>
      <c r="U36" s="133">
        <v>147</v>
      </c>
      <c r="V36" s="119" t="s">
        <v>127</v>
      </c>
      <c r="W36" s="120" t="s">
        <v>127</v>
      </c>
      <c r="X36" s="120" t="s">
        <v>127</v>
      </c>
      <c r="Y36" s="120" t="s">
        <v>127</v>
      </c>
      <c r="Z36" s="120" t="s">
        <v>127</v>
      </c>
      <c r="AA36" s="120" t="s">
        <v>127</v>
      </c>
      <c r="AB36" s="119" t="s">
        <v>474</v>
      </c>
      <c r="AC36" s="133">
        <v>0</v>
      </c>
      <c r="AD36" s="133">
        <v>0</v>
      </c>
      <c r="AE36" s="120">
        <v>3.7800000000000002</v>
      </c>
      <c r="AF36" s="133">
        <v>0</v>
      </c>
      <c r="AG36" s="133">
        <v>152</v>
      </c>
      <c r="AH36" s="119" t="s">
        <v>127</v>
      </c>
      <c r="AI36" s="119" t="s">
        <v>127</v>
      </c>
      <c r="AJ36" s="119" t="s">
        <v>127</v>
      </c>
      <c r="AK36" s="119" t="s">
        <v>127</v>
      </c>
      <c r="AL36" s="119" t="s">
        <v>127</v>
      </c>
      <c r="AM36" s="119" t="s">
        <v>127</v>
      </c>
      <c r="AN36" s="119" t="s">
        <v>477</v>
      </c>
      <c r="AO36" s="120">
        <v>0</v>
      </c>
      <c r="AP36" s="120">
        <v>0</v>
      </c>
      <c r="AQ36" s="120">
        <f>AQ40</f>
        <v>4.32</v>
      </c>
      <c r="AR36" s="133">
        <v>0</v>
      </c>
      <c r="AS36" s="133">
        <v>219</v>
      </c>
      <c r="AT36" s="119" t="str">
        <f>AT40</f>
        <v>II</v>
      </c>
      <c r="AU36" s="119" t="str">
        <f t="shared" ref="AU36:AX36" si="1">AU40</f>
        <v>нд</v>
      </c>
      <c r="AV36" s="119" t="str">
        <f t="shared" si="1"/>
        <v>нд</v>
      </c>
      <c r="AW36" s="119">
        <f t="shared" si="1"/>
        <v>4.87</v>
      </c>
      <c r="AX36" s="119" t="str">
        <f t="shared" si="1"/>
        <v>нд</v>
      </c>
      <c r="AY36" s="119" t="s">
        <v>127</v>
      </c>
      <c r="AZ36" s="603"/>
      <c r="BA36" s="603"/>
      <c r="BB36" s="603"/>
      <c r="BC36" s="603"/>
      <c r="BD36" s="603"/>
      <c r="BE36" s="603"/>
      <c r="BF36" s="603"/>
      <c r="BG36" s="603"/>
      <c r="BH36" s="603"/>
      <c r="BI36" s="603"/>
      <c r="BJ36" s="603"/>
      <c r="BK36" s="603"/>
      <c r="BL36" s="603"/>
      <c r="BM36" s="603"/>
      <c r="BN36" s="603"/>
      <c r="BO36" s="603"/>
      <c r="BP36" s="603"/>
      <c r="BQ36" s="603"/>
      <c r="BR36" s="603"/>
      <c r="BS36" s="603"/>
      <c r="BT36" s="603"/>
      <c r="BU36" s="603"/>
      <c r="BV36" s="603"/>
      <c r="BW36" s="603"/>
      <c r="BX36" s="603"/>
      <c r="BY36" s="603"/>
      <c r="BZ36" s="603"/>
      <c r="CA36" s="603"/>
      <c r="CB36" s="603"/>
      <c r="CC36" s="603"/>
      <c r="CD36" s="603"/>
      <c r="CE36" s="603"/>
      <c r="CF36" s="603"/>
      <c r="CG36" s="603"/>
      <c r="CH36" s="603"/>
      <c r="CI36" s="603"/>
      <c r="CJ36" s="603"/>
      <c r="CK36" s="603"/>
      <c r="CL36" s="603"/>
      <c r="CM36" s="603"/>
      <c r="CN36" s="603"/>
      <c r="CO36" s="603"/>
      <c r="CP36" s="603"/>
      <c r="CQ36" s="603"/>
      <c r="CR36" s="603"/>
      <c r="CS36" s="603"/>
      <c r="CT36" s="603"/>
      <c r="CU36" s="603"/>
      <c r="CV36" s="603"/>
      <c r="CW36" s="603"/>
      <c r="CX36" s="603"/>
      <c r="CY36" s="603"/>
    </row>
    <row r="37" spans="1:103" s="129" customFormat="1" ht="31.5" x14ac:dyDescent="0.25">
      <c r="A37" s="40" t="s">
        <v>162</v>
      </c>
      <c r="B37" s="41" t="s">
        <v>163</v>
      </c>
      <c r="C37" s="122" t="s">
        <v>127</v>
      </c>
      <c r="D37" s="122" t="s">
        <v>127</v>
      </c>
      <c r="E37" s="122" t="s">
        <v>127</v>
      </c>
      <c r="F37" s="122" t="s">
        <v>127</v>
      </c>
      <c r="G37" s="122" t="s">
        <v>127</v>
      </c>
      <c r="H37" s="122" t="s">
        <v>127</v>
      </c>
      <c r="I37" s="122" t="s">
        <v>127</v>
      </c>
      <c r="J37" s="122" t="s">
        <v>127</v>
      </c>
      <c r="K37" s="122" t="s">
        <v>127</v>
      </c>
      <c r="L37" s="122" t="s">
        <v>127</v>
      </c>
      <c r="M37" s="122" t="s">
        <v>127</v>
      </c>
      <c r="N37" s="122" t="s">
        <v>127</v>
      </c>
      <c r="O37" s="122" t="s">
        <v>127</v>
      </c>
      <c r="P37" s="122" t="s">
        <v>127</v>
      </c>
      <c r="Q37" s="123" t="s">
        <v>127</v>
      </c>
      <c r="R37" s="123" t="s">
        <v>127</v>
      </c>
      <c r="S37" s="123" t="s">
        <v>127</v>
      </c>
      <c r="T37" s="123" t="s">
        <v>127</v>
      </c>
      <c r="U37" s="123" t="s">
        <v>127</v>
      </c>
      <c r="V37" s="122" t="s">
        <v>127</v>
      </c>
      <c r="W37" s="123" t="s">
        <v>127</v>
      </c>
      <c r="X37" s="123" t="s">
        <v>127</v>
      </c>
      <c r="Y37" s="123" t="s">
        <v>127</v>
      </c>
      <c r="Z37" s="123" t="s">
        <v>127</v>
      </c>
      <c r="AA37" s="123" t="s">
        <v>127</v>
      </c>
      <c r="AB37" s="123" t="s">
        <v>127</v>
      </c>
      <c r="AC37" s="123" t="s">
        <v>127</v>
      </c>
      <c r="AD37" s="123" t="s">
        <v>127</v>
      </c>
      <c r="AE37" s="123" t="s">
        <v>127</v>
      </c>
      <c r="AF37" s="123" t="s">
        <v>127</v>
      </c>
      <c r="AG37" s="123" t="s">
        <v>127</v>
      </c>
      <c r="AH37" s="122" t="s">
        <v>127</v>
      </c>
      <c r="AI37" s="122" t="s">
        <v>127</v>
      </c>
      <c r="AJ37" s="122" t="s">
        <v>127</v>
      </c>
      <c r="AK37" s="122" t="s">
        <v>127</v>
      </c>
      <c r="AL37" s="122" t="s">
        <v>127</v>
      </c>
      <c r="AM37" s="122" t="s">
        <v>127</v>
      </c>
      <c r="AN37" s="122" t="s">
        <v>127</v>
      </c>
      <c r="AO37" s="123" t="s">
        <v>127</v>
      </c>
      <c r="AP37" s="123" t="s">
        <v>127</v>
      </c>
      <c r="AQ37" s="123" t="s">
        <v>127</v>
      </c>
      <c r="AR37" s="123" t="s">
        <v>127</v>
      </c>
      <c r="AS37" s="123" t="s">
        <v>127</v>
      </c>
      <c r="AT37" s="122" t="s">
        <v>127</v>
      </c>
      <c r="AU37" s="122" t="s">
        <v>127</v>
      </c>
      <c r="AV37" s="122" t="s">
        <v>127</v>
      </c>
      <c r="AW37" s="122" t="s">
        <v>127</v>
      </c>
      <c r="AX37" s="122" t="s">
        <v>127</v>
      </c>
      <c r="AY37" s="122" t="s">
        <v>127</v>
      </c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3"/>
      <c r="BM37" s="603"/>
      <c r="BN37" s="603"/>
      <c r="BO37" s="603"/>
      <c r="BP37" s="603"/>
      <c r="BQ37" s="603"/>
      <c r="BR37" s="603"/>
      <c r="BS37" s="603"/>
      <c r="BT37" s="603"/>
      <c r="BU37" s="603"/>
      <c r="BV37" s="603"/>
      <c r="BW37" s="603"/>
      <c r="BX37" s="603"/>
      <c r="BY37" s="603"/>
      <c r="BZ37" s="603"/>
      <c r="CA37" s="603"/>
      <c r="CB37" s="603"/>
      <c r="CC37" s="603"/>
      <c r="CD37" s="603"/>
      <c r="CE37" s="603"/>
      <c r="CF37" s="603"/>
      <c r="CG37" s="603"/>
      <c r="CH37" s="603"/>
      <c r="CI37" s="603"/>
      <c r="CJ37" s="603"/>
      <c r="CK37" s="603"/>
      <c r="CL37" s="603"/>
      <c r="CM37" s="603"/>
      <c r="CN37" s="603"/>
      <c r="CO37" s="603"/>
      <c r="CP37" s="603"/>
      <c r="CQ37" s="603"/>
      <c r="CR37" s="603"/>
      <c r="CS37" s="603"/>
      <c r="CT37" s="603"/>
      <c r="CU37" s="603"/>
      <c r="CV37" s="603"/>
      <c r="CW37" s="603"/>
      <c r="CX37" s="603"/>
      <c r="CY37" s="603"/>
    </row>
    <row r="38" spans="1:103" s="86" customFormat="1" x14ac:dyDescent="0.25">
      <c r="A38" s="46" t="s">
        <v>164</v>
      </c>
      <c r="B38" s="47" t="s">
        <v>165</v>
      </c>
      <c r="C38" s="85" t="s">
        <v>127</v>
      </c>
      <c r="D38" s="85" t="s">
        <v>127</v>
      </c>
      <c r="E38" s="85" t="s">
        <v>127</v>
      </c>
      <c r="F38" s="85" t="s">
        <v>127</v>
      </c>
      <c r="G38" s="85" t="s">
        <v>127</v>
      </c>
      <c r="H38" s="85" t="s">
        <v>127</v>
      </c>
      <c r="I38" s="85" t="s">
        <v>127</v>
      </c>
      <c r="J38" s="85" t="s">
        <v>127</v>
      </c>
      <c r="K38" s="85" t="s">
        <v>127</v>
      </c>
      <c r="L38" s="85" t="s">
        <v>127</v>
      </c>
      <c r="M38" s="85" t="s">
        <v>127</v>
      </c>
      <c r="N38" s="85" t="s">
        <v>127</v>
      </c>
      <c r="O38" s="85" t="s">
        <v>127</v>
      </c>
      <c r="P38" s="85" t="s">
        <v>127</v>
      </c>
      <c r="Q38" s="85" t="s">
        <v>127</v>
      </c>
      <c r="R38" s="85" t="s">
        <v>127</v>
      </c>
      <c r="S38" s="85" t="s">
        <v>127</v>
      </c>
      <c r="T38" s="85" t="s">
        <v>127</v>
      </c>
      <c r="U38" s="85" t="s">
        <v>127</v>
      </c>
      <c r="V38" s="85" t="s">
        <v>127</v>
      </c>
      <c r="W38" s="85" t="s">
        <v>127</v>
      </c>
      <c r="X38" s="85" t="s">
        <v>127</v>
      </c>
      <c r="Y38" s="85" t="s">
        <v>127</v>
      </c>
      <c r="Z38" s="85" t="s">
        <v>127</v>
      </c>
      <c r="AA38" s="85" t="s">
        <v>127</v>
      </c>
      <c r="AB38" s="85" t="s">
        <v>127</v>
      </c>
      <c r="AC38" s="85" t="s">
        <v>127</v>
      </c>
      <c r="AD38" s="85" t="s">
        <v>127</v>
      </c>
      <c r="AE38" s="85" t="s">
        <v>127</v>
      </c>
      <c r="AF38" s="85" t="s">
        <v>127</v>
      </c>
      <c r="AG38" s="85" t="s">
        <v>127</v>
      </c>
      <c r="AH38" s="85" t="s">
        <v>127</v>
      </c>
      <c r="AI38" s="85" t="s">
        <v>127</v>
      </c>
      <c r="AJ38" s="85" t="s">
        <v>127</v>
      </c>
      <c r="AK38" s="85" t="s">
        <v>127</v>
      </c>
      <c r="AL38" s="85" t="s">
        <v>127</v>
      </c>
      <c r="AM38" s="85" t="s">
        <v>127</v>
      </c>
      <c r="AN38" s="85" t="s">
        <v>127</v>
      </c>
      <c r="AO38" s="85" t="s">
        <v>127</v>
      </c>
      <c r="AP38" s="85" t="s">
        <v>127</v>
      </c>
      <c r="AQ38" s="85" t="s">
        <v>127</v>
      </c>
      <c r="AR38" s="85" t="s">
        <v>127</v>
      </c>
      <c r="AS38" s="85" t="s">
        <v>127</v>
      </c>
      <c r="AT38" s="85" t="s">
        <v>127</v>
      </c>
      <c r="AU38" s="85" t="s">
        <v>127</v>
      </c>
      <c r="AV38" s="85" t="s">
        <v>127</v>
      </c>
      <c r="AW38" s="85" t="s">
        <v>127</v>
      </c>
      <c r="AX38" s="85" t="s">
        <v>127</v>
      </c>
      <c r="AY38" s="85" t="s">
        <v>127</v>
      </c>
      <c r="AZ38" s="603"/>
      <c r="BA38" s="603"/>
      <c r="BB38" s="603"/>
      <c r="BC38" s="603"/>
      <c r="BD38" s="603"/>
      <c r="BE38" s="603"/>
      <c r="BF38" s="603"/>
      <c r="BG38" s="603"/>
      <c r="BH38" s="603"/>
      <c r="BI38" s="603"/>
      <c r="BJ38" s="603"/>
      <c r="BK38" s="603"/>
      <c r="BL38" s="603"/>
      <c r="BM38" s="603"/>
      <c r="BN38" s="603"/>
      <c r="BO38" s="603"/>
      <c r="BP38" s="603"/>
      <c r="BQ38" s="603"/>
      <c r="BR38" s="603"/>
      <c r="BS38" s="603"/>
      <c r="BT38" s="603"/>
      <c r="BU38" s="603"/>
      <c r="BV38" s="603"/>
      <c r="BW38" s="603"/>
      <c r="BX38" s="603"/>
      <c r="BY38" s="603"/>
      <c r="BZ38" s="603"/>
      <c r="CA38" s="603"/>
      <c r="CB38" s="603"/>
      <c r="CC38" s="603"/>
      <c r="CD38" s="603"/>
      <c r="CE38" s="603"/>
      <c r="CF38" s="603"/>
      <c r="CG38" s="603"/>
      <c r="CH38" s="603"/>
      <c r="CI38" s="603"/>
      <c r="CJ38" s="603"/>
      <c r="CK38" s="603"/>
      <c r="CL38" s="603"/>
      <c r="CM38" s="603"/>
      <c r="CN38" s="603"/>
      <c r="CO38" s="603"/>
      <c r="CP38" s="603"/>
      <c r="CQ38" s="603"/>
      <c r="CR38" s="603"/>
      <c r="CS38" s="603"/>
      <c r="CT38" s="603"/>
      <c r="CU38" s="603"/>
      <c r="CV38" s="603"/>
      <c r="CW38" s="603"/>
      <c r="CX38" s="603"/>
      <c r="CY38" s="603"/>
    </row>
    <row r="39" spans="1:103" s="86" customFormat="1" ht="31.5" x14ac:dyDescent="0.25">
      <c r="A39" s="46" t="s">
        <v>166</v>
      </c>
      <c r="B39" s="47" t="s">
        <v>167</v>
      </c>
      <c r="C39" s="85" t="s">
        <v>127</v>
      </c>
      <c r="D39" s="85" t="s">
        <v>127</v>
      </c>
      <c r="E39" s="85" t="s">
        <v>127</v>
      </c>
      <c r="F39" s="85" t="s">
        <v>127</v>
      </c>
      <c r="G39" s="85" t="s">
        <v>127</v>
      </c>
      <c r="H39" s="85" t="s">
        <v>127</v>
      </c>
      <c r="I39" s="85" t="s">
        <v>127</v>
      </c>
      <c r="J39" s="85" t="s">
        <v>127</v>
      </c>
      <c r="K39" s="85" t="s">
        <v>127</v>
      </c>
      <c r="L39" s="85" t="s">
        <v>127</v>
      </c>
      <c r="M39" s="85" t="s">
        <v>127</v>
      </c>
      <c r="N39" s="85" t="s">
        <v>127</v>
      </c>
      <c r="O39" s="85" t="s">
        <v>127</v>
      </c>
      <c r="P39" s="85" t="s">
        <v>127</v>
      </c>
      <c r="Q39" s="85" t="s">
        <v>127</v>
      </c>
      <c r="R39" s="85" t="s">
        <v>127</v>
      </c>
      <c r="S39" s="85" t="s">
        <v>127</v>
      </c>
      <c r="T39" s="85" t="s">
        <v>127</v>
      </c>
      <c r="U39" s="85" t="s">
        <v>127</v>
      </c>
      <c r="V39" s="85" t="s">
        <v>127</v>
      </c>
      <c r="W39" s="85" t="s">
        <v>127</v>
      </c>
      <c r="X39" s="85" t="s">
        <v>127</v>
      </c>
      <c r="Y39" s="85" t="s">
        <v>127</v>
      </c>
      <c r="Z39" s="85" t="s">
        <v>127</v>
      </c>
      <c r="AA39" s="85" t="s">
        <v>127</v>
      </c>
      <c r="AB39" s="85" t="s">
        <v>127</v>
      </c>
      <c r="AC39" s="85" t="s">
        <v>127</v>
      </c>
      <c r="AD39" s="85" t="s">
        <v>127</v>
      </c>
      <c r="AE39" s="85" t="s">
        <v>127</v>
      </c>
      <c r="AF39" s="85" t="s">
        <v>127</v>
      </c>
      <c r="AG39" s="85" t="s">
        <v>127</v>
      </c>
      <c r="AH39" s="85" t="s">
        <v>127</v>
      </c>
      <c r="AI39" s="85" t="s">
        <v>127</v>
      </c>
      <c r="AJ39" s="85" t="s">
        <v>127</v>
      </c>
      <c r="AK39" s="85" t="s">
        <v>127</v>
      </c>
      <c r="AL39" s="85" t="s">
        <v>127</v>
      </c>
      <c r="AM39" s="85" t="s">
        <v>127</v>
      </c>
      <c r="AN39" s="85" t="s">
        <v>127</v>
      </c>
      <c r="AO39" s="85" t="s">
        <v>127</v>
      </c>
      <c r="AP39" s="85" t="s">
        <v>127</v>
      </c>
      <c r="AQ39" s="85" t="s">
        <v>127</v>
      </c>
      <c r="AR39" s="85" t="s">
        <v>127</v>
      </c>
      <c r="AS39" s="85" t="s">
        <v>127</v>
      </c>
      <c r="AT39" s="85" t="s">
        <v>127</v>
      </c>
      <c r="AU39" s="85" t="s">
        <v>127</v>
      </c>
      <c r="AV39" s="85" t="s">
        <v>127</v>
      </c>
      <c r="AW39" s="85" t="s">
        <v>127</v>
      </c>
      <c r="AX39" s="85" t="s">
        <v>127</v>
      </c>
      <c r="AY39" s="85" t="s">
        <v>127</v>
      </c>
      <c r="AZ39" s="603"/>
      <c r="BA39" s="603"/>
      <c r="BB39" s="603"/>
      <c r="BC39" s="603"/>
      <c r="BD39" s="603"/>
      <c r="BE39" s="603"/>
      <c r="BF39" s="603"/>
      <c r="BG39" s="603"/>
      <c r="BH39" s="603"/>
      <c r="BI39" s="603"/>
      <c r="BJ39" s="603"/>
      <c r="BK39" s="603"/>
      <c r="BL39" s="603"/>
      <c r="BM39" s="603"/>
      <c r="BN39" s="603"/>
      <c r="BO39" s="603"/>
      <c r="BP39" s="603"/>
      <c r="BQ39" s="603"/>
      <c r="BR39" s="603"/>
      <c r="BS39" s="603"/>
      <c r="BT39" s="603"/>
      <c r="BU39" s="603"/>
      <c r="BV39" s="603"/>
      <c r="BW39" s="603"/>
      <c r="BX39" s="603"/>
      <c r="BY39" s="603"/>
      <c r="BZ39" s="603"/>
      <c r="CA39" s="603"/>
      <c r="CB39" s="603"/>
      <c r="CC39" s="603"/>
      <c r="CD39" s="603"/>
      <c r="CE39" s="603"/>
      <c r="CF39" s="603"/>
      <c r="CG39" s="603"/>
      <c r="CH39" s="603"/>
      <c r="CI39" s="603"/>
      <c r="CJ39" s="603"/>
      <c r="CK39" s="603"/>
      <c r="CL39" s="603"/>
      <c r="CM39" s="603"/>
      <c r="CN39" s="603"/>
      <c r="CO39" s="603"/>
      <c r="CP39" s="603"/>
      <c r="CQ39" s="603"/>
      <c r="CR39" s="603"/>
      <c r="CS39" s="603"/>
      <c r="CT39" s="603"/>
      <c r="CU39" s="603"/>
      <c r="CV39" s="603"/>
      <c r="CW39" s="603"/>
      <c r="CX39" s="603"/>
      <c r="CY39" s="603"/>
    </row>
    <row r="40" spans="1:103" s="129" customFormat="1" ht="31.5" x14ac:dyDescent="0.25">
      <c r="A40" s="40" t="s">
        <v>168</v>
      </c>
      <c r="B40" s="41" t="s">
        <v>169</v>
      </c>
      <c r="C40" s="122" t="s">
        <v>127</v>
      </c>
      <c r="D40" s="122" t="s">
        <v>127</v>
      </c>
      <c r="E40" s="122" t="s">
        <v>127</v>
      </c>
      <c r="F40" s="122" t="s">
        <v>127</v>
      </c>
      <c r="G40" s="122" t="s">
        <v>127</v>
      </c>
      <c r="H40" s="122" t="s">
        <v>127</v>
      </c>
      <c r="I40" s="122" t="s">
        <v>127</v>
      </c>
      <c r="J40" s="122" t="s">
        <v>127</v>
      </c>
      <c r="K40" s="122" t="s">
        <v>127</v>
      </c>
      <c r="L40" s="122" t="s">
        <v>127</v>
      </c>
      <c r="M40" s="122" t="s">
        <v>127</v>
      </c>
      <c r="N40" s="122" t="s">
        <v>127</v>
      </c>
      <c r="O40" s="122" t="s">
        <v>127</v>
      </c>
      <c r="P40" s="122" t="s">
        <v>477</v>
      </c>
      <c r="Q40" s="122">
        <v>0</v>
      </c>
      <c r="R40" s="122">
        <v>0</v>
      </c>
      <c r="S40" s="122">
        <v>4.9349999999999996</v>
      </c>
      <c r="T40" s="122">
        <v>0</v>
      </c>
      <c r="U40" s="122">
        <v>0</v>
      </c>
      <c r="V40" s="122" t="s">
        <v>127</v>
      </c>
      <c r="W40" s="122" t="s">
        <v>127</v>
      </c>
      <c r="X40" s="122" t="s">
        <v>127</v>
      </c>
      <c r="Y40" s="122" t="s">
        <v>127</v>
      </c>
      <c r="Z40" s="122" t="s">
        <v>127</v>
      </c>
      <c r="AA40" s="122" t="s">
        <v>127</v>
      </c>
      <c r="AB40" s="122" t="s">
        <v>474</v>
      </c>
      <c r="AC40" s="122">
        <v>0</v>
      </c>
      <c r="AD40" s="122">
        <v>0</v>
      </c>
      <c r="AE40" s="122">
        <v>3.7800000000000002</v>
      </c>
      <c r="AF40" s="122">
        <v>0</v>
      </c>
      <c r="AG40" s="122">
        <v>0</v>
      </c>
      <c r="AH40" s="122" t="s">
        <v>127</v>
      </c>
      <c r="AI40" s="122" t="s">
        <v>127</v>
      </c>
      <c r="AJ40" s="122" t="s">
        <v>127</v>
      </c>
      <c r="AK40" s="122" t="s">
        <v>127</v>
      </c>
      <c r="AL40" s="122" t="s">
        <v>127</v>
      </c>
      <c r="AM40" s="122" t="s">
        <v>127</v>
      </c>
      <c r="AN40" s="122" t="s">
        <v>477</v>
      </c>
      <c r="AO40" s="122">
        <v>0</v>
      </c>
      <c r="AP40" s="122">
        <v>0</v>
      </c>
      <c r="AQ40" s="122">
        <f>AQ41</f>
        <v>4.32</v>
      </c>
      <c r="AR40" s="122">
        <v>0</v>
      </c>
      <c r="AS40" s="122">
        <v>0</v>
      </c>
      <c r="AT40" s="122" t="s">
        <v>476</v>
      </c>
      <c r="AU40" s="122" t="s">
        <v>127</v>
      </c>
      <c r="AV40" s="122" t="s">
        <v>127</v>
      </c>
      <c r="AW40" s="122">
        <f>AW41</f>
        <v>4.87</v>
      </c>
      <c r="AX40" s="122" t="s">
        <v>127</v>
      </c>
      <c r="AY40" s="122" t="s">
        <v>127</v>
      </c>
      <c r="AZ40" s="603"/>
      <c r="BA40" s="603"/>
      <c r="BB40" s="603"/>
      <c r="BC40" s="603"/>
      <c r="BD40" s="603"/>
      <c r="BE40" s="603"/>
      <c r="BF40" s="603"/>
      <c r="BG40" s="603"/>
      <c r="BH40" s="603"/>
      <c r="BI40" s="603"/>
      <c r="BJ40" s="603"/>
      <c r="BK40" s="603"/>
      <c r="BL40" s="603"/>
      <c r="BM40" s="603"/>
      <c r="BN40" s="603"/>
      <c r="BO40" s="603"/>
      <c r="BP40" s="603"/>
      <c r="BQ40" s="603"/>
      <c r="BR40" s="603"/>
      <c r="BS40" s="603"/>
      <c r="BT40" s="603"/>
      <c r="BU40" s="603"/>
      <c r="BV40" s="603"/>
      <c r="BW40" s="603"/>
      <c r="BX40" s="603"/>
      <c r="BY40" s="603"/>
      <c r="BZ40" s="603"/>
      <c r="CA40" s="603"/>
      <c r="CB40" s="603"/>
      <c r="CC40" s="603"/>
      <c r="CD40" s="603"/>
      <c r="CE40" s="603"/>
      <c r="CF40" s="603"/>
      <c r="CG40" s="603"/>
      <c r="CH40" s="603"/>
      <c r="CI40" s="603"/>
      <c r="CJ40" s="603"/>
      <c r="CK40" s="603"/>
      <c r="CL40" s="603"/>
      <c r="CM40" s="603"/>
      <c r="CN40" s="603"/>
      <c r="CO40" s="603"/>
      <c r="CP40" s="603"/>
      <c r="CQ40" s="603"/>
      <c r="CR40" s="603"/>
      <c r="CS40" s="603"/>
      <c r="CT40" s="603"/>
      <c r="CU40" s="603"/>
      <c r="CV40" s="603"/>
      <c r="CW40" s="603"/>
      <c r="CX40" s="603"/>
      <c r="CY40" s="603"/>
    </row>
    <row r="41" spans="1:103" s="86" customFormat="1" x14ac:dyDescent="0.25">
      <c r="A41" s="46" t="s">
        <v>170</v>
      </c>
      <c r="B41" s="47" t="s">
        <v>171</v>
      </c>
      <c r="C41" s="85" t="s">
        <v>127</v>
      </c>
      <c r="D41" s="85" t="s">
        <v>127</v>
      </c>
      <c r="E41" s="85" t="s">
        <v>127</v>
      </c>
      <c r="F41" s="85" t="s">
        <v>127</v>
      </c>
      <c r="G41" s="85" t="s">
        <v>127</v>
      </c>
      <c r="H41" s="85" t="s">
        <v>127</v>
      </c>
      <c r="I41" s="85" t="s">
        <v>127</v>
      </c>
      <c r="J41" s="85" t="s">
        <v>127</v>
      </c>
      <c r="K41" s="85" t="s">
        <v>127</v>
      </c>
      <c r="L41" s="85" t="s">
        <v>127</v>
      </c>
      <c r="M41" s="85" t="s">
        <v>127</v>
      </c>
      <c r="N41" s="85" t="s">
        <v>127</v>
      </c>
      <c r="O41" s="85" t="s">
        <v>127</v>
      </c>
      <c r="P41" s="85" t="s">
        <v>477</v>
      </c>
      <c r="Q41" s="85">
        <v>0</v>
      </c>
      <c r="R41" s="85">
        <v>0</v>
      </c>
      <c r="S41" s="85">
        <v>4.9349999999999996</v>
      </c>
      <c r="T41" s="85">
        <v>0</v>
      </c>
      <c r="U41" s="85">
        <v>0</v>
      </c>
      <c r="V41" s="85" t="s">
        <v>127</v>
      </c>
      <c r="W41" s="85" t="s">
        <v>127</v>
      </c>
      <c r="X41" s="85" t="s">
        <v>127</v>
      </c>
      <c r="Y41" s="85" t="s">
        <v>127</v>
      </c>
      <c r="Z41" s="85" t="s">
        <v>127</v>
      </c>
      <c r="AA41" s="85" t="s">
        <v>127</v>
      </c>
      <c r="AB41" s="85">
        <v>0</v>
      </c>
      <c r="AC41" s="85">
        <v>0</v>
      </c>
      <c r="AD41" s="85">
        <v>0</v>
      </c>
      <c r="AE41" s="85">
        <v>3.7800000000000002</v>
      </c>
      <c r="AF41" s="85">
        <v>0</v>
      </c>
      <c r="AG41" s="85">
        <v>0</v>
      </c>
      <c r="AH41" s="85" t="s">
        <v>127</v>
      </c>
      <c r="AI41" s="85" t="s">
        <v>127</v>
      </c>
      <c r="AJ41" s="85" t="s">
        <v>127</v>
      </c>
      <c r="AK41" s="85" t="s">
        <v>127</v>
      </c>
      <c r="AL41" s="85" t="s">
        <v>127</v>
      </c>
      <c r="AM41" s="85" t="s">
        <v>127</v>
      </c>
      <c r="AN41" s="85">
        <v>0</v>
      </c>
      <c r="AO41" s="85">
        <v>0</v>
      </c>
      <c r="AP41" s="85">
        <v>0</v>
      </c>
      <c r="AQ41" s="85">
        <f>SUM(AQ42:AQ58)</f>
        <v>4.32</v>
      </c>
      <c r="AR41" s="85">
        <f t="shared" ref="AR41:AY41" si="2">SUM(AR42:AR58)</f>
        <v>0</v>
      </c>
      <c r="AS41" s="85">
        <f t="shared" si="2"/>
        <v>0</v>
      </c>
      <c r="AT41" s="85">
        <f t="shared" si="2"/>
        <v>0</v>
      </c>
      <c r="AU41" s="85">
        <f t="shared" si="2"/>
        <v>0</v>
      </c>
      <c r="AV41" s="85">
        <f t="shared" si="2"/>
        <v>0</v>
      </c>
      <c r="AW41" s="85">
        <f>SUM(AW42:AW58)</f>
        <v>4.87</v>
      </c>
      <c r="AX41" s="85">
        <f t="shared" si="2"/>
        <v>0</v>
      </c>
      <c r="AY41" s="85">
        <f t="shared" si="2"/>
        <v>0</v>
      </c>
      <c r="AZ41" s="603"/>
      <c r="BA41" s="603"/>
      <c r="BB41" s="603"/>
      <c r="BC41" s="603"/>
      <c r="BD41" s="603"/>
      <c r="BE41" s="603"/>
      <c r="BF41" s="603"/>
      <c r="BG41" s="603"/>
      <c r="BH41" s="603"/>
      <c r="BI41" s="603"/>
      <c r="BJ41" s="603"/>
      <c r="BK41" s="603"/>
      <c r="BL41" s="603"/>
      <c r="BM41" s="603"/>
      <c r="BN41" s="603"/>
      <c r="BO41" s="603"/>
      <c r="BP41" s="603"/>
      <c r="BQ41" s="603"/>
      <c r="BR41" s="603"/>
      <c r="BS41" s="603"/>
      <c r="BT41" s="603"/>
      <c r="BU41" s="603"/>
      <c r="BV41" s="603"/>
      <c r="BW41" s="603"/>
      <c r="BX41" s="603"/>
      <c r="BY41" s="603"/>
      <c r="BZ41" s="603"/>
      <c r="CA41" s="603"/>
      <c r="CB41" s="603"/>
      <c r="CC41" s="603"/>
      <c r="CD41" s="603"/>
      <c r="CE41" s="603"/>
      <c r="CF41" s="603"/>
      <c r="CG41" s="603"/>
      <c r="CH41" s="603"/>
      <c r="CI41" s="603"/>
      <c r="CJ41" s="603"/>
      <c r="CK41" s="603"/>
      <c r="CL41" s="603"/>
      <c r="CM41" s="603"/>
      <c r="CN41" s="603"/>
      <c r="CO41" s="603"/>
      <c r="CP41" s="603"/>
      <c r="CQ41" s="603"/>
      <c r="CR41" s="603"/>
      <c r="CS41" s="603"/>
      <c r="CT41" s="603"/>
      <c r="CU41" s="603"/>
      <c r="CV41" s="603"/>
      <c r="CW41" s="603"/>
      <c r="CX41" s="603"/>
      <c r="CY41" s="603"/>
    </row>
    <row r="42" spans="1:103" s="128" customFormat="1" x14ac:dyDescent="0.25">
      <c r="A42" s="52" t="s">
        <v>170</v>
      </c>
      <c r="B42" s="66" t="s">
        <v>2</v>
      </c>
      <c r="C42" s="66" t="s">
        <v>32</v>
      </c>
      <c r="D42" s="84" t="s">
        <v>127</v>
      </c>
      <c r="E42" s="84" t="s">
        <v>127</v>
      </c>
      <c r="F42" s="84" t="s">
        <v>127</v>
      </c>
      <c r="G42" s="84" t="s">
        <v>127</v>
      </c>
      <c r="H42" s="84" t="s">
        <v>127</v>
      </c>
      <c r="I42" s="84" t="s">
        <v>127</v>
      </c>
      <c r="J42" s="84" t="s">
        <v>127</v>
      </c>
      <c r="K42" s="84" t="s">
        <v>127</v>
      </c>
      <c r="L42" s="84" t="s">
        <v>127</v>
      </c>
      <c r="M42" s="84" t="s">
        <v>127</v>
      </c>
      <c r="N42" s="84" t="s">
        <v>127</v>
      </c>
      <c r="O42" s="84" t="s">
        <v>127</v>
      </c>
      <c r="P42" s="84" t="s">
        <v>476</v>
      </c>
      <c r="Q42" s="84">
        <v>0</v>
      </c>
      <c r="R42" s="84">
        <v>0</v>
      </c>
      <c r="S42" s="83">
        <v>0.315</v>
      </c>
      <c r="T42" s="84">
        <v>0</v>
      </c>
      <c r="U42" s="84">
        <v>0</v>
      </c>
      <c r="V42" s="84" t="s">
        <v>127</v>
      </c>
      <c r="W42" s="84" t="s">
        <v>127</v>
      </c>
      <c r="X42" s="84" t="s">
        <v>127</v>
      </c>
      <c r="Y42" s="84" t="s">
        <v>127</v>
      </c>
      <c r="Z42" s="84" t="s">
        <v>127</v>
      </c>
      <c r="AA42" s="84" t="s">
        <v>127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>
        <v>0</v>
      </c>
      <c r="AH42" s="84" t="s">
        <v>127</v>
      </c>
      <c r="AI42" s="84" t="s">
        <v>127</v>
      </c>
      <c r="AJ42" s="84" t="s">
        <v>127</v>
      </c>
      <c r="AK42" s="84" t="s">
        <v>127</v>
      </c>
      <c r="AL42" s="84" t="s">
        <v>127</v>
      </c>
      <c r="AM42" s="84" t="s">
        <v>127</v>
      </c>
      <c r="AN42" s="84">
        <v>0</v>
      </c>
      <c r="AO42" s="84">
        <v>0</v>
      </c>
      <c r="AP42" s="84">
        <v>0</v>
      </c>
      <c r="AQ42" s="84">
        <v>0</v>
      </c>
      <c r="AR42" s="84">
        <v>0</v>
      </c>
      <c r="AS42" s="84">
        <v>0</v>
      </c>
      <c r="AT42" s="84" t="s">
        <v>127</v>
      </c>
      <c r="AU42" s="84" t="s">
        <v>127</v>
      </c>
      <c r="AV42" s="84" t="s">
        <v>127</v>
      </c>
      <c r="AW42" s="84" t="s">
        <v>127</v>
      </c>
      <c r="AX42" s="84" t="s">
        <v>127</v>
      </c>
      <c r="AY42" s="84" t="s">
        <v>127</v>
      </c>
      <c r="AZ42" s="603"/>
      <c r="BA42" s="603"/>
      <c r="BB42" s="603"/>
      <c r="BC42" s="603"/>
      <c r="BD42" s="603"/>
      <c r="BE42" s="603"/>
      <c r="BF42" s="603"/>
      <c r="BG42" s="603"/>
      <c r="BH42" s="603"/>
      <c r="BI42" s="603"/>
      <c r="BJ42" s="603"/>
      <c r="BK42" s="603"/>
      <c r="BL42" s="603"/>
      <c r="BM42" s="603"/>
      <c r="BN42" s="603"/>
      <c r="BO42" s="603"/>
      <c r="BP42" s="603"/>
      <c r="BQ42" s="603"/>
      <c r="BR42" s="603"/>
      <c r="BS42" s="603"/>
      <c r="BT42" s="603"/>
      <c r="BU42" s="603"/>
      <c r="BV42" s="603"/>
      <c r="BW42" s="603"/>
      <c r="BX42" s="603"/>
      <c r="BY42" s="603"/>
      <c r="BZ42" s="603"/>
      <c r="CA42" s="603"/>
      <c r="CB42" s="603"/>
      <c r="CC42" s="603"/>
      <c r="CD42" s="603"/>
      <c r="CE42" s="603"/>
      <c r="CF42" s="603"/>
      <c r="CG42" s="603"/>
      <c r="CH42" s="603"/>
      <c r="CI42" s="603"/>
      <c r="CJ42" s="603"/>
      <c r="CK42" s="603"/>
      <c r="CL42" s="603"/>
      <c r="CM42" s="603"/>
      <c r="CN42" s="603"/>
      <c r="CO42" s="603"/>
      <c r="CP42" s="603"/>
      <c r="CQ42" s="603"/>
      <c r="CR42" s="603"/>
      <c r="CS42" s="603"/>
      <c r="CT42" s="603"/>
      <c r="CU42" s="603"/>
      <c r="CV42" s="603"/>
      <c r="CW42" s="603"/>
      <c r="CX42" s="603"/>
      <c r="CY42" s="603"/>
    </row>
    <row r="43" spans="1:103" s="128" customFormat="1" x14ac:dyDescent="0.25">
      <c r="A43" s="52" t="s">
        <v>170</v>
      </c>
      <c r="B43" s="66" t="s">
        <v>3</v>
      </c>
      <c r="C43" s="66" t="s">
        <v>33</v>
      </c>
      <c r="D43" s="84" t="s">
        <v>127</v>
      </c>
      <c r="E43" s="84" t="s">
        <v>127</v>
      </c>
      <c r="F43" s="84" t="s">
        <v>127</v>
      </c>
      <c r="G43" s="84" t="s">
        <v>127</v>
      </c>
      <c r="H43" s="84" t="s">
        <v>127</v>
      </c>
      <c r="I43" s="84" t="s">
        <v>127</v>
      </c>
      <c r="J43" s="84" t="s">
        <v>127</v>
      </c>
      <c r="K43" s="84" t="s">
        <v>127</v>
      </c>
      <c r="L43" s="84" t="s">
        <v>127</v>
      </c>
      <c r="M43" s="84" t="s">
        <v>127</v>
      </c>
      <c r="N43" s="84" t="s">
        <v>127</v>
      </c>
      <c r="O43" s="84" t="s">
        <v>127</v>
      </c>
      <c r="P43" s="84" t="s">
        <v>476</v>
      </c>
      <c r="Q43" s="84">
        <v>0</v>
      </c>
      <c r="R43" s="84">
        <v>0</v>
      </c>
      <c r="S43" s="83">
        <v>0.45500000000000002</v>
      </c>
      <c r="T43" s="84">
        <v>0</v>
      </c>
      <c r="U43" s="84">
        <v>0</v>
      </c>
      <c r="V43" s="84" t="s">
        <v>127</v>
      </c>
      <c r="W43" s="84" t="s">
        <v>127</v>
      </c>
      <c r="X43" s="84" t="s">
        <v>127</v>
      </c>
      <c r="Y43" s="84" t="s">
        <v>127</v>
      </c>
      <c r="Z43" s="84" t="s">
        <v>127</v>
      </c>
      <c r="AA43" s="84" t="s">
        <v>127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  <c r="AH43" s="84" t="s">
        <v>127</v>
      </c>
      <c r="AI43" s="84" t="s">
        <v>127</v>
      </c>
      <c r="AJ43" s="84" t="s">
        <v>127</v>
      </c>
      <c r="AK43" s="84" t="s">
        <v>127</v>
      </c>
      <c r="AL43" s="84" t="s">
        <v>127</v>
      </c>
      <c r="AM43" s="84" t="s">
        <v>127</v>
      </c>
      <c r="AN43" s="84">
        <v>0</v>
      </c>
      <c r="AO43" s="84">
        <v>0</v>
      </c>
      <c r="AP43" s="84">
        <v>0</v>
      </c>
      <c r="AQ43" s="84">
        <v>0</v>
      </c>
      <c r="AR43" s="84">
        <v>0</v>
      </c>
      <c r="AS43" s="84">
        <v>0</v>
      </c>
      <c r="AT43" s="84" t="s">
        <v>127</v>
      </c>
      <c r="AU43" s="84" t="s">
        <v>127</v>
      </c>
      <c r="AV43" s="84" t="s">
        <v>127</v>
      </c>
      <c r="AW43" s="84" t="s">
        <v>127</v>
      </c>
      <c r="AX43" s="84" t="s">
        <v>127</v>
      </c>
      <c r="AY43" s="84" t="s">
        <v>127</v>
      </c>
      <c r="AZ43" s="603"/>
      <c r="BA43" s="603"/>
      <c r="BB43" s="603"/>
      <c r="BC43" s="603"/>
      <c r="BD43" s="603"/>
      <c r="BE43" s="603"/>
      <c r="BF43" s="603"/>
      <c r="BG43" s="603"/>
      <c r="BH43" s="603"/>
      <c r="BI43" s="603"/>
      <c r="BJ43" s="603"/>
      <c r="BK43" s="603"/>
      <c r="BL43" s="603"/>
      <c r="BM43" s="603"/>
      <c r="BN43" s="603"/>
      <c r="BO43" s="603"/>
      <c r="BP43" s="603"/>
      <c r="BQ43" s="603"/>
      <c r="BR43" s="603"/>
      <c r="BS43" s="603"/>
      <c r="BT43" s="603"/>
      <c r="BU43" s="603"/>
      <c r="BV43" s="603"/>
      <c r="BW43" s="603"/>
      <c r="BX43" s="603"/>
      <c r="BY43" s="603"/>
      <c r="BZ43" s="603"/>
      <c r="CA43" s="603"/>
      <c r="CB43" s="603"/>
      <c r="CC43" s="603"/>
      <c r="CD43" s="603"/>
      <c r="CE43" s="603"/>
      <c r="CF43" s="603"/>
      <c r="CG43" s="603"/>
      <c r="CH43" s="603"/>
      <c r="CI43" s="603"/>
      <c r="CJ43" s="603"/>
      <c r="CK43" s="603"/>
      <c r="CL43" s="603"/>
      <c r="CM43" s="603"/>
      <c r="CN43" s="603"/>
      <c r="CO43" s="603"/>
      <c r="CP43" s="603"/>
      <c r="CQ43" s="603"/>
      <c r="CR43" s="603"/>
      <c r="CS43" s="603"/>
      <c r="CT43" s="603"/>
      <c r="CU43" s="603"/>
      <c r="CV43" s="603"/>
      <c r="CW43" s="603"/>
      <c r="CX43" s="603"/>
      <c r="CY43" s="603"/>
    </row>
    <row r="44" spans="1:103" s="128" customFormat="1" x14ac:dyDescent="0.25">
      <c r="A44" s="52" t="s">
        <v>170</v>
      </c>
      <c r="B44" s="66" t="s">
        <v>4</v>
      </c>
      <c r="C44" s="66" t="s">
        <v>34</v>
      </c>
      <c r="D44" s="84" t="s">
        <v>127</v>
      </c>
      <c r="E44" s="84" t="s">
        <v>127</v>
      </c>
      <c r="F44" s="84" t="s">
        <v>127</v>
      </c>
      <c r="G44" s="84" t="s">
        <v>127</v>
      </c>
      <c r="H44" s="84" t="s">
        <v>127</v>
      </c>
      <c r="I44" s="84" t="s">
        <v>127</v>
      </c>
      <c r="J44" s="84" t="s">
        <v>127</v>
      </c>
      <c r="K44" s="84" t="s">
        <v>127</v>
      </c>
      <c r="L44" s="84" t="s">
        <v>127</v>
      </c>
      <c r="M44" s="84" t="s">
        <v>127</v>
      </c>
      <c r="N44" s="84" t="s">
        <v>127</v>
      </c>
      <c r="O44" s="84" t="s">
        <v>127</v>
      </c>
      <c r="P44" s="84" t="s">
        <v>474</v>
      </c>
      <c r="Q44" s="84">
        <v>0</v>
      </c>
      <c r="R44" s="84">
        <v>0</v>
      </c>
      <c r="S44" s="83">
        <v>0.63</v>
      </c>
      <c r="T44" s="84">
        <v>0</v>
      </c>
      <c r="U44" s="84">
        <v>0</v>
      </c>
      <c r="V44" s="84" t="s">
        <v>127</v>
      </c>
      <c r="W44" s="84" t="s">
        <v>127</v>
      </c>
      <c r="X44" s="84" t="s">
        <v>127</v>
      </c>
      <c r="Y44" s="84" t="s">
        <v>127</v>
      </c>
      <c r="Z44" s="84" t="s">
        <v>127</v>
      </c>
      <c r="AA44" s="84" t="s">
        <v>127</v>
      </c>
      <c r="AB44" s="84">
        <v>0</v>
      </c>
      <c r="AC44" s="84">
        <v>0</v>
      </c>
      <c r="AD44" s="84">
        <v>0</v>
      </c>
      <c r="AE44" s="84">
        <v>0</v>
      </c>
      <c r="AF44" s="84">
        <v>0</v>
      </c>
      <c r="AG44" s="84">
        <v>0</v>
      </c>
      <c r="AH44" s="84" t="s">
        <v>127</v>
      </c>
      <c r="AI44" s="84" t="s">
        <v>127</v>
      </c>
      <c r="AJ44" s="84" t="s">
        <v>127</v>
      </c>
      <c r="AK44" s="84" t="s">
        <v>127</v>
      </c>
      <c r="AL44" s="84" t="s">
        <v>127</v>
      </c>
      <c r="AM44" s="84" t="s">
        <v>127</v>
      </c>
      <c r="AN44" s="84">
        <v>0</v>
      </c>
      <c r="AO44" s="84">
        <v>0</v>
      </c>
      <c r="AP44" s="84">
        <v>0</v>
      </c>
      <c r="AQ44" s="84">
        <v>0</v>
      </c>
      <c r="AR44" s="84">
        <v>0</v>
      </c>
      <c r="AS44" s="84">
        <v>0</v>
      </c>
      <c r="AT44" s="84" t="s">
        <v>127</v>
      </c>
      <c r="AU44" s="84" t="s">
        <v>127</v>
      </c>
      <c r="AV44" s="84" t="s">
        <v>127</v>
      </c>
      <c r="AW44" s="84" t="s">
        <v>127</v>
      </c>
      <c r="AX44" s="84" t="s">
        <v>127</v>
      </c>
      <c r="AY44" s="84" t="s">
        <v>127</v>
      </c>
      <c r="AZ44" s="603"/>
      <c r="BA44" s="603"/>
      <c r="BB44" s="603"/>
      <c r="BC44" s="603"/>
      <c r="BD44" s="603"/>
      <c r="BE44" s="603"/>
      <c r="BF44" s="603"/>
      <c r="BG44" s="603"/>
      <c r="BH44" s="603"/>
      <c r="BI44" s="603"/>
      <c r="BJ44" s="603"/>
      <c r="BK44" s="603"/>
      <c r="BL44" s="603"/>
      <c r="BM44" s="603"/>
      <c r="BN44" s="603"/>
      <c r="BO44" s="603"/>
      <c r="BP44" s="603"/>
      <c r="BQ44" s="603"/>
      <c r="BR44" s="603"/>
      <c r="BS44" s="603"/>
      <c r="BT44" s="603"/>
      <c r="BU44" s="603"/>
      <c r="BV44" s="603"/>
      <c r="BW44" s="603"/>
      <c r="BX44" s="603"/>
      <c r="BY44" s="603"/>
      <c r="BZ44" s="603"/>
      <c r="CA44" s="603"/>
      <c r="CB44" s="603"/>
      <c r="CC44" s="603"/>
      <c r="CD44" s="603"/>
      <c r="CE44" s="603"/>
      <c r="CF44" s="603"/>
      <c r="CG44" s="603"/>
      <c r="CH44" s="603"/>
      <c r="CI44" s="603"/>
      <c r="CJ44" s="603"/>
      <c r="CK44" s="603"/>
      <c r="CL44" s="603"/>
      <c r="CM44" s="603"/>
      <c r="CN44" s="603"/>
      <c r="CO44" s="603"/>
      <c r="CP44" s="603"/>
      <c r="CQ44" s="603"/>
      <c r="CR44" s="603"/>
      <c r="CS44" s="603"/>
      <c r="CT44" s="603"/>
      <c r="CU44" s="603"/>
      <c r="CV44" s="603"/>
      <c r="CW44" s="603"/>
      <c r="CX44" s="603"/>
      <c r="CY44" s="603"/>
    </row>
    <row r="45" spans="1:103" s="128" customFormat="1" x14ac:dyDescent="0.25">
      <c r="A45" s="52" t="s">
        <v>170</v>
      </c>
      <c r="B45" s="66" t="s">
        <v>5</v>
      </c>
      <c r="C45" s="66" t="s">
        <v>35</v>
      </c>
      <c r="D45" s="84" t="s">
        <v>127</v>
      </c>
      <c r="E45" s="84" t="s">
        <v>127</v>
      </c>
      <c r="F45" s="84" t="s">
        <v>127</v>
      </c>
      <c r="G45" s="84" t="s">
        <v>127</v>
      </c>
      <c r="H45" s="84" t="s">
        <v>127</v>
      </c>
      <c r="I45" s="84" t="s">
        <v>127</v>
      </c>
      <c r="J45" s="84" t="s">
        <v>127</v>
      </c>
      <c r="K45" s="84" t="s">
        <v>127</v>
      </c>
      <c r="L45" s="84" t="s">
        <v>127</v>
      </c>
      <c r="M45" s="84" t="s">
        <v>127</v>
      </c>
      <c r="N45" s="84" t="s">
        <v>127</v>
      </c>
      <c r="O45" s="84" t="s">
        <v>127</v>
      </c>
      <c r="P45" s="84" t="s">
        <v>474</v>
      </c>
      <c r="Q45" s="84">
        <v>0</v>
      </c>
      <c r="R45" s="84">
        <v>0</v>
      </c>
      <c r="S45" s="83">
        <v>0.59499999999999997</v>
      </c>
      <c r="T45" s="84">
        <v>0</v>
      </c>
      <c r="U45" s="84">
        <v>0</v>
      </c>
      <c r="V45" s="84" t="s">
        <v>127</v>
      </c>
      <c r="W45" s="84" t="s">
        <v>127</v>
      </c>
      <c r="X45" s="84" t="s">
        <v>127</v>
      </c>
      <c r="Y45" s="84" t="s">
        <v>127</v>
      </c>
      <c r="Z45" s="84" t="s">
        <v>127</v>
      </c>
      <c r="AA45" s="84" t="s">
        <v>127</v>
      </c>
      <c r="AB45" s="84">
        <v>0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  <c r="AH45" s="84" t="s">
        <v>127</v>
      </c>
      <c r="AI45" s="84" t="s">
        <v>127</v>
      </c>
      <c r="AJ45" s="84" t="s">
        <v>127</v>
      </c>
      <c r="AK45" s="84" t="s">
        <v>127</v>
      </c>
      <c r="AL45" s="84" t="s">
        <v>127</v>
      </c>
      <c r="AM45" s="84" t="s">
        <v>127</v>
      </c>
      <c r="AN45" s="84">
        <v>0</v>
      </c>
      <c r="AO45" s="84">
        <v>0</v>
      </c>
      <c r="AP45" s="84">
        <v>0</v>
      </c>
      <c r="AQ45" s="84">
        <v>0</v>
      </c>
      <c r="AR45" s="84">
        <v>0</v>
      </c>
      <c r="AS45" s="84">
        <v>0</v>
      </c>
      <c r="AT45" s="84" t="s">
        <v>127</v>
      </c>
      <c r="AU45" s="84" t="s">
        <v>127</v>
      </c>
      <c r="AV45" s="84" t="s">
        <v>127</v>
      </c>
      <c r="AW45" s="84" t="s">
        <v>127</v>
      </c>
      <c r="AX45" s="84" t="s">
        <v>127</v>
      </c>
      <c r="AY45" s="84" t="s">
        <v>127</v>
      </c>
      <c r="AZ45" s="603"/>
      <c r="BA45" s="603"/>
      <c r="BB45" s="603"/>
      <c r="BC45" s="603"/>
      <c r="BD45" s="603"/>
      <c r="BE45" s="603"/>
      <c r="BF45" s="603"/>
      <c r="BG45" s="603"/>
      <c r="BH45" s="603"/>
      <c r="BI45" s="603"/>
      <c r="BJ45" s="603"/>
      <c r="BK45" s="603"/>
      <c r="BL45" s="603"/>
      <c r="BM45" s="603"/>
      <c r="BN45" s="603"/>
      <c r="BO45" s="603"/>
      <c r="BP45" s="603"/>
      <c r="BQ45" s="603"/>
      <c r="BR45" s="603"/>
      <c r="BS45" s="603"/>
      <c r="BT45" s="603"/>
      <c r="BU45" s="603"/>
      <c r="BV45" s="603"/>
      <c r="BW45" s="603"/>
      <c r="BX45" s="603"/>
      <c r="BY45" s="603"/>
      <c r="BZ45" s="603"/>
      <c r="CA45" s="603"/>
      <c r="CB45" s="603"/>
      <c r="CC45" s="603"/>
      <c r="CD45" s="603"/>
      <c r="CE45" s="603"/>
      <c r="CF45" s="603"/>
      <c r="CG45" s="603"/>
      <c r="CH45" s="603"/>
      <c r="CI45" s="603"/>
      <c r="CJ45" s="603"/>
      <c r="CK45" s="603"/>
      <c r="CL45" s="603"/>
      <c r="CM45" s="603"/>
      <c r="CN45" s="603"/>
      <c r="CO45" s="603"/>
      <c r="CP45" s="603"/>
      <c r="CQ45" s="603"/>
      <c r="CR45" s="603"/>
      <c r="CS45" s="603"/>
      <c r="CT45" s="603"/>
      <c r="CU45" s="603"/>
      <c r="CV45" s="603"/>
      <c r="CW45" s="603"/>
      <c r="CX45" s="603"/>
      <c r="CY45" s="603"/>
    </row>
    <row r="46" spans="1:103" s="128" customFormat="1" x14ac:dyDescent="0.25">
      <c r="A46" s="52" t="s">
        <v>170</v>
      </c>
      <c r="B46" s="66" t="s">
        <v>6</v>
      </c>
      <c r="C46" s="66" t="s">
        <v>36</v>
      </c>
      <c r="D46" s="84" t="s">
        <v>127</v>
      </c>
      <c r="E46" s="84" t="s">
        <v>127</v>
      </c>
      <c r="F46" s="84" t="s">
        <v>127</v>
      </c>
      <c r="G46" s="84" t="s">
        <v>127</v>
      </c>
      <c r="H46" s="84" t="s">
        <v>127</v>
      </c>
      <c r="I46" s="84" t="s">
        <v>127</v>
      </c>
      <c r="J46" s="84" t="s">
        <v>127</v>
      </c>
      <c r="K46" s="84" t="s">
        <v>127</v>
      </c>
      <c r="L46" s="84" t="s">
        <v>127</v>
      </c>
      <c r="M46" s="84" t="s">
        <v>127</v>
      </c>
      <c r="N46" s="84" t="s">
        <v>127</v>
      </c>
      <c r="O46" s="84" t="s">
        <v>127</v>
      </c>
      <c r="P46" s="84" t="s">
        <v>474</v>
      </c>
      <c r="Q46" s="84">
        <v>0</v>
      </c>
      <c r="R46" s="84">
        <v>0</v>
      </c>
      <c r="S46" s="83">
        <v>0.38500000000000001</v>
      </c>
      <c r="T46" s="84">
        <v>0</v>
      </c>
      <c r="U46" s="84">
        <v>0</v>
      </c>
      <c r="V46" s="84" t="s">
        <v>127</v>
      </c>
      <c r="W46" s="84" t="s">
        <v>127</v>
      </c>
      <c r="X46" s="84" t="s">
        <v>127</v>
      </c>
      <c r="Y46" s="84" t="s">
        <v>127</v>
      </c>
      <c r="Z46" s="84" t="s">
        <v>127</v>
      </c>
      <c r="AA46" s="84" t="s">
        <v>127</v>
      </c>
      <c r="AB46" s="84">
        <v>0</v>
      </c>
      <c r="AC46" s="84">
        <v>0</v>
      </c>
      <c r="AD46" s="84">
        <v>0</v>
      </c>
      <c r="AE46" s="84">
        <v>0</v>
      </c>
      <c r="AF46" s="84">
        <v>0</v>
      </c>
      <c r="AG46" s="84">
        <v>0</v>
      </c>
      <c r="AH46" s="84" t="s">
        <v>127</v>
      </c>
      <c r="AI46" s="84" t="s">
        <v>127</v>
      </c>
      <c r="AJ46" s="84" t="s">
        <v>127</v>
      </c>
      <c r="AK46" s="84" t="s">
        <v>127</v>
      </c>
      <c r="AL46" s="84" t="s">
        <v>127</v>
      </c>
      <c r="AM46" s="84" t="s">
        <v>127</v>
      </c>
      <c r="AN46" s="84">
        <v>0</v>
      </c>
      <c r="AO46" s="84">
        <v>0</v>
      </c>
      <c r="AP46" s="84">
        <v>0</v>
      </c>
      <c r="AQ46" s="84">
        <v>0</v>
      </c>
      <c r="AR46" s="84">
        <v>0</v>
      </c>
      <c r="AS46" s="84">
        <v>0</v>
      </c>
      <c r="AT46" s="84" t="s">
        <v>127</v>
      </c>
      <c r="AU46" s="84" t="s">
        <v>127</v>
      </c>
      <c r="AV46" s="84" t="s">
        <v>127</v>
      </c>
      <c r="AW46" s="84" t="s">
        <v>127</v>
      </c>
      <c r="AX46" s="84" t="s">
        <v>127</v>
      </c>
      <c r="AY46" s="84" t="s">
        <v>127</v>
      </c>
      <c r="AZ46" s="603"/>
      <c r="BA46" s="603"/>
      <c r="BB46" s="603"/>
      <c r="BC46" s="603"/>
      <c r="BD46" s="603"/>
      <c r="BE46" s="603"/>
      <c r="BF46" s="603"/>
      <c r="BG46" s="603"/>
      <c r="BH46" s="603"/>
      <c r="BI46" s="603"/>
      <c r="BJ46" s="603"/>
      <c r="BK46" s="603"/>
      <c r="BL46" s="603"/>
      <c r="BM46" s="603"/>
      <c r="BN46" s="603"/>
      <c r="BO46" s="603"/>
      <c r="BP46" s="603"/>
      <c r="BQ46" s="603"/>
      <c r="BR46" s="603"/>
      <c r="BS46" s="603"/>
      <c r="BT46" s="603"/>
      <c r="BU46" s="603"/>
      <c r="BV46" s="603"/>
      <c r="BW46" s="603"/>
      <c r="BX46" s="603"/>
      <c r="BY46" s="603"/>
      <c r="BZ46" s="603"/>
      <c r="CA46" s="603"/>
      <c r="CB46" s="603"/>
      <c r="CC46" s="603"/>
      <c r="CD46" s="603"/>
      <c r="CE46" s="603"/>
      <c r="CF46" s="603"/>
      <c r="CG46" s="603"/>
      <c r="CH46" s="603"/>
      <c r="CI46" s="603"/>
      <c r="CJ46" s="603"/>
      <c r="CK46" s="603"/>
      <c r="CL46" s="603"/>
      <c r="CM46" s="603"/>
      <c r="CN46" s="603"/>
      <c r="CO46" s="603"/>
      <c r="CP46" s="603"/>
      <c r="CQ46" s="603"/>
      <c r="CR46" s="603"/>
      <c r="CS46" s="603"/>
      <c r="CT46" s="603"/>
      <c r="CU46" s="603"/>
      <c r="CV46" s="603"/>
      <c r="CW46" s="603"/>
      <c r="CX46" s="603"/>
      <c r="CY46" s="603"/>
    </row>
    <row r="47" spans="1:103" s="128" customFormat="1" x14ac:dyDescent="0.25">
      <c r="A47" s="52" t="s">
        <v>170</v>
      </c>
      <c r="B47" s="66" t="s">
        <v>7</v>
      </c>
      <c r="C47" s="66" t="s">
        <v>37</v>
      </c>
      <c r="D47" s="84" t="s">
        <v>127</v>
      </c>
      <c r="E47" s="84" t="s">
        <v>127</v>
      </c>
      <c r="F47" s="84" t="s">
        <v>127</v>
      </c>
      <c r="G47" s="84" t="s">
        <v>127</v>
      </c>
      <c r="H47" s="84" t="s">
        <v>127</v>
      </c>
      <c r="I47" s="84" t="s">
        <v>127</v>
      </c>
      <c r="J47" s="84" t="s">
        <v>127</v>
      </c>
      <c r="K47" s="84" t="s">
        <v>127</v>
      </c>
      <c r="L47" s="84" t="s">
        <v>127</v>
      </c>
      <c r="M47" s="84" t="s">
        <v>127</v>
      </c>
      <c r="N47" s="84" t="s">
        <v>127</v>
      </c>
      <c r="O47" s="84" t="s">
        <v>127</v>
      </c>
      <c r="P47" s="84" t="s">
        <v>474</v>
      </c>
      <c r="Q47" s="84">
        <v>0</v>
      </c>
      <c r="R47" s="84">
        <v>0</v>
      </c>
      <c r="S47" s="83">
        <v>0.52500000000000002</v>
      </c>
      <c r="T47" s="84">
        <v>0</v>
      </c>
      <c r="U47" s="84">
        <v>0</v>
      </c>
      <c r="V47" s="84" t="s">
        <v>127</v>
      </c>
      <c r="W47" s="84" t="s">
        <v>127</v>
      </c>
      <c r="X47" s="84" t="s">
        <v>127</v>
      </c>
      <c r="Y47" s="84" t="s">
        <v>127</v>
      </c>
      <c r="Z47" s="84" t="s">
        <v>127</v>
      </c>
      <c r="AA47" s="84" t="s">
        <v>127</v>
      </c>
      <c r="AB47" s="84">
        <v>0</v>
      </c>
      <c r="AC47" s="84">
        <v>0</v>
      </c>
      <c r="AD47" s="84">
        <v>0</v>
      </c>
      <c r="AE47" s="84">
        <v>0</v>
      </c>
      <c r="AF47" s="84">
        <v>0</v>
      </c>
      <c r="AG47" s="84">
        <v>0</v>
      </c>
      <c r="AH47" s="84" t="s">
        <v>127</v>
      </c>
      <c r="AI47" s="84" t="s">
        <v>127</v>
      </c>
      <c r="AJ47" s="84" t="s">
        <v>127</v>
      </c>
      <c r="AK47" s="84" t="s">
        <v>127</v>
      </c>
      <c r="AL47" s="84" t="s">
        <v>127</v>
      </c>
      <c r="AM47" s="84" t="s">
        <v>127</v>
      </c>
      <c r="AN47" s="84">
        <v>0</v>
      </c>
      <c r="AO47" s="84">
        <v>0</v>
      </c>
      <c r="AP47" s="84">
        <v>0</v>
      </c>
      <c r="AQ47" s="84">
        <v>0</v>
      </c>
      <c r="AR47" s="84">
        <v>0</v>
      </c>
      <c r="AS47" s="84">
        <v>0</v>
      </c>
      <c r="AT47" s="84" t="s">
        <v>127</v>
      </c>
      <c r="AU47" s="84" t="s">
        <v>127</v>
      </c>
      <c r="AV47" s="84" t="s">
        <v>127</v>
      </c>
      <c r="AW47" s="84" t="s">
        <v>127</v>
      </c>
      <c r="AX47" s="84" t="s">
        <v>127</v>
      </c>
      <c r="AY47" s="84" t="s">
        <v>127</v>
      </c>
      <c r="AZ47" s="603"/>
      <c r="BA47" s="603"/>
      <c r="BB47" s="603"/>
      <c r="BC47" s="603"/>
      <c r="BD47" s="603"/>
      <c r="BE47" s="603"/>
      <c r="BF47" s="603"/>
      <c r="BG47" s="603"/>
      <c r="BH47" s="603"/>
      <c r="BI47" s="603"/>
      <c r="BJ47" s="603"/>
      <c r="BK47" s="603"/>
      <c r="BL47" s="603"/>
      <c r="BM47" s="603"/>
      <c r="BN47" s="603"/>
      <c r="BO47" s="603"/>
      <c r="BP47" s="603"/>
      <c r="BQ47" s="603"/>
      <c r="BR47" s="603"/>
      <c r="BS47" s="603"/>
      <c r="BT47" s="603"/>
      <c r="BU47" s="603"/>
      <c r="BV47" s="603"/>
      <c r="BW47" s="603"/>
      <c r="BX47" s="603"/>
      <c r="BY47" s="603"/>
      <c r="BZ47" s="603"/>
      <c r="CA47" s="603"/>
      <c r="CB47" s="603"/>
      <c r="CC47" s="603"/>
      <c r="CD47" s="603"/>
      <c r="CE47" s="603"/>
      <c r="CF47" s="603"/>
      <c r="CG47" s="603"/>
      <c r="CH47" s="603"/>
      <c r="CI47" s="603"/>
      <c r="CJ47" s="603"/>
      <c r="CK47" s="603"/>
      <c r="CL47" s="603"/>
      <c r="CM47" s="603"/>
      <c r="CN47" s="603"/>
      <c r="CO47" s="603"/>
      <c r="CP47" s="603"/>
      <c r="CQ47" s="603"/>
      <c r="CR47" s="603"/>
      <c r="CS47" s="603"/>
      <c r="CT47" s="603"/>
      <c r="CU47" s="603"/>
      <c r="CV47" s="603"/>
      <c r="CW47" s="603"/>
      <c r="CX47" s="603"/>
      <c r="CY47" s="603"/>
    </row>
    <row r="48" spans="1:103" s="128" customFormat="1" x14ac:dyDescent="0.25">
      <c r="A48" s="52" t="s">
        <v>170</v>
      </c>
      <c r="B48" s="66" t="s">
        <v>8</v>
      </c>
      <c r="C48" s="66" t="s">
        <v>38</v>
      </c>
      <c r="D48" s="84" t="s">
        <v>127</v>
      </c>
      <c r="E48" s="84" t="s">
        <v>127</v>
      </c>
      <c r="F48" s="84" t="s">
        <v>127</v>
      </c>
      <c r="G48" s="84" t="s">
        <v>127</v>
      </c>
      <c r="H48" s="84" t="s">
        <v>127</v>
      </c>
      <c r="I48" s="84" t="s">
        <v>127</v>
      </c>
      <c r="J48" s="84" t="s">
        <v>127</v>
      </c>
      <c r="K48" s="84" t="s">
        <v>127</v>
      </c>
      <c r="L48" s="84" t="s">
        <v>127</v>
      </c>
      <c r="M48" s="84" t="s">
        <v>127</v>
      </c>
      <c r="N48" s="84" t="s">
        <v>127</v>
      </c>
      <c r="O48" s="84" t="s">
        <v>127</v>
      </c>
      <c r="P48" s="84" t="s">
        <v>474</v>
      </c>
      <c r="Q48" s="84">
        <v>0</v>
      </c>
      <c r="R48" s="84">
        <v>0</v>
      </c>
      <c r="S48" s="83">
        <v>1.4350000000000001</v>
      </c>
      <c r="T48" s="84">
        <v>0</v>
      </c>
      <c r="U48" s="84">
        <v>0</v>
      </c>
      <c r="V48" s="84" t="s">
        <v>127</v>
      </c>
      <c r="W48" s="84" t="s">
        <v>127</v>
      </c>
      <c r="X48" s="84" t="s">
        <v>127</v>
      </c>
      <c r="Y48" s="84" t="s">
        <v>127</v>
      </c>
      <c r="Z48" s="84" t="s">
        <v>127</v>
      </c>
      <c r="AA48" s="84" t="s">
        <v>127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 t="s">
        <v>127</v>
      </c>
      <c r="AI48" s="84" t="s">
        <v>127</v>
      </c>
      <c r="AJ48" s="84" t="s">
        <v>127</v>
      </c>
      <c r="AK48" s="84" t="s">
        <v>127</v>
      </c>
      <c r="AL48" s="84" t="s">
        <v>127</v>
      </c>
      <c r="AM48" s="84" t="s">
        <v>127</v>
      </c>
      <c r="AN48" s="84">
        <v>0</v>
      </c>
      <c r="AO48" s="84">
        <v>0</v>
      </c>
      <c r="AP48" s="84">
        <v>0</v>
      </c>
      <c r="AQ48" s="84">
        <v>0</v>
      </c>
      <c r="AR48" s="84">
        <v>0</v>
      </c>
      <c r="AS48" s="84">
        <v>0</v>
      </c>
      <c r="AT48" s="84" t="s">
        <v>127</v>
      </c>
      <c r="AU48" s="84" t="s">
        <v>127</v>
      </c>
      <c r="AV48" s="84" t="s">
        <v>127</v>
      </c>
      <c r="AW48" s="84" t="s">
        <v>127</v>
      </c>
      <c r="AX48" s="84" t="s">
        <v>127</v>
      </c>
      <c r="AY48" s="84" t="s">
        <v>127</v>
      </c>
      <c r="AZ48" s="603"/>
      <c r="BA48" s="603"/>
      <c r="BB48" s="603"/>
      <c r="BC48" s="603"/>
      <c r="BD48" s="603"/>
      <c r="BE48" s="603"/>
      <c r="BF48" s="603"/>
      <c r="BG48" s="603"/>
      <c r="BH48" s="603"/>
      <c r="BI48" s="603"/>
      <c r="BJ48" s="603"/>
      <c r="BK48" s="603"/>
      <c r="BL48" s="603"/>
      <c r="BM48" s="603"/>
      <c r="BN48" s="603"/>
      <c r="BO48" s="603"/>
      <c r="BP48" s="603"/>
      <c r="BQ48" s="603"/>
      <c r="BR48" s="603"/>
      <c r="BS48" s="603"/>
      <c r="BT48" s="603"/>
      <c r="BU48" s="603"/>
      <c r="BV48" s="603"/>
      <c r="BW48" s="603"/>
      <c r="BX48" s="603"/>
      <c r="BY48" s="603"/>
      <c r="BZ48" s="603"/>
      <c r="CA48" s="603"/>
      <c r="CB48" s="603"/>
      <c r="CC48" s="603"/>
      <c r="CD48" s="603"/>
      <c r="CE48" s="603"/>
      <c r="CF48" s="603"/>
      <c r="CG48" s="603"/>
      <c r="CH48" s="603"/>
      <c r="CI48" s="603"/>
      <c r="CJ48" s="603"/>
      <c r="CK48" s="603"/>
      <c r="CL48" s="603"/>
      <c r="CM48" s="603"/>
      <c r="CN48" s="603"/>
      <c r="CO48" s="603"/>
      <c r="CP48" s="603"/>
      <c r="CQ48" s="603"/>
      <c r="CR48" s="603"/>
      <c r="CS48" s="603"/>
      <c r="CT48" s="603"/>
      <c r="CU48" s="603"/>
      <c r="CV48" s="603"/>
      <c r="CW48" s="603"/>
      <c r="CX48" s="603"/>
      <c r="CY48" s="603"/>
    </row>
    <row r="49" spans="1:103" s="128" customFormat="1" x14ac:dyDescent="0.25">
      <c r="A49" s="52" t="s">
        <v>170</v>
      </c>
      <c r="B49" s="66" t="s">
        <v>9</v>
      </c>
      <c r="C49" s="66" t="s">
        <v>39</v>
      </c>
      <c r="D49" s="84" t="s">
        <v>127</v>
      </c>
      <c r="E49" s="84" t="s">
        <v>127</v>
      </c>
      <c r="F49" s="84" t="s">
        <v>127</v>
      </c>
      <c r="G49" s="84" t="s">
        <v>127</v>
      </c>
      <c r="H49" s="84" t="s">
        <v>127</v>
      </c>
      <c r="I49" s="84" t="s">
        <v>127</v>
      </c>
      <c r="J49" s="84" t="s">
        <v>127</v>
      </c>
      <c r="K49" s="84" t="s">
        <v>127</v>
      </c>
      <c r="L49" s="84" t="s">
        <v>127</v>
      </c>
      <c r="M49" s="84" t="s">
        <v>127</v>
      </c>
      <c r="N49" s="84" t="s">
        <v>127</v>
      </c>
      <c r="O49" s="84" t="s">
        <v>127</v>
      </c>
      <c r="P49" s="84" t="s">
        <v>474</v>
      </c>
      <c r="Q49" s="84">
        <v>0</v>
      </c>
      <c r="R49" s="84">
        <v>0</v>
      </c>
      <c r="S49" s="83">
        <v>0.59499999999999997</v>
      </c>
      <c r="T49" s="84">
        <v>0</v>
      </c>
      <c r="U49" s="84">
        <v>0</v>
      </c>
      <c r="V49" s="84" t="s">
        <v>127</v>
      </c>
      <c r="W49" s="84" t="s">
        <v>127</v>
      </c>
      <c r="X49" s="84" t="s">
        <v>127</v>
      </c>
      <c r="Y49" s="84" t="s">
        <v>127</v>
      </c>
      <c r="Z49" s="84" t="s">
        <v>127</v>
      </c>
      <c r="AA49" s="84" t="s">
        <v>127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 t="s">
        <v>127</v>
      </c>
      <c r="AI49" s="84" t="s">
        <v>127</v>
      </c>
      <c r="AJ49" s="84" t="s">
        <v>127</v>
      </c>
      <c r="AK49" s="84" t="s">
        <v>127</v>
      </c>
      <c r="AL49" s="84" t="s">
        <v>127</v>
      </c>
      <c r="AM49" s="84" t="s">
        <v>127</v>
      </c>
      <c r="AN49" s="84">
        <v>0</v>
      </c>
      <c r="AO49" s="84">
        <v>0</v>
      </c>
      <c r="AP49" s="84">
        <v>0</v>
      </c>
      <c r="AQ49" s="84">
        <v>0</v>
      </c>
      <c r="AR49" s="84">
        <v>0</v>
      </c>
      <c r="AS49" s="84">
        <v>0</v>
      </c>
      <c r="AT49" s="84" t="s">
        <v>127</v>
      </c>
      <c r="AU49" s="84" t="s">
        <v>127</v>
      </c>
      <c r="AV49" s="84" t="s">
        <v>127</v>
      </c>
      <c r="AW49" s="84" t="s">
        <v>127</v>
      </c>
      <c r="AX49" s="84" t="s">
        <v>127</v>
      </c>
      <c r="AY49" s="84" t="s">
        <v>127</v>
      </c>
      <c r="AZ49" s="603"/>
      <c r="BA49" s="603"/>
      <c r="BB49" s="603"/>
      <c r="BC49" s="603"/>
      <c r="BD49" s="603"/>
      <c r="BE49" s="603"/>
      <c r="BF49" s="603"/>
      <c r="BG49" s="603"/>
      <c r="BH49" s="603"/>
      <c r="BI49" s="603"/>
      <c r="BJ49" s="603"/>
      <c r="BK49" s="603"/>
      <c r="BL49" s="603"/>
      <c r="BM49" s="603"/>
      <c r="BN49" s="603"/>
      <c r="BO49" s="603"/>
      <c r="BP49" s="603"/>
      <c r="BQ49" s="603"/>
      <c r="BR49" s="603"/>
      <c r="BS49" s="603"/>
      <c r="BT49" s="603"/>
      <c r="BU49" s="603"/>
      <c r="BV49" s="603"/>
      <c r="BW49" s="603"/>
      <c r="BX49" s="603"/>
      <c r="BY49" s="603"/>
      <c r="BZ49" s="603"/>
      <c r="CA49" s="603"/>
      <c r="CB49" s="603"/>
      <c r="CC49" s="603"/>
      <c r="CD49" s="603"/>
      <c r="CE49" s="603"/>
      <c r="CF49" s="603"/>
      <c r="CG49" s="603"/>
      <c r="CH49" s="603"/>
      <c r="CI49" s="603"/>
      <c r="CJ49" s="603"/>
      <c r="CK49" s="603"/>
      <c r="CL49" s="603"/>
      <c r="CM49" s="603"/>
      <c r="CN49" s="603"/>
      <c r="CO49" s="603"/>
      <c r="CP49" s="603"/>
      <c r="CQ49" s="603"/>
      <c r="CR49" s="603"/>
      <c r="CS49" s="603"/>
      <c r="CT49" s="603"/>
      <c r="CU49" s="603"/>
      <c r="CV49" s="603"/>
      <c r="CW49" s="603"/>
      <c r="CX49" s="603"/>
      <c r="CY49" s="603"/>
    </row>
    <row r="50" spans="1:103" s="128" customFormat="1" x14ac:dyDescent="0.25">
      <c r="A50" s="52" t="s">
        <v>170</v>
      </c>
      <c r="B50" s="66" t="s">
        <v>11</v>
      </c>
      <c r="C50" s="66" t="s">
        <v>41</v>
      </c>
      <c r="D50" s="84" t="s">
        <v>127</v>
      </c>
      <c r="E50" s="84" t="s">
        <v>127</v>
      </c>
      <c r="F50" s="84" t="s">
        <v>127</v>
      </c>
      <c r="G50" s="84" t="s">
        <v>127</v>
      </c>
      <c r="H50" s="84" t="s">
        <v>127</v>
      </c>
      <c r="I50" s="84" t="s">
        <v>127</v>
      </c>
      <c r="J50" s="84" t="s">
        <v>127</v>
      </c>
      <c r="K50" s="84" t="s">
        <v>127</v>
      </c>
      <c r="L50" s="84" t="s">
        <v>127</v>
      </c>
      <c r="M50" s="84" t="s">
        <v>127</v>
      </c>
      <c r="N50" s="84" t="s">
        <v>127</v>
      </c>
      <c r="O50" s="84" t="s">
        <v>127</v>
      </c>
      <c r="P50" s="84">
        <v>0</v>
      </c>
      <c r="Q50" s="84">
        <v>0</v>
      </c>
      <c r="R50" s="84">
        <v>0</v>
      </c>
      <c r="S50" s="97">
        <v>0</v>
      </c>
      <c r="T50" s="84">
        <v>0</v>
      </c>
      <c r="U50" s="84">
        <v>0</v>
      </c>
      <c r="V50" s="84" t="s">
        <v>127</v>
      </c>
      <c r="W50" s="84" t="s">
        <v>127</v>
      </c>
      <c r="X50" s="84" t="s">
        <v>127</v>
      </c>
      <c r="Y50" s="84" t="s">
        <v>127</v>
      </c>
      <c r="Z50" s="84" t="s">
        <v>127</v>
      </c>
      <c r="AA50" s="84" t="s">
        <v>127</v>
      </c>
      <c r="AB50" s="84" t="s">
        <v>474</v>
      </c>
      <c r="AC50" s="84">
        <v>0</v>
      </c>
      <c r="AD50" s="84">
        <v>0</v>
      </c>
      <c r="AE50" s="84">
        <v>1.33</v>
      </c>
      <c r="AF50" s="84">
        <v>0</v>
      </c>
      <c r="AG50" s="84">
        <v>0</v>
      </c>
      <c r="AH50" s="84" t="s">
        <v>127</v>
      </c>
      <c r="AI50" s="84" t="s">
        <v>127</v>
      </c>
      <c r="AJ50" s="84" t="s">
        <v>127</v>
      </c>
      <c r="AK50" s="84" t="s">
        <v>127</v>
      </c>
      <c r="AL50" s="84" t="s">
        <v>127</v>
      </c>
      <c r="AM50" s="84" t="s">
        <v>127</v>
      </c>
      <c r="AN50" s="84">
        <v>0</v>
      </c>
      <c r="AO50" s="84">
        <v>0</v>
      </c>
      <c r="AP50" s="84">
        <v>0</v>
      </c>
      <c r="AQ50" s="84">
        <v>0</v>
      </c>
      <c r="AR50" s="84">
        <v>0</v>
      </c>
      <c r="AS50" s="84">
        <v>0</v>
      </c>
      <c r="AT50" s="84" t="s">
        <v>127</v>
      </c>
      <c r="AU50" s="84" t="s">
        <v>127</v>
      </c>
      <c r="AV50" s="84" t="s">
        <v>127</v>
      </c>
      <c r="AW50" s="84" t="s">
        <v>127</v>
      </c>
      <c r="AX50" s="84" t="s">
        <v>127</v>
      </c>
      <c r="AY50" s="84" t="s">
        <v>127</v>
      </c>
      <c r="AZ50" s="603"/>
      <c r="BA50" s="603"/>
      <c r="BB50" s="603"/>
      <c r="BC50" s="603"/>
      <c r="BD50" s="603"/>
      <c r="BE50" s="603"/>
      <c r="BF50" s="603"/>
      <c r="BG50" s="603"/>
      <c r="BH50" s="603"/>
      <c r="BI50" s="603"/>
      <c r="BJ50" s="603"/>
      <c r="BK50" s="603"/>
      <c r="BL50" s="603"/>
      <c r="BM50" s="603"/>
      <c r="BN50" s="603"/>
      <c r="BO50" s="603"/>
      <c r="BP50" s="603"/>
      <c r="BQ50" s="603"/>
      <c r="BR50" s="603"/>
      <c r="BS50" s="603"/>
      <c r="BT50" s="603"/>
      <c r="BU50" s="603"/>
      <c r="BV50" s="603"/>
      <c r="BW50" s="603"/>
      <c r="BX50" s="603"/>
      <c r="BY50" s="603"/>
      <c r="BZ50" s="603"/>
      <c r="CA50" s="603"/>
      <c r="CB50" s="603"/>
      <c r="CC50" s="603"/>
      <c r="CD50" s="603"/>
      <c r="CE50" s="603"/>
      <c r="CF50" s="603"/>
      <c r="CG50" s="603"/>
      <c r="CH50" s="603"/>
      <c r="CI50" s="603"/>
      <c r="CJ50" s="603"/>
      <c r="CK50" s="603"/>
      <c r="CL50" s="603"/>
      <c r="CM50" s="603"/>
      <c r="CN50" s="603"/>
      <c r="CO50" s="603"/>
      <c r="CP50" s="603"/>
      <c r="CQ50" s="603"/>
      <c r="CR50" s="603"/>
      <c r="CS50" s="603"/>
      <c r="CT50" s="603"/>
      <c r="CU50" s="603"/>
      <c r="CV50" s="603"/>
      <c r="CW50" s="603"/>
      <c r="CX50" s="603"/>
      <c r="CY50" s="603"/>
    </row>
    <row r="51" spans="1:103" s="128" customFormat="1" x14ac:dyDescent="0.25">
      <c r="A51" s="52" t="s">
        <v>170</v>
      </c>
      <c r="B51" s="66" t="s">
        <v>12</v>
      </c>
      <c r="C51" s="66" t="s">
        <v>42</v>
      </c>
      <c r="D51" s="84" t="s">
        <v>127</v>
      </c>
      <c r="E51" s="84" t="s">
        <v>127</v>
      </c>
      <c r="F51" s="84" t="s">
        <v>127</v>
      </c>
      <c r="G51" s="84" t="s">
        <v>127</v>
      </c>
      <c r="H51" s="84" t="s">
        <v>127</v>
      </c>
      <c r="I51" s="84" t="s">
        <v>127</v>
      </c>
      <c r="J51" s="84" t="s">
        <v>127</v>
      </c>
      <c r="K51" s="84" t="s">
        <v>127</v>
      </c>
      <c r="L51" s="84" t="s">
        <v>127</v>
      </c>
      <c r="M51" s="84" t="s">
        <v>127</v>
      </c>
      <c r="N51" s="84" t="s">
        <v>127</v>
      </c>
      <c r="O51" s="84" t="s">
        <v>127</v>
      </c>
      <c r="P51" s="84">
        <v>0</v>
      </c>
      <c r="Q51" s="84">
        <v>0</v>
      </c>
      <c r="R51" s="84">
        <v>0</v>
      </c>
      <c r="S51" s="97">
        <v>0</v>
      </c>
      <c r="T51" s="84">
        <v>0</v>
      </c>
      <c r="U51" s="84">
        <v>0</v>
      </c>
      <c r="V51" s="84" t="s">
        <v>127</v>
      </c>
      <c r="W51" s="84" t="s">
        <v>127</v>
      </c>
      <c r="X51" s="84" t="s">
        <v>127</v>
      </c>
      <c r="Y51" s="84" t="s">
        <v>127</v>
      </c>
      <c r="Z51" s="84" t="s">
        <v>127</v>
      </c>
      <c r="AA51" s="84" t="s">
        <v>127</v>
      </c>
      <c r="AB51" s="84" t="s">
        <v>474</v>
      </c>
      <c r="AC51" s="84">
        <v>0</v>
      </c>
      <c r="AD51" s="84">
        <v>0</v>
      </c>
      <c r="AE51" s="84">
        <v>0.98</v>
      </c>
      <c r="AF51" s="84">
        <v>0</v>
      </c>
      <c r="AG51" s="84">
        <v>0</v>
      </c>
      <c r="AH51" s="84" t="s">
        <v>127</v>
      </c>
      <c r="AI51" s="84" t="s">
        <v>127</v>
      </c>
      <c r="AJ51" s="84" t="s">
        <v>127</v>
      </c>
      <c r="AK51" s="84" t="s">
        <v>127</v>
      </c>
      <c r="AL51" s="84" t="s">
        <v>127</v>
      </c>
      <c r="AM51" s="84" t="s">
        <v>127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 t="s">
        <v>127</v>
      </c>
      <c r="AU51" s="84" t="s">
        <v>127</v>
      </c>
      <c r="AV51" s="84" t="s">
        <v>127</v>
      </c>
      <c r="AW51" s="84" t="s">
        <v>127</v>
      </c>
      <c r="AX51" s="84" t="s">
        <v>127</v>
      </c>
      <c r="AY51" s="84" t="s">
        <v>127</v>
      </c>
      <c r="AZ51" s="603"/>
      <c r="BA51" s="603"/>
      <c r="BB51" s="603"/>
      <c r="BC51" s="603"/>
      <c r="BD51" s="603"/>
      <c r="BE51" s="603"/>
      <c r="BF51" s="603"/>
      <c r="BG51" s="603"/>
      <c r="BH51" s="603"/>
      <c r="BI51" s="603"/>
      <c r="BJ51" s="603"/>
      <c r="BK51" s="603"/>
      <c r="BL51" s="603"/>
      <c r="BM51" s="603"/>
      <c r="BN51" s="603"/>
      <c r="BO51" s="603"/>
      <c r="BP51" s="603"/>
      <c r="BQ51" s="603"/>
      <c r="BR51" s="603"/>
      <c r="BS51" s="603"/>
      <c r="BT51" s="603"/>
      <c r="BU51" s="603"/>
      <c r="BV51" s="603"/>
      <c r="BW51" s="603"/>
      <c r="BX51" s="603"/>
      <c r="BY51" s="603"/>
      <c r="BZ51" s="603"/>
      <c r="CA51" s="603"/>
      <c r="CB51" s="603"/>
      <c r="CC51" s="603"/>
      <c r="CD51" s="603"/>
      <c r="CE51" s="603"/>
      <c r="CF51" s="603"/>
      <c r="CG51" s="603"/>
      <c r="CH51" s="603"/>
      <c r="CI51" s="603"/>
      <c r="CJ51" s="603"/>
      <c r="CK51" s="603"/>
      <c r="CL51" s="603"/>
      <c r="CM51" s="603"/>
      <c r="CN51" s="603"/>
      <c r="CO51" s="603"/>
      <c r="CP51" s="603"/>
      <c r="CQ51" s="603"/>
      <c r="CR51" s="603"/>
      <c r="CS51" s="603"/>
      <c r="CT51" s="603"/>
      <c r="CU51" s="603"/>
      <c r="CV51" s="603"/>
      <c r="CW51" s="603"/>
      <c r="CX51" s="603"/>
      <c r="CY51" s="603"/>
    </row>
    <row r="52" spans="1:103" s="128" customFormat="1" x14ac:dyDescent="0.25">
      <c r="A52" s="52" t="s">
        <v>170</v>
      </c>
      <c r="B52" s="66" t="s">
        <v>13</v>
      </c>
      <c r="C52" s="66" t="s">
        <v>43</v>
      </c>
      <c r="D52" s="84" t="s">
        <v>127</v>
      </c>
      <c r="E52" s="84" t="s">
        <v>127</v>
      </c>
      <c r="F52" s="84" t="s">
        <v>127</v>
      </c>
      <c r="G52" s="84" t="s">
        <v>127</v>
      </c>
      <c r="H52" s="84" t="s">
        <v>127</v>
      </c>
      <c r="I52" s="84" t="s">
        <v>127</v>
      </c>
      <c r="J52" s="84" t="s">
        <v>127</v>
      </c>
      <c r="K52" s="84" t="s">
        <v>127</v>
      </c>
      <c r="L52" s="84" t="s">
        <v>127</v>
      </c>
      <c r="M52" s="84" t="s">
        <v>127</v>
      </c>
      <c r="N52" s="84" t="s">
        <v>127</v>
      </c>
      <c r="O52" s="84" t="s">
        <v>127</v>
      </c>
      <c r="P52" s="84">
        <v>0</v>
      </c>
      <c r="Q52" s="84">
        <v>0</v>
      </c>
      <c r="R52" s="84">
        <v>0</v>
      </c>
      <c r="S52" s="97">
        <v>0</v>
      </c>
      <c r="T52" s="84">
        <v>0</v>
      </c>
      <c r="U52" s="84">
        <v>0</v>
      </c>
      <c r="V52" s="84" t="s">
        <v>127</v>
      </c>
      <c r="W52" s="84" t="s">
        <v>127</v>
      </c>
      <c r="X52" s="84" t="s">
        <v>127</v>
      </c>
      <c r="Y52" s="84" t="s">
        <v>127</v>
      </c>
      <c r="Z52" s="84" t="s">
        <v>127</v>
      </c>
      <c r="AA52" s="84" t="s">
        <v>127</v>
      </c>
      <c r="AB52" s="84" t="s">
        <v>474</v>
      </c>
      <c r="AC52" s="84">
        <v>0</v>
      </c>
      <c r="AD52" s="84">
        <v>0</v>
      </c>
      <c r="AE52" s="84">
        <v>1.47</v>
      </c>
      <c r="AF52" s="84">
        <v>0</v>
      </c>
      <c r="AG52" s="84">
        <v>0</v>
      </c>
      <c r="AH52" s="84" t="s">
        <v>127</v>
      </c>
      <c r="AI52" s="84" t="s">
        <v>127</v>
      </c>
      <c r="AJ52" s="84" t="s">
        <v>127</v>
      </c>
      <c r="AK52" s="84" t="s">
        <v>127</v>
      </c>
      <c r="AL52" s="84" t="s">
        <v>127</v>
      </c>
      <c r="AM52" s="84" t="s">
        <v>127</v>
      </c>
      <c r="AN52" s="84">
        <v>0</v>
      </c>
      <c r="AO52" s="84">
        <v>0</v>
      </c>
      <c r="AP52" s="84">
        <v>0</v>
      </c>
      <c r="AQ52" s="84">
        <v>0</v>
      </c>
      <c r="AR52" s="84">
        <v>0</v>
      </c>
      <c r="AS52" s="84">
        <v>0</v>
      </c>
      <c r="AT52" s="84" t="s">
        <v>127</v>
      </c>
      <c r="AU52" s="84" t="s">
        <v>127</v>
      </c>
      <c r="AV52" s="84" t="s">
        <v>127</v>
      </c>
      <c r="AW52" s="84" t="s">
        <v>127</v>
      </c>
      <c r="AX52" s="84" t="s">
        <v>127</v>
      </c>
      <c r="AY52" s="84" t="s">
        <v>127</v>
      </c>
      <c r="AZ52" s="603"/>
      <c r="BA52" s="603"/>
      <c r="BB52" s="603"/>
      <c r="BC52" s="603"/>
      <c r="BD52" s="603"/>
      <c r="BE52" s="603"/>
      <c r="BF52" s="603"/>
      <c r="BG52" s="603"/>
      <c r="BH52" s="603"/>
      <c r="BI52" s="603"/>
      <c r="BJ52" s="603"/>
      <c r="BK52" s="603"/>
      <c r="BL52" s="603"/>
      <c r="BM52" s="603"/>
      <c r="BN52" s="603"/>
      <c r="BO52" s="603"/>
      <c r="BP52" s="603"/>
      <c r="BQ52" s="603"/>
      <c r="BR52" s="603"/>
      <c r="BS52" s="603"/>
      <c r="BT52" s="603"/>
      <c r="BU52" s="603"/>
      <c r="BV52" s="603"/>
      <c r="BW52" s="603"/>
      <c r="BX52" s="603"/>
      <c r="BY52" s="603"/>
      <c r="BZ52" s="603"/>
      <c r="CA52" s="603"/>
      <c r="CB52" s="603"/>
      <c r="CC52" s="603"/>
      <c r="CD52" s="603"/>
      <c r="CE52" s="603"/>
      <c r="CF52" s="603"/>
      <c r="CG52" s="603"/>
      <c r="CH52" s="603"/>
      <c r="CI52" s="603"/>
      <c r="CJ52" s="603"/>
      <c r="CK52" s="603"/>
      <c r="CL52" s="603"/>
      <c r="CM52" s="603"/>
      <c r="CN52" s="603"/>
      <c r="CO52" s="603"/>
      <c r="CP52" s="603"/>
      <c r="CQ52" s="603"/>
      <c r="CR52" s="603"/>
      <c r="CS52" s="603"/>
      <c r="CT52" s="603"/>
      <c r="CU52" s="603"/>
      <c r="CV52" s="603"/>
      <c r="CW52" s="603"/>
      <c r="CX52" s="603"/>
      <c r="CY52" s="603"/>
    </row>
    <row r="53" spans="1:103" s="128" customFormat="1" x14ac:dyDescent="0.25">
      <c r="A53" s="52" t="s">
        <v>170</v>
      </c>
      <c r="B53" s="66" t="s">
        <v>15</v>
      </c>
      <c r="C53" s="66" t="s">
        <v>44</v>
      </c>
      <c r="D53" s="84" t="s">
        <v>127</v>
      </c>
      <c r="E53" s="84" t="s">
        <v>127</v>
      </c>
      <c r="F53" s="84" t="s">
        <v>127</v>
      </c>
      <c r="G53" s="84" t="s">
        <v>127</v>
      </c>
      <c r="H53" s="84" t="s">
        <v>127</v>
      </c>
      <c r="I53" s="84" t="s">
        <v>127</v>
      </c>
      <c r="J53" s="84" t="s">
        <v>127</v>
      </c>
      <c r="K53" s="84" t="s">
        <v>127</v>
      </c>
      <c r="L53" s="84" t="s">
        <v>127</v>
      </c>
      <c r="M53" s="84" t="s">
        <v>127</v>
      </c>
      <c r="N53" s="84" t="s">
        <v>127</v>
      </c>
      <c r="O53" s="84" t="s">
        <v>127</v>
      </c>
      <c r="P53" s="84">
        <v>0</v>
      </c>
      <c r="Q53" s="84">
        <v>0</v>
      </c>
      <c r="R53" s="84">
        <v>0</v>
      </c>
      <c r="S53" s="97">
        <v>0</v>
      </c>
      <c r="T53" s="84">
        <v>0</v>
      </c>
      <c r="U53" s="84">
        <v>0</v>
      </c>
      <c r="V53" s="84" t="s">
        <v>127</v>
      </c>
      <c r="W53" s="84" t="s">
        <v>127</v>
      </c>
      <c r="X53" s="84" t="s">
        <v>127</v>
      </c>
      <c r="Y53" s="84" t="s">
        <v>127</v>
      </c>
      <c r="Z53" s="84" t="s">
        <v>127</v>
      </c>
      <c r="AA53" s="84" t="s">
        <v>127</v>
      </c>
      <c r="AB53" s="84">
        <v>0</v>
      </c>
      <c r="AC53" s="84">
        <v>0</v>
      </c>
      <c r="AD53" s="84">
        <v>0</v>
      </c>
      <c r="AE53" s="84">
        <v>0</v>
      </c>
      <c r="AF53" s="84">
        <v>0</v>
      </c>
      <c r="AG53" s="84">
        <v>0</v>
      </c>
      <c r="AH53" s="84" t="s">
        <v>127</v>
      </c>
      <c r="AI53" s="84" t="s">
        <v>127</v>
      </c>
      <c r="AJ53" s="84" t="s">
        <v>127</v>
      </c>
      <c r="AK53" s="84" t="s">
        <v>127</v>
      </c>
      <c r="AL53" s="84" t="s">
        <v>127</v>
      </c>
      <c r="AM53" s="84" t="s">
        <v>127</v>
      </c>
      <c r="AN53" s="84" t="s">
        <v>474</v>
      </c>
      <c r="AO53" s="84">
        <v>0</v>
      </c>
      <c r="AP53" s="84">
        <v>0</v>
      </c>
      <c r="AQ53" s="84">
        <v>1.54</v>
      </c>
      <c r="AR53" s="84">
        <v>0</v>
      </c>
      <c r="AS53" s="84">
        <v>0</v>
      </c>
      <c r="AT53" s="84" t="s">
        <v>127</v>
      </c>
      <c r="AU53" s="84" t="s">
        <v>127</v>
      </c>
      <c r="AV53" s="84" t="s">
        <v>127</v>
      </c>
      <c r="AW53" s="84">
        <f t="shared" ref="AW53:AW55" si="3">AQ53</f>
        <v>1.54</v>
      </c>
      <c r="AX53" s="84" t="s">
        <v>127</v>
      </c>
      <c r="AY53" s="84" t="s">
        <v>127</v>
      </c>
      <c r="AZ53" s="603"/>
      <c r="BA53" s="603"/>
      <c r="BB53" s="603"/>
      <c r="BC53" s="603"/>
      <c r="BD53" s="603"/>
      <c r="BE53" s="603"/>
      <c r="BF53" s="603"/>
      <c r="BG53" s="603"/>
      <c r="BH53" s="603"/>
      <c r="BI53" s="603"/>
      <c r="BJ53" s="603"/>
      <c r="BK53" s="603"/>
      <c r="BL53" s="603"/>
      <c r="BM53" s="603"/>
      <c r="BN53" s="603"/>
      <c r="BO53" s="603"/>
      <c r="BP53" s="603"/>
      <c r="BQ53" s="603"/>
      <c r="BR53" s="603"/>
      <c r="BS53" s="603"/>
      <c r="BT53" s="603"/>
      <c r="BU53" s="603"/>
      <c r="BV53" s="603"/>
      <c r="BW53" s="603"/>
      <c r="BX53" s="603"/>
      <c r="BY53" s="603"/>
      <c r="BZ53" s="603"/>
      <c r="CA53" s="603"/>
      <c r="CB53" s="603"/>
      <c r="CC53" s="603"/>
      <c r="CD53" s="603"/>
      <c r="CE53" s="603"/>
      <c r="CF53" s="603"/>
      <c r="CG53" s="603"/>
      <c r="CH53" s="603"/>
      <c r="CI53" s="603"/>
      <c r="CJ53" s="603"/>
      <c r="CK53" s="603"/>
      <c r="CL53" s="603"/>
      <c r="CM53" s="603"/>
      <c r="CN53" s="603"/>
      <c r="CO53" s="603"/>
      <c r="CP53" s="603"/>
      <c r="CQ53" s="603"/>
      <c r="CR53" s="603"/>
      <c r="CS53" s="603"/>
      <c r="CT53" s="603"/>
      <c r="CU53" s="603"/>
      <c r="CV53" s="603"/>
      <c r="CW53" s="603"/>
      <c r="CX53" s="603"/>
      <c r="CY53" s="603"/>
    </row>
    <row r="54" spans="1:103" s="128" customFormat="1" x14ac:dyDescent="0.25">
      <c r="A54" s="52" t="s">
        <v>170</v>
      </c>
      <c r="B54" s="66" t="s">
        <v>16</v>
      </c>
      <c r="C54" s="66" t="s">
        <v>45</v>
      </c>
      <c r="D54" s="84" t="s">
        <v>127</v>
      </c>
      <c r="E54" s="84" t="s">
        <v>127</v>
      </c>
      <c r="F54" s="84" t="s">
        <v>127</v>
      </c>
      <c r="G54" s="84" t="s">
        <v>127</v>
      </c>
      <c r="H54" s="84" t="s">
        <v>127</v>
      </c>
      <c r="I54" s="84" t="s">
        <v>127</v>
      </c>
      <c r="J54" s="84" t="s">
        <v>127</v>
      </c>
      <c r="K54" s="84" t="s">
        <v>127</v>
      </c>
      <c r="L54" s="84" t="s">
        <v>127</v>
      </c>
      <c r="M54" s="84" t="s">
        <v>127</v>
      </c>
      <c r="N54" s="84" t="s">
        <v>127</v>
      </c>
      <c r="O54" s="84" t="s">
        <v>127</v>
      </c>
      <c r="P54" s="84">
        <v>0</v>
      </c>
      <c r="Q54" s="84">
        <v>0</v>
      </c>
      <c r="R54" s="84">
        <v>0</v>
      </c>
      <c r="S54" s="97">
        <v>0</v>
      </c>
      <c r="T54" s="84">
        <v>0</v>
      </c>
      <c r="U54" s="84">
        <v>0</v>
      </c>
      <c r="V54" s="84" t="s">
        <v>127</v>
      </c>
      <c r="W54" s="84" t="s">
        <v>127</v>
      </c>
      <c r="X54" s="84" t="s">
        <v>127</v>
      </c>
      <c r="Y54" s="84" t="s">
        <v>127</v>
      </c>
      <c r="Z54" s="84" t="s">
        <v>127</v>
      </c>
      <c r="AA54" s="84" t="s">
        <v>127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4" t="s">
        <v>127</v>
      </c>
      <c r="AI54" s="84" t="s">
        <v>127</v>
      </c>
      <c r="AJ54" s="84" t="s">
        <v>127</v>
      </c>
      <c r="AK54" s="84" t="s">
        <v>127</v>
      </c>
      <c r="AL54" s="84" t="s">
        <v>127</v>
      </c>
      <c r="AM54" s="84" t="s">
        <v>127</v>
      </c>
      <c r="AN54" s="84" t="s">
        <v>474</v>
      </c>
      <c r="AO54" s="84">
        <v>0</v>
      </c>
      <c r="AP54" s="84">
        <v>0</v>
      </c>
      <c r="AQ54" s="84">
        <v>0.73499999999999999</v>
      </c>
      <c r="AR54" s="84">
        <v>0</v>
      </c>
      <c r="AS54" s="84">
        <v>0</v>
      </c>
      <c r="AT54" s="84" t="s">
        <v>127</v>
      </c>
      <c r="AU54" s="84" t="s">
        <v>127</v>
      </c>
      <c r="AV54" s="84" t="s">
        <v>127</v>
      </c>
      <c r="AW54" s="84">
        <f t="shared" si="3"/>
        <v>0.73499999999999999</v>
      </c>
      <c r="AX54" s="84" t="s">
        <v>127</v>
      </c>
      <c r="AY54" s="84" t="s">
        <v>127</v>
      </c>
      <c r="AZ54" s="603"/>
      <c r="BA54" s="603"/>
      <c r="BB54" s="603"/>
      <c r="BC54" s="603"/>
      <c r="BD54" s="603"/>
      <c r="BE54" s="603"/>
      <c r="BF54" s="603"/>
      <c r="BG54" s="603"/>
      <c r="BH54" s="603"/>
      <c r="BI54" s="603"/>
      <c r="BJ54" s="603"/>
      <c r="BK54" s="603"/>
      <c r="BL54" s="603"/>
      <c r="BM54" s="603"/>
      <c r="BN54" s="603"/>
      <c r="BO54" s="603"/>
      <c r="BP54" s="603"/>
      <c r="BQ54" s="603"/>
      <c r="BR54" s="603"/>
      <c r="BS54" s="603"/>
      <c r="BT54" s="603"/>
      <c r="BU54" s="603"/>
      <c r="BV54" s="603"/>
      <c r="BW54" s="603"/>
      <c r="BX54" s="603"/>
      <c r="BY54" s="603"/>
      <c r="BZ54" s="603"/>
      <c r="CA54" s="603"/>
      <c r="CB54" s="603"/>
      <c r="CC54" s="603"/>
      <c r="CD54" s="603"/>
      <c r="CE54" s="603"/>
      <c r="CF54" s="603"/>
      <c r="CG54" s="603"/>
      <c r="CH54" s="603"/>
      <c r="CI54" s="603"/>
      <c r="CJ54" s="603"/>
      <c r="CK54" s="603"/>
      <c r="CL54" s="603"/>
      <c r="CM54" s="603"/>
      <c r="CN54" s="603"/>
      <c r="CO54" s="603"/>
      <c r="CP54" s="603"/>
      <c r="CQ54" s="603"/>
      <c r="CR54" s="603"/>
      <c r="CS54" s="603"/>
      <c r="CT54" s="603"/>
      <c r="CU54" s="603"/>
      <c r="CV54" s="603"/>
      <c r="CW54" s="603"/>
      <c r="CX54" s="603"/>
      <c r="CY54" s="603"/>
    </row>
    <row r="55" spans="1:103" s="128" customFormat="1" x14ac:dyDescent="0.25">
      <c r="A55" s="52" t="s">
        <v>170</v>
      </c>
      <c r="B55" s="66" t="s">
        <v>17</v>
      </c>
      <c r="C55" s="66" t="s">
        <v>46</v>
      </c>
      <c r="D55" s="84" t="s">
        <v>127</v>
      </c>
      <c r="E55" s="84" t="s">
        <v>127</v>
      </c>
      <c r="F55" s="84" t="s">
        <v>127</v>
      </c>
      <c r="G55" s="84" t="s">
        <v>127</v>
      </c>
      <c r="H55" s="84" t="s">
        <v>127</v>
      </c>
      <c r="I55" s="84" t="s">
        <v>127</v>
      </c>
      <c r="J55" s="84" t="s">
        <v>127</v>
      </c>
      <c r="K55" s="84" t="s">
        <v>127</v>
      </c>
      <c r="L55" s="84" t="s">
        <v>127</v>
      </c>
      <c r="M55" s="84" t="s">
        <v>127</v>
      </c>
      <c r="N55" s="84" t="s">
        <v>127</v>
      </c>
      <c r="O55" s="84" t="s">
        <v>127</v>
      </c>
      <c r="P55" s="84">
        <v>0</v>
      </c>
      <c r="Q55" s="84">
        <v>0</v>
      </c>
      <c r="R55" s="84">
        <v>0</v>
      </c>
      <c r="S55" s="97">
        <v>0</v>
      </c>
      <c r="T55" s="84">
        <v>0</v>
      </c>
      <c r="U55" s="84">
        <v>0</v>
      </c>
      <c r="V55" s="84" t="s">
        <v>127</v>
      </c>
      <c r="W55" s="84" t="s">
        <v>127</v>
      </c>
      <c r="X55" s="84" t="s">
        <v>127</v>
      </c>
      <c r="Y55" s="84" t="s">
        <v>127</v>
      </c>
      <c r="Z55" s="84" t="s">
        <v>127</v>
      </c>
      <c r="AA55" s="84" t="s">
        <v>127</v>
      </c>
      <c r="AB55" s="84">
        <v>0</v>
      </c>
      <c r="AC55" s="84">
        <v>0</v>
      </c>
      <c r="AD55" s="84">
        <v>0</v>
      </c>
      <c r="AE55" s="84">
        <v>0</v>
      </c>
      <c r="AF55" s="84">
        <v>0</v>
      </c>
      <c r="AG55" s="84">
        <v>0</v>
      </c>
      <c r="AH55" s="84" t="s">
        <v>127</v>
      </c>
      <c r="AI55" s="84" t="s">
        <v>127</v>
      </c>
      <c r="AJ55" s="84" t="s">
        <v>127</v>
      </c>
      <c r="AK55" s="84" t="s">
        <v>127</v>
      </c>
      <c r="AL55" s="84" t="s">
        <v>127</v>
      </c>
      <c r="AM55" s="84" t="s">
        <v>127</v>
      </c>
      <c r="AN55" s="84" t="s">
        <v>474</v>
      </c>
      <c r="AO55" s="84">
        <v>0</v>
      </c>
      <c r="AP55" s="84">
        <v>0</v>
      </c>
      <c r="AQ55" s="84">
        <v>0.59499999999999997</v>
      </c>
      <c r="AR55" s="84">
        <v>0</v>
      </c>
      <c r="AS55" s="84">
        <v>0</v>
      </c>
      <c r="AT55" s="84" t="s">
        <v>127</v>
      </c>
      <c r="AU55" s="84" t="s">
        <v>127</v>
      </c>
      <c r="AV55" s="84" t="s">
        <v>127</v>
      </c>
      <c r="AW55" s="84">
        <f t="shared" si="3"/>
        <v>0.59499999999999997</v>
      </c>
      <c r="AX55" s="84" t="s">
        <v>127</v>
      </c>
      <c r="AY55" s="84" t="s">
        <v>127</v>
      </c>
      <c r="AZ55" s="603"/>
      <c r="BA55" s="603"/>
      <c r="BB55" s="603"/>
      <c r="BC55" s="603"/>
      <c r="BD55" s="603"/>
      <c r="BE55" s="603"/>
      <c r="BF55" s="603"/>
      <c r="BG55" s="603"/>
      <c r="BH55" s="603"/>
      <c r="BI55" s="603"/>
      <c r="BJ55" s="603"/>
      <c r="BK55" s="603"/>
      <c r="BL55" s="603"/>
      <c r="BM55" s="603"/>
      <c r="BN55" s="603"/>
      <c r="BO55" s="603"/>
      <c r="BP55" s="603"/>
      <c r="BQ55" s="603"/>
      <c r="BR55" s="603"/>
      <c r="BS55" s="603"/>
      <c r="BT55" s="603"/>
      <c r="BU55" s="603"/>
      <c r="BV55" s="603"/>
      <c r="BW55" s="603"/>
      <c r="BX55" s="603"/>
      <c r="BY55" s="603"/>
      <c r="BZ55" s="603"/>
      <c r="CA55" s="603"/>
      <c r="CB55" s="603"/>
      <c r="CC55" s="603"/>
      <c r="CD55" s="603"/>
      <c r="CE55" s="603"/>
      <c r="CF55" s="603"/>
      <c r="CG55" s="603"/>
      <c r="CH55" s="603"/>
      <c r="CI55" s="603"/>
      <c r="CJ55" s="603"/>
      <c r="CK55" s="603"/>
      <c r="CL55" s="603"/>
      <c r="CM55" s="603"/>
      <c r="CN55" s="603"/>
      <c r="CO55" s="603"/>
      <c r="CP55" s="603"/>
      <c r="CQ55" s="603"/>
      <c r="CR55" s="603"/>
      <c r="CS55" s="603"/>
      <c r="CT55" s="603"/>
      <c r="CU55" s="603"/>
      <c r="CV55" s="603"/>
      <c r="CW55" s="603"/>
      <c r="CX55" s="603"/>
      <c r="CY55" s="603"/>
    </row>
    <row r="56" spans="1:103" s="128" customFormat="1" x14ac:dyDescent="0.25">
      <c r="A56" s="52" t="s">
        <v>170</v>
      </c>
      <c r="B56" s="66" t="s">
        <v>18</v>
      </c>
      <c r="C56" s="66" t="s">
        <v>47</v>
      </c>
      <c r="D56" s="84" t="s">
        <v>127</v>
      </c>
      <c r="E56" s="84" t="s">
        <v>127</v>
      </c>
      <c r="F56" s="84" t="s">
        <v>127</v>
      </c>
      <c r="G56" s="84" t="s">
        <v>127</v>
      </c>
      <c r="H56" s="84" t="s">
        <v>127</v>
      </c>
      <c r="I56" s="84" t="s">
        <v>127</v>
      </c>
      <c r="J56" s="84" t="s">
        <v>127</v>
      </c>
      <c r="K56" s="84" t="s">
        <v>127</v>
      </c>
      <c r="L56" s="84" t="s">
        <v>127</v>
      </c>
      <c r="M56" s="84" t="s">
        <v>127</v>
      </c>
      <c r="N56" s="84" t="s">
        <v>127</v>
      </c>
      <c r="O56" s="84" t="s">
        <v>127</v>
      </c>
      <c r="P56" s="84">
        <v>0</v>
      </c>
      <c r="Q56" s="84">
        <v>0</v>
      </c>
      <c r="R56" s="84">
        <v>0</v>
      </c>
      <c r="S56" s="97">
        <v>0</v>
      </c>
      <c r="T56" s="84">
        <v>0</v>
      </c>
      <c r="U56" s="84">
        <v>0</v>
      </c>
      <c r="V56" s="84" t="s">
        <v>127</v>
      </c>
      <c r="W56" s="84" t="s">
        <v>127</v>
      </c>
      <c r="X56" s="84" t="s">
        <v>127</v>
      </c>
      <c r="Y56" s="84" t="s">
        <v>127</v>
      </c>
      <c r="Z56" s="84" t="s">
        <v>127</v>
      </c>
      <c r="AA56" s="84" t="s">
        <v>127</v>
      </c>
      <c r="AB56" s="84">
        <v>0</v>
      </c>
      <c r="AC56" s="84">
        <v>0</v>
      </c>
      <c r="AD56" s="84">
        <v>0</v>
      </c>
      <c r="AE56" s="84">
        <v>0</v>
      </c>
      <c r="AF56" s="84">
        <v>0</v>
      </c>
      <c r="AG56" s="84">
        <v>0</v>
      </c>
      <c r="AH56" s="84" t="s">
        <v>127</v>
      </c>
      <c r="AI56" s="84" t="s">
        <v>127</v>
      </c>
      <c r="AJ56" s="84" t="s">
        <v>127</v>
      </c>
      <c r="AK56" s="84" t="s">
        <v>127</v>
      </c>
      <c r="AL56" s="84" t="s">
        <v>127</v>
      </c>
      <c r="AM56" s="84" t="s">
        <v>127</v>
      </c>
      <c r="AN56" s="84" t="s">
        <v>474</v>
      </c>
      <c r="AO56" s="84">
        <v>0</v>
      </c>
      <c r="AP56" s="84">
        <v>0</v>
      </c>
      <c r="AQ56" s="84">
        <v>0.75</v>
      </c>
      <c r="AR56" s="84">
        <v>0</v>
      </c>
      <c r="AS56" s="84">
        <v>0</v>
      </c>
      <c r="AT56" s="84" t="s">
        <v>127</v>
      </c>
      <c r="AU56" s="84" t="s">
        <v>127</v>
      </c>
      <c r="AV56" s="84" t="s">
        <v>127</v>
      </c>
      <c r="AW56" s="84">
        <f>AQ56</f>
        <v>0.75</v>
      </c>
      <c r="AX56" s="84" t="s">
        <v>127</v>
      </c>
      <c r="AY56" s="84" t="s">
        <v>127</v>
      </c>
      <c r="AZ56" s="603"/>
      <c r="BA56" s="603"/>
      <c r="BB56" s="603"/>
      <c r="BC56" s="603"/>
      <c r="BD56" s="603"/>
      <c r="BE56" s="603"/>
      <c r="BF56" s="603"/>
      <c r="BG56" s="603"/>
      <c r="BH56" s="603"/>
      <c r="BI56" s="603"/>
      <c r="BJ56" s="603"/>
      <c r="BK56" s="603"/>
      <c r="BL56" s="603"/>
      <c r="BM56" s="603"/>
      <c r="BN56" s="603"/>
      <c r="BO56" s="603"/>
      <c r="BP56" s="603"/>
      <c r="BQ56" s="603"/>
      <c r="BR56" s="603"/>
      <c r="BS56" s="603"/>
      <c r="BT56" s="603"/>
      <c r="BU56" s="603"/>
      <c r="BV56" s="603"/>
      <c r="BW56" s="603"/>
      <c r="BX56" s="603"/>
      <c r="BY56" s="603"/>
      <c r="BZ56" s="603"/>
      <c r="CA56" s="603"/>
      <c r="CB56" s="603"/>
      <c r="CC56" s="603"/>
      <c r="CD56" s="603"/>
      <c r="CE56" s="603"/>
      <c r="CF56" s="603"/>
      <c r="CG56" s="603"/>
      <c r="CH56" s="603"/>
      <c r="CI56" s="603"/>
      <c r="CJ56" s="603"/>
      <c r="CK56" s="603"/>
      <c r="CL56" s="603"/>
      <c r="CM56" s="603"/>
      <c r="CN56" s="603"/>
      <c r="CO56" s="603"/>
      <c r="CP56" s="603"/>
      <c r="CQ56" s="603"/>
      <c r="CR56" s="603"/>
      <c r="CS56" s="603"/>
      <c r="CT56" s="603"/>
      <c r="CU56" s="603"/>
      <c r="CV56" s="603"/>
      <c r="CW56" s="603"/>
      <c r="CX56" s="603"/>
      <c r="CY56" s="603"/>
    </row>
    <row r="57" spans="1:103" s="128" customFormat="1" ht="21" customHeight="1" x14ac:dyDescent="0.25">
      <c r="A57" s="52" t="s">
        <v>170</v>
      </c>
      <c r="B57" s="66" t="s">
        <v>1548</v>
      </c>
      <c r="C57" s="66" t="s">
        <v>1579</v>
      </c>
      <c r="D57" s="84" t="s">
        <v>127</v>
      </c>
      <c r="E57" s="84" t="s">
        <v>127</v>
      </c>
      <c r="F57" s="84" t="s">
        <v>127</v>
      </c>
      <c r="G57" s="84" t="s">
        <v>127</v>
      </c>
      <c r="H57" s="84" t="s">
        <v>127</v>
      </c>
      <c r="I57" s="84" t="s">
        <v>127</v>
      </c>
      <c r="J57" s="84" t="s">
        <v>127</v>
      </c>
      <c r="K57" s="84" t="s">
        <v>127</v>
      </c>
      <c r="L57" s="84" t="s">
        <v>127</v>
      </c>
      <c r="M57" s="84" t="s">
        <v>127</v>
      </c>
      <c r="N57" s="84" t="s">
        <v>127</v>
      </c>
      <c r="O57" s="84" t="s">
        <v>127</v>
      </c>
      <c r="P57" s="84">
        <v>0</v>
      </c>
      <c r="Q57" s="84">
        <v>0</v>
      </c>
      <c r="R57" s="84">
        <v>0</v>
      </c>
      <c r="S57" s="97">
        <v>0</v>
      </c>
      <c r="T57" s="84">
        <v>0</v>
      </c>
      <c r="U57" s="84">
        <v>0</v>
      </c>
      <c r="V57" s="84" t="s">
        <v>127</v>
      </c>
      <c r="W57" s="84" t="s">
        <v>127</v>
      </c>
      <c r="X57" s="84" t="s">
        <v>127</v>
      </c>
      <c r="Y57" s="84" t="s">
        <v>127</v>
      </c>
      <c r="Z57" s="84" t="s">
        <v>127</v>
      </c>
      <c r="AA57" s="84" t="s">
        <v>127</v>
      </c>
      <c r="AB57" s="84">
        <v>0</v>
      </c>
      <c r="AC57" s="84">
        <v>0</v>
      </c>
      <c r="AD57" s="84">
        <v>0</v>
      </c>
      <c r="AE57" s="84">
        <v>0</v>
      </c>
      <c r="AF57" s="84">
        <v>0</v>
      </c>
      <c r="AG57" s="84">
        <v>0</v>
      </c>
      <c r="AH57" s="84" t="s">
        <v>127</v>
      </c>
      <c r="AI57" s="84" t="s">
        <v>127</v>
      </c>
      <c r="AJ57" s="84" t="s">
        <v>127</v>
      </c>
      <c r="AK57" s="84" t="s">
        <v>127</v>
      </c>
      <c r="AL57" s="84" t="s">
        <v>127</v>
      </c>
      <c r="AM57" s="84" t="s">
        <v>127</v>
      </c>
      <c r="AN57" s="84" t="s">
        <v>474</v>
      </c>
      <c r="AO57" s="84">
        <v>0</v>
      </c>
      <c r="AP57" s="84">
        <v>0</v>
      </c>
      <c r="AQ57" s="84">
        <v>0.7</v>
      </c>
      <c r="AR57" s="84">
        <v>0</v>
      </c>
      <c r="AS57" s="84">
        <v>0</v>
      </c>
      <c r="AT57" s="84" t="s">
        <v>127</v>
      </c>
      <c r="AU57" s="84" t="s">
        <v>127</v>
      </c>
      <c r="AV57" s="84" t="s">
        <v>127</v>
      </c>
      <c r="AW57" s="84">
        <f>AQ57</f>
        <v>0.7</v>
      </c>
      <c r="AX57" s="84" t="s">
        <v>127</v>
      </c>
      <c r="AY57" s="84" t="s">
        <v>127</v>
      </c>
      <c r="AZ57" s="603"/>
      <c r="BA57" s="603"/>
      <c r="BB57" s="603"/>
      <c r="BC57" s="603"/>
      <c r="BD57" s="603"/>
      <c r="BE57" s="603"/>
      <c r="BF57" s="603"/>
      <c r="BG57" s="603"/>
      <c r="BH57" s="603"/>
      <c r="BI57" s="603"/>
      <c r="BJ57" s="603"/>
      <c r="BK57" s="603"/>
      <c r="BL57" s="603"/>
      <c r="BM57" s="603"/>
      <c r="BN57" s="603"/>
      <c r="BO57" s="603"/>
      <c r="BP57" s="603"/>
      <c r="BQ57" s="603"/>
      <c r="BR57" s="603"/>
      <c r="BS57" s="603"/>
      <c r="BT57" s="603"/>
      <c r="BU57" s="603"/>
      <c r="BV57" s="603"/>
      <c r="BW57" s="603"/>
      <c r="BX57" s="603"/>
      <c r="BY57" s="603"/>
      <c r="BZ57" s="603"/>
      <c r="CA57" s="603"/>
      <c r="CB57" s="603"/>
      <c r="CC57" s="603"/>
      <c r="CD57" s="603"/>
      <c r="CE57" s="603"/>
      <c r="CF57" s="603"/>
      <c r="CG57" s="603"/>
      <c r="CH57" s="603"/>
      <c r="CI57" s="603"/>
      <c r="CJ57" s="603"/>
      <c r="CK57" s="603"/>
      <c r="CL57" s="603"/>
      <c r="CM57" s="603"/>
      <c r="CN57" s="603"/>
      <c r="CO57" s="603"/>
      <c r="CP57" s="603"/>
      <c r="CQ57" s="603"/>
      <c r="CR57" s="603"/>
      <c r="CS57" s="603"/>
      <c r="CT57" s="603"/>
      <c r="CU57" s="603"/>
      <c r="CV57" s="603"/>
      <c r="CW57" s="603"/>
      <c r="CX57" s="603"/>
      <c r="CY57" s="603"/>
    </row>
    <row r="58" spans="1:103" s="128" customFormat="1" x14ac:dyDescent="0.25">
      <c r="A58" s="52" t="s">
        <v>170</v>
      </c>
      <c r="B58" s="66" t="s">
        <v>1558</v>
      </c>
      <c r="C58" s="66" t="s">
        <v>1580</v>
      </c>
      <c r="D58" s="84" t="s">
        <v>127</v>
      </c>
      <c r="E58" s="84" t="s">
        <v>127</v>
      </c>
      <c r="F58" s="84" t="s">
        <v>127</v>
      </c>
      <c r="G58" s="84" t="s">
        <v>127</v>
      </c>
      <c r="H58" s="84" t="s">
        <v>127</v>
      </c>
      <c r="I58" s="84" t="s">
        <v>127</v>
      </c>
      <c r="J58" s="84" t="s">
        <v>127</v>
      </c>
      <c r="K58" s="84" t="s">
        <v>127</v>
      </c>
      <c r="L58" s="84" t="s">
        <v>127</v>
      </c>
      <c r="M58" s="84" t="s">
        <v>127</v>
      </c>
      <c r="N58" s="84" t="s">
        <v>127</v>
      </c>
      <c r="O58" s="84" t="s">
        <v>127</v>
      </c>
      <c r="P58" s="84">
        <v>0</v>
      </c>
      <c r="Q58" s="84">
        <v>0</v>
      </c>
      <c r="R58" s="84">
        <v>0</v>
      </c>
      <c r="S58" s="97">
        <v>0</v>
      </c>
      <c r="T58" s="84">
        <v>0</v>
      </c>
      <c r="U58" s="84">
        <v>0</v>
      </c>
      <c r="V58" s="84" t="s">
        <v>127</v>
      </c>
      <c r="W58" s="84" t="s">
        <v>127</v>
      </c>
      <c r="X58" s="84" t="s">
        <v>127</v>
      </c>
      <c r="Y58" s="84" t="s">
        <v>127</v>
      </c>
      <c r="Z58" s="84" t="s">
        <v>127</v>
      </c>
      <c r="AA58" s="84" t="s">
        <v>127</v>
      </c>
      <c r="AB58" s="84">
        <v>0</v>
      </c>
      <c r="AC58" s="84">
        <v>0</v>
      </c>
      <c r="AD58" s="84">
        <v>0</v>
      </c>
      <c r="AE58" s="84">
        <v>0</v>
      </c>
      <c r="AF58" s="84">
        <v>0</v>
      </c>
      <c r="AG58" s="84">
        <v>0</v>
      </c>
      <c r="AH58" s="84" t="s">
        <v>127</v>
      </c>
      <c r="AI58" s="84" t="s">
        <v>127</v>
      </c>
      <c r="AJ58" s="84" t="s">
        <v>127</v>
      </c>
      <c r="AK58" s="84" t="s">
        <v>127</v>
      </c>
      <c r="AL58" s="84" t="s">
        <v>127</v>
      </c>
      <c r="AM58" s="84" t="s">
        <v>127</v>
      </c>
      <c r="AN58" s="84" t="s">
        <v>476</v>
      </c>
      <c r="AO58" s="84">
        <v>0</v>
      </c>
      <c r="AP58" s="84">
        <v>0</v>
      </c>
      <c r="AQ58" s="84">
        <v>0</v>
      </c>
      <c r="AR58" s="84">
        <v>0</v>
      </c>
      <c r="AS58" s="84">
        <v>0</v>
      </c>
      <c r="AT58" s="84" t="s">
        <v>476</v>
      </c>
      <c r="AU58" s="84" t="s">
        <v>127</v>
      </c>
      <c r="AV58" s="84" t="s">
        <v>127</v>
      </c>
      <c r="AW58" s="84">
        <v>0.55000000000000004</v>
      </c>
      <c r="AX58" s="84" t="s">
        <v>127</v>
      </c>
      <c r="AY58" s="84" t="s">
        <v>127</v>
      </c>
      <c r="AZ58" s="603"/>
      <c r="BA58" s="603"/>
      <c r="BB58" s="603"/>
      <c r="BC58" s="603"/>
      <c r="BD58" s="603"/>
      <c r="BE58" s="603"/>
      <c r="BF58" s="603"/>
      <c r="BG58" s="603"/>
      <c r="BH58" s="603"/>
      <c r="BI58" s="603"/>
      <c r="BJ58" s="603"/>
      <c r="BK58" s="603"/>
      <c r="BL58" s="603"/>
      <c r="BM58" s="603"/>
      <c r="BN58" s="603"/>
      <c r="BO58" s="603"/>
      <c r="BP58" s="603"/>
      <c r="BQ58" s="603"/>
      <c r="BR58" s="603"/>
      <c r="BS58" s="603"/>
      <c r="BT58" s="603"/>
      <c r="BU58" s="603"/>
      <c r="BV58" s="603"/>
      <c r="BW58" s="603"/>
      <c r="BX58" s="603"/>
      <c r="BY58" s="603"/>
      <c r="BZ58" s="603"/>
      <c r="CA58" s="603"/>
      <c r="CB58" s="603"/>
      <c r="CC58" s="603"/>
      <c r="CD58" s="603"/>
      <c r="CE58" s="603"/>
      <c r="CF58" s="603"/>
      <c r="CG58" s="603"/>
      <c r="CH58" s="603"/>
      <c r="CI58" s="603"/>
      <c r="CJ58" s="603"/>
      <c r="CK58" s="603"/>
      <c r="CL58" s="603"/>
      <c r="CM58" s="603"/>
      <c r="CN58" s="603"/>
      <c r="CO58" s="603"/>
      <c r="CP58" s="603"/>
      <c r="CQ58" s="603"/>
      <c r="CR58" s="603"/>
      <c r="CS58" s="603"/>
      <c r="CT58" s="603"/>
      <c r="CU58" s="603"/>
      <c r="CV58" s="603"/>
      <c r="CW58" s="603"/>
      <c r="CX58" s="603"/>
      <c r="CY58" s="603"/>
    </row>
    <row r="59" spans="1:103" s="86" customFormat="1" x14ac:dyDescent="0.25">
      <c r="A59" s="46" t="s">
        <v>172</v>
      </c>
      <c r="B59" s="47" t="s">
        <v>173</v>
      </c>
      <c r="C59" s="85" t="s">
        <v>127</v>
      </c>
      <c r="D59" s="85" t="s">
        <v>127</v>
      </c>
      <c r="E59" s="85" t="s">
        <v>127</v>
      </c>
      <c r="F59" s="85" t="s">
        <v>127</v>
      </c>
      <c r="G59" s="85" t="s">
        <v>127</v>
      </c>
      <c r="H59" s="85" t="s">
        <v>127</v>
      </c>
      <c r="I59" s="85" t="s">
        <v>127</v>
      </c>
      <c r="J59" s="85" t="s">
        <v>127</v>
      </c>
      <c r="K59" s="85" t="s">
        <v>127</v>
      </c>
      <c r="L59" s="85" t="s">
        <v>127</v>
      </c>
      <c r="M59" s="85" t="s">
        <v>127</v>
      </c>
      <c r="N59" s="85" t="s">
        <v>127</v>
      </c>
      <c r="O59" s="85" t="s">
        <v>127</v>
      </c>
      <c r="P59" s="85" t="s">
        <v>127</v>
      </c>
      <c r="Q59" s="85" t="s">
        <v>127</v>
      </c>
      <c r="R59" s="85" t="s">
        <v>127</v>
      </c>
      <c r="S59" s="85" t="s">
        <v>127</v>
      </c>
      <c r="T59" s="85" t="s">
        <v>127</v>
      </c>
      <c r="U59" s="85" t="s">
        <v>127</v>
      </c>
      <c r="V59" s="85" t="s">
        <v>127</v>
      </c>
      <c r="W59" s="85" t="s">
        <v>127</v>
      </c>
      <c r="X59" s="85" t="s">
        <v>127</v>
      </c>
      <c r="Y59" s="85" t="s">
        <v>127</v>
      </c>
      <c r="Z59" s="85" t="s">
        <v>127</v>
      </c>
      <c r="AA59" s="85" t="s">
        <v>127</v>
      </c>
      <c r="AB59" s="85" t="s">
        <v>127</v>
      </c>
      <c r="AC59" s="85" t="s">
        <v>127</v>
      </c>
      <c r="AD59" s="85" t="s">
        <v>127</v>
      </c>
      <c r="AE59" s="85" t="s">
        <v>127</v>
      </c>
      <c r="AF59" s="85" t="s">
        <v>127</v>
      </c>
      <c r="AG59" s="85" t="s">
        <v>127</v>
      </c>
      <c r="AH59" s="85" t="s">
        <v>127</v>
      </c>
      <c r="AI59" s="85" t="s">
        <v>127</v>
      </c>
      <c r="AJ59" s="85" t="s">
        <v>127</v>
      </c>
      <c r="AK59" s="85" t="s">
        <v>127</v>
      </c>
      <c r="AL59" s="85" t="s">
        <v>127</v>
      </c>
      <c r="AM59" s="85" t="s">
        <v>127</v>
      </c>
      <c r="AN59" s="85" t="s">
        <v>127</v>
      </c>
      <c r="AO59" s="85" t="s">
        <v>127</v>
      </c>
      <c r="AP59" s="85" t="s">
        <v>127</v>
      </c>
      <c r="AQ59" s="85" t="s">
        <v>127</v>
      </c>
      <c r="AR59" s="85" t="s">
        <v>127</v>
      </c>
      <c r="AS59" s="85" t="s">
        <v>127</v>
      </c>
      <c r="AT59" s="85" t="s">
        <v>127</v>
      </c>
      <c r="AU59" s="85" t="s">
        <v>127</v>
      </c>
      <c r="AV59" s="85" t="s">
        <v>127</v>
      </c>
      <c r="AW59" s="85" t="s">
        <v>127</v>
      </c>
      <c r="AX59" s="85" t="s">
        <v>127</v>
      </c>
      <c r="AY59" s="85" t="s">
        <v>127</v>
      </c>
      <c r="AZ59" s="603"/>
      <c r="BA59" s="603"/>
      <c r="BB59" s="603"/>
      <c r="BC59" s="603"/>
      <c r="BD59" s="603"/>
      <c r="BE59" s="603"/>
      <c r="BF59" s="603"/>
      <c r="BG59" s="603"/>
      <c r="BH59" s="603"/>
      <c r="BI59" s="603"/>
      <c r="BJ59" s="603"/>
      <c r="BK59" s="603"/>
      <c r="BL59" s="603"/>
      <c r="BM59" s="603"/>
      <c r="BN59" s="603"/>
      <c r="BO59" s="603"/>
      <c r="BP59" s="603"/>
      <c r="BQ59" s="603"/>
      <c r="BR59" s="603"/>
      <c r="BS59" s="603"/>
      <c r="BT59" s="603"/>
      <c r="BU59" s="603"/>
      <c r="BV59" s="603"/>
      <c r="BW59" s="603"/>
      <c r="BX59" s="603"/>
      <c r="BY59" s="603"/>
      <c r="BZ59" s="603"/>
      <c r="CA59" s="603"/>
      <c r="CB59" s="603"/>
      <c r="CC59" s="603"/>
      <c r="CD59" s="603"/>
      <c r="CE59" s="603"/>
      <c r="CF59" s="603"/>
      <c r="CG59" s="603"/>
      <c r="CH59" s="603"/>
      <c r="CI59" s="603"/>
      <c r="CJ59" s="603"/>
      <c r="CK59" s="603"/>
      <c r="CL59" s="603"/>
      <c r="CM59" s="603"/>
      <c r="CN59" s="603"/>
      <c r="CO59" s="603"/>
      <c r="CP59" s="603"/>
      <c r="CQ59" s="603"/>
      <c r="CR59" s="603"/>
      <c r="CS59" s="603"/>
      <c r="CT59" s="603"/>
      <c r="CU59" s="603"/>
      <c r="CV59" s="603"/>
      <c r="CW59" s="603"/>
      <c r="CX59" s="603"/>
      <c r="CY59" s="603"/>
    </row>
    <row r="60" spans="1:103" s="129" customFormat="1" x14ac:dyDescent="0.25">
      <c r="A60" s="40" t="s">
        <v>174</v>
      </c>
      <c r="B60" s="41" t="s">
        <v>175</v>
      </c>
      <c r="C60" s="122" t="s">
        <v>127</v>
      </c>
      <c r="D60" s="122" t="s">
        <v>127</v>
      </c>
      <c r="E60" s="122" t="s">
        <v>127</v>
      </c>
      <c r="F60" s="122" t="s">
        <v>127</v>
      </c>
      <c r="G60" s="122" t="s">
        <v>127</v>
      </c>
      <c r="H60" s="122" t="s">
        <v>127</v>
      </c>
      <c r="I60" s="122" t="s">
        <v>127</v>
      </c>
      <c r="J60" s="122" t="s">
        <v>127</v>
      </c>
      <c r="K60" s="122" t="s">
        <v>127</v>
      </c>
      <c r="L60" s="122" t="s">
        <v>127</v>
      </c>
      <c r="M60" s="122" t="s">
        <v>127</v>
      </c>
      <c r="N60" s="122" t="s">
        <v>127</v>
      </c>
      <c r="O60" s="122" t="s">
        <v>127</v>
      </c>
      <c r="P60" s="122" t="s">
        <v>474</v>
      </c>
      <c r="Q60" s="122">
        <v>0</v>
      </c>
      <c r="R60" s="122">
        <v>0</v>
      </c>
      <c r="S60" s="122">
        <v>0</v>
      </c>
      <c r="T60" s="122">
        <v>0</v>
      </c>
      <c r="U60" s="122">
        <v>147</v>
      </c>
      <c r="V60" s="122" t="s">
        <v>127</v>
      </c>
      <c r="W60" s="122" t="s">
        <v>127</v>
      </c>
      <c r="X60" s="122" t="s">
        <v>127</v>
      </c>
      <c r="Y60" s="122" t="s">
        <v>127</v>
      </c>
      <c r="Z60" s="122" t="s">
        <v>127</v>
      </c>
      <c r="AA60" s="122" t="s">
        <v>127</v>
      </c>
      <c r="AB60" s="122" t="s">
        <v>474</v>
      </c>
      <c r="AC60" s="122">
        <v>0</v>
      </c>
      <c r="AD60" s="122">
        <v>0</v>
      </c>
      <c r="AE60" s="122">
        <v>0</v>
      </c>
      <c r="AF60" s="122">
        <v>0</v>
      </c>
      <c r="AG60" s="122">
        <v>152</v>
      </c>
      <c r="AH60" s="122" t="s">
        <v>127</v>
      </c>
      <c r="AI60" s="122" t="s">
        <v>127</v>
      </c>
      <c r="AJ60" s="122" t="s">
        <v>127</v>
      </c>
      <c r="AK60" s="122" t="s">
        <v>127</v>
      </c>
      <c r="AL60" s="122" t="s">
        <v>127</v>
      </c>
      <c r="AM60" s="122" t="s">
        <v>127</v>
      </c>
      <c r="AN60" s="122" t="s">
        <v>474</v>
      </c>
      <c r="AO60" s="122">
        <v>0</v>
      </c>
      <c r="AP60" s="122">
        <v>0</v>
      </c>
      <c r="AQ60" s="122">
        <v>0</v>
      </c>
      <c r="AR60" s="122">
        <v>0</v>
      </c>
      <c r="AS60" s="122">
        <v>219</v>
      </c>
      <c r="AT60" s="122" t="s">
        <v>127</v>
      </c>
      <c r="AU60" s="122" t="s">
        <v>127</v>
      </c>
      <c r="AV60" s="122" t="s">
        <v>127</v>
      </c>
      <c r="AW60" s="122" t="s">
        <v>127</v>
      </c>
      <c r="AX60" s="122" t="s">
        <v>127</v>
      </c>
      <c r="AY60" s="122">
        <f>AS60</f>
        <v>219</v>
      </c>
      <c r="AZ60" s="603"/>
      <c r="BA60" s="603"/>
      <c r="BB60" s="603"/>
      <c r="BC60" s="603"/>
      <c r="BD60" s="603"/>
      <c r="BE60" s="603"/>
      <c r="BF60" s="603"/>
      <c r="BG60" s="603"/>
      <c r="BH60" s="603"/>
      <c r="BI60" s="603"/>
      <c r="BJ60" s="603"/>
      <c r="BK60" s="603"/>
      <c r="BL60" s="603"/>
      <c r="BM60" s="603"/>
      <c r="BN60" s="603"/>
      <c r="BO60" s="603"/>
      <c r="BP60" s="603"/>
      <c r="BQ60" s="603"/>
      <c r="BR60" s="603"/>
      <c r="BS60" s="603"/>
      <c r="BT60" s="603"/>
      <c r="BU60" s="603"/>
      <c r="BV60" s="603"/>
      <c r="BW60" s="603"/>
      <c r="BX60" s="603"/>
      <c r="BY60" s="603"/>
      <c r="BZ60" s="603"/>
      <c r="CA60" s="603"/>
      <c r="CB60" s="603"/>
      <c r="CC60" s="603"/>
      <c r="CD60" s="603"/>
      <c r="CE60" s="603"/>
      <c r="CF60" s="603"/>
      <c r="CG60" s="603"/>
      <c r="CH60" s="603"/>
      <c r="CI60" s="603"/>
      <c r="CJ60" s="603"/>
      <c r="CK60" s="603"/>
      <c r="CL60" s="603"/>
      <c r="CM60" s="603"/>
      <c r="CN60" s="603"/>
      <c r="CO60" s="603"/>
      <c r="CP60" s="603"/>
      <c r="CQ60" s="603"/>
      <c r="CR60" s="603"/>
      <c r="CS60" s="603"/>
      <c r="CT60" s="603"/>
      <c r="CU60" s="603"/>
      <c r="CV60" s="603"/>
      <c r="CW60" s="603"/>
      <c r="CX60" s="603"/>
      <c r="CY60" s="603"/>
    </row>
    <row r="61" spans="1:103" s="86" customFormat="1" x14ac:dyDescent="0.25">
      <c r="A61" s="46" t="s">
        <v>176</v>
      </c>
      <c r="B61" s="47" t="s">
        <v>177</v>
      </c>
      <c r="C61" s="85" t="s">
        <v>127</v>
      </c>
      <c r="D61" s="85" t="s">
        <v>127</v>
      </c>
      <c r="E61" s="85" t="s">
        <v>127</v>
      </c>
      <c r="F61" s="85" t="s">
        <v>127</v>
      </c>
      <c r="G61" s="85" t="s">
        <v>127</v>
      </c>
      <c r="H61" s="85" t="s">
        <v>127</v>
      </c>
      <c r="I61" s="85" t="s">
        <v>127</v>
      </c>
      <c r="J61" s="85" t="s">
        <v>127</v>
      </c>
      <c r="K61" s="85" t="s">
        <v>127</v>
      </c>
      <c r="L61" s="85" t="s">
        <v>127</v>
      </c>
      <c r="M61" s="85" t="s">
        <v>127</v>
      </c>
      <c r="N61" s="85" t="s">
        <v>127</v>
      </c>
      <c r="O61" s="85" t="s">
        <v>127</v>
      </c>
      <c r="P61" s="85" t="s">
        <v>474</v>
      </c>
      <c r="Q61" s="85">
        <v>0</v>
      </c>
      <c r="R61" s="85">
        <v>0</v>
      </c>
      <c r="S61" s="85">
        <v>0</v>
      </c>
      <c r="T61" s="85">
        <v>0</v>
      </c>
      <c r="U61" s="85">
        <v>147</v>
      </c>
      <c r="V61" s="85" t="s">
        <v>127</v>
      </c>
      <c r="W61" s="85" t="s">
        <v>127</v>
      </c>
      <c r="X61" s="85" t="s">
        <v>127</v>
      </c>
      <c r="Y61" s="85" t="s">
        <v>127</v>
      </c>
      <c r="Z61" s="85" t="s">
        <v>127</v>
      </c>
      <c r="AA61" s="85" t="s">
        <v>127</v>
      </c>
      <c r="AB61" s="85" t="s">
        <v>474</v>
      </c>
      <c r="AC61" s="85">
        <v>0</v>
      </c>
      <c r="AD61" s="85">
        <v>0</v>
      </c>
      <c r="AE61" s="85">
        <v>0</v>
      </c>
      <c r="AF61" s="85">
        <v>0</v>
      </c>
      <c r="AG61" s="85">
        <v>152</v>
      </c>
      <c r="AH61" s="85" t="s">
        <v>127</v>
      </c>
      <c r="AI61" s="85" t="s">
        <v>127</v>
      </c>
      <c r="AJ61" s="85" t="s">
        <v>127</v>
      </c>
      <c r="AK61" s="85" t="s">
        <v>127</v>
      </c>
      <c r="AL61" s="85" t="s">
        <v>127</v>
      </c>
      <c r="AM61" s="85" t="s">
        <v>127</v>
      </c>
      <c r="AN61" s="85" t="s">
        <v>474</v>
      </c>
      <c r="AO61" s="85">
        <v>0</v>
      </c>
      <c r="AP61" s="85">
        <v>0</v>
      </c>
      <c r="AQ61" s="85">
        <v>0</v>
      </c>
      <c r="AR61" s="85">
        <v>0</v>
      </c>
      <c r="AS61" s="85">
        <v>219</v>
      </c>
      <c r="AT61" s="85" t="s">
        <v>127</v>
      </c>
      <c r="AU61" s="85" t="s">
        <v>127</v>
      </c>
      <c r="AV61" s="85" t="s">
        <v>127</v>
      </c>
      <c r="AW61" s="85" t="s">
        <v>127</v>
      </c>
      <c r="AX61" s="85" t="s">
        <v>127</v>
      </c>
      <c r="AY61" s="85">
        <f>AS61</f>
        <v>219</v>
      </c>
      <c r="AZ61" s="603"/>
      <c r="BA61" s="603"/>
      <c r="BB61" s="603"/>
      <c r="BC61" s="603"/>
      <c r="BD61" s="603"/>
      <c r="BE61" s="603"/>
      <c r="BF61" s="603"/>
      <c r="BG61" s="603"/>
      <c r="BH61" s="603"/>
      <c r="BI61" s="603"/>
      <c r="BJ61" s="603"/>
      <c r="BK61" s="603"/>
      <c r="BL61" s="603"/>
      <c r="BM61" s="603"/>
      <c r="BN61" s="603"/>
      <c r="BO61" s="603"/>
      <c r="BP61" s="603"/>
      <c r="BQ61" s="603"/>
      <c r="BR61" s="603"/>
      <c r="BS61" s="603"/>
      <c r="BT61" s="603"/>
      <c r="BU61" s="603"/>
      <c r="BV61" s="603"/>
      <c r="BW61" s="603"/>
      <c r="BX61" s="603"/>
      <c r="BY61" s="603"/>
      <c r="BZ61" s="603"/>
      <c r="CA61" s="603"/>
      <c r="CB61" s="603"/>
      <c r="CC61" s="603"/>
      <c r="CD61" s="603"/>
      <c r="CE61" s="603"/>
      <c r="CF61" s="603"/>
      <c r="CG61" s="603"/>
      <c r="CH61" s="603"/>
      <c r="CI61" s="603"/>
      <c r="CJ61" s="603"/>
      <c r="CK61" s="603"/>
      <c r="CL61" s="603"/>
      <c r="CM61" s="603"/>
      <c r="CN61" s="603"/>
      <c r="CO61" s="603"/>
      <c r="CP61" s="603"/>
      <c r="CQ61" s="603"/>
      <c r="CR61" s="603"/>
      <c r="CS61" s="603"/>
      <c r="CT61" s="603"/>
      <c r="CU61" s="603"/>
      <c r="CV61" s="603"/>
      <c r="CW61" s="603"/>
      <c r="CX61" s="603"/>
      <c r="CY61" s="603"/>
    </row>
    <row r="62" spans="1:103" s="128" customFormat="1" x14ac:dyDescent="0.25">
      <c r="A62" s="89" t="s">
        <v>176</v>
      </c>
      <c r="B62" s="67" t="s">
        <v>1454</v>
      </c>
      <c r="C62" s="53" t="s">
        <v>40</v>
      </c>
      <c r="D62" s="84" t="s">
        <v>127</v>
      </c>
      <c r="E62" s="84" t="s">
        <v>127</v>
      </c>
      <c r="F62" s="84" t="s">
        <v>127</v>
      </c>
      <c r="G62" s="84" t="s">
        <v>127</v>
      </c>
      <c r="H62" s="84" t="s">
        <v>127</v>
      </c>
      <c r="I62" s="84" t="s">
        <v>127</v>
      </c>
      <c r="J62" s="84" t="s">
        <v>127</v>
      </c>
      <c r="K62" s="84" t="s">
        <v>127</v>
      </c>
      <c r="L62" s="84" t="s">
        <v>127</v>
      </c>
      <c r="M62" s="84" t="s">
        <v>127</v>
      </c>
      <c r="N62" s="84" t="s">
        <v>127</v>
      </c>
      <c r="O62" s="84" t="s">
        <v>127</v>
      </c>
      <c r="P62" s="84" t="s">
        <v>474</v>
      </c>
      <c r="Q62" s="84">
        <v>0</v>
      </c>
      <c r="R62" s="84">
        <v>0</v>
      </c>
      <c r="S62" s="84">
        <v>0</v>
      </c>
      <c r="T62" s="84">
        <v>0</v>
      </c>
      <c r="U62" s="84">
        <v>147</v>
      </c>
      <c r="V62" s="84" t="s">
        <v>127</v>
      </c>
      <c r="W62" s="84" t="s">
        <v>127</v>
      </c>
      <c r="X62" s="84" t="s">
        <v>127</v>
      </c>
      <c r="Y62" s="84" t="s">
        <v>127</v>
      </c>
      <c r="Z62" s="84" t="s">
        <v>127</v>
      </c>
      <c r="AA62" s="84" t="s">
        <v>127</v>
      </c>
      <c r="AB62" s="84" t="s">
        <v>474</v>
      </c>
      <c r="AC62" s="84">
        <v>0</v>
      </c>
      <c r="AD62" s="84">
        <v>0</v>
      </c>
      <c r="AE62" s="84">
        <v>0</v>
      </c>
      <c r="AF62" s="84">
        <v>0</v>
      </c>
      <c r="AG62" s="84">
        <v>152</v>
      </c>
      <c r="AH62" s="84" t="s">
        <v>127</v>
      </c>
      <c r="AI62" s="84" t="s">
        <v>127</v>
      </c>
      <c r="AJ62" s="84" t="s">
        <v>127</v>
      </c>
      <c r="AK62" s="84" t="s">
        <v>127</v>
      </c>
      <c r="AL62" s="84" t="s">
        <v>127</v>
      </c>
      <c r="AM62" s="84" t="s">
        <v>127</v>
      </c>
      <c r="AN62" s="84" t="s">
        <v>474</v>
      </c>
      <c r="AO62" s="84">
        <v>0</v>
      </c>
      <c r="AP62" s="84">
        <v>0</v>
      </c>
      <c r="AQ62" s="84">
        <v>0</v>
      </c>
      <c r="AR62" s="84">
        <v>0</v>
      </c>
      <c r="AS62" s="84">
        <v>219</v>
      </c>
      <c r="AT62" s="84" t="s">
        <v>127</v>
      </c>
      <c r="AU62" s="84" t="s">
        <v>127</v>
      </c>
      <c r="AV62" s="84" t="s">
        <v>127</v>
      </c>
      <c r="AW62" s="84" t="s">
        <v>127</v>
      </c>
      <c r="AX62" s="84" t="s">
        <v>127</v>
      </c>
      <c r="AY62" s="84">
        <f>AS62</f>
        <v>219</v>
      </c>
      <c r="AZ62" s="603"/>
      <c r="BA62" s="603"/>
      <c r="BB62" s="603"/>
      <c r="BC62" s="603"/>
      <c r="BD62" s="603"/>
      <c r="BE62" s="603"/>
      <c r="BF62" s="603"/>
      <c r="BG62" s="603"/>
      <c r="BH62" s="603"/>
      <c r="BI62" s="603"/>
      <c r="BJ62" s="603"/>
      <c r="BK62" s="603"/>
      <c r="BL62" s="603"/>
      <c r="BM62" s="603"/>
      <c r="BN62" s="603"/>
      <c r="BO62" s="603"/>
      <c r="BP62" s="603"/>
      <c r="BQ62" s="603"/>
      <c r="BR62" s="603"/>
      <c r="BS62" s="603"/>
      <c r="BT62" s="603"/>
      <c r="BU62" s="603"/>
      <c r="BV62" s="603"/>
      <c r="BW62" s="603"/>
      <c r="BX62" s="603"/>
      <c r="BY62" s="603"/>
      <c r="BZ62" s="603"/>
      <c r="CA62" s="603"/>
      <c r="CB62" s="603"/>
      <c r="CC62" s="603"/>
      <c r="CD62" s="603"/>
      <c r="CE62" s="603"/>
      <c r="CF62" s="603"/>
      <c r="CG62" s="603"/>
      <c r="CH62" s="603"/>
      <c r="CI62" s="603"/>
      <c r="CJ62" s="603"/>
      <c r="CK62" s="603"/>
      <c r="CL62" s="603"/>
      <c r="CM62" s="603"/>
      <c r="CN62" s="603"/>
      <c r="CO62" s="603"/>
      <c r="CP62" s="603"/>
      <c r="CQ62" s="603"/>
      <c r="CR62" s="603"/>
      <c r="CS62" s="603"/>
      <c r="CT62" s="603"/>
      <c r="CU62" s="603"/>
      <c r="CV62" s="603"/>
      <c r="CW62" s="603"/>
      <c r="CX62" s="603"/>
      <c r="CY62" s="603"/>
    </row>
    <row r="63" spans="1:103" s="603" customFormat="1" x14ac:dyDescent="0.25">
      <c r="A63" s="33" t="s">
        <v>178</v>
      </c>
      <c r="B63" s="594" t="s">
        <v>179</v>
      </c>
      <c r="C63" s="599" t="s">
        <v>127</v>
      </c>
      <c r="D63" s="599" t="s">
        <v>127</v>
      </c>
      <c r="E63" s="599" t="s">
        <v>127</v>
      </c>
      <c r="F63" s="599" t="s">
        <v>127</v>
      </c>
      <c r="G63" s="599" t="s">
        <v>127</v>
      </c>
      <c r="H63" s="599" t="s">
        <v>127</v>
      </c>
      <c r="I63" s="599" t="s">
        <v>127</v>
      </c>
      <c r="J63" s="599" t="s">
        <v>127</v>
      </c>
      <c r="K63" s="599" t="s">
        <v>127</v>
      </c>
      <c r="L63" s="599" t="s">
        <v>127</v>
      </c>
      <c r="M63" s="599" t="s">
        <v>127</v>
      </c>
      <c r="N63" s="599" t="s">
        <v>127</v>
      </c>
      <c r="O63" s="599" t="s">
        <v>127</v>
      </c>
      <c r="P63" s="599" t="s">
        <v>127</v>
      </c>
      <c r="Q63" s="599" t="s">
        <v>127</v>
      </c>
      <c r="R63" s="599" t="s">
        <v>127</v>
      </c>
      <c r="S63" s="599" t="s">
        <v>127</v>
      </c>
      <c r="T63" s="599" t="s">
        <v>127</v>
      </c>
      <c r="U63" s="599" t="s">
        <v>127</v>
      </c>
      <c r="V63" s="599" t="s">
        <v>127</v>
      </c>
      <c r="W63" s="599" t="s">
        <v>127</v>
      </c>
      <c r="X63" s="599" t="s">
        <v>127</v>
      </c>
      <c r="Y63" s="599" t="s">
        <v>127</v>
      </c>
      <c r="Z63" s="599" t="s">
        <v>127</v>
      </c>
      <c r="AA63" s="599" t="s">
        <v>127</v>
      </c>
      <c r="AB63" s="599" t="s">
        <v>127</v>
      </c>
      <c r="AC63" s="599" t="s">
        <v>127</v>
      </c>
      <c r="AD63" s="599" t="s">
        <v>127</v>
      </c>
      <c r="AE63" s="599" t="s">
        <v>127</v>
      </c>
      <c r="AF63" s="599" t="s">
        <v>127</v>
      </c>
      <c r="AG63" s="599" t="s">
        <v>127</v>
      </c>
      <c r="AH63" s="599" t="s">
        <v>127</v>
      </c>
      <c r="AI63" s="599" t="s">
        <v>127</v>
      </c>
      <c r="AJ63" s="599" t="s">
        <v>127</v>
      </c>
      <c r="AK63" s="599" t="s">
        <v>127</v>
      </c>
      <c r="AL63" s="599" t="s">
        <v>127</v>
      </c>
      <c r="AM63" s="599" t="s">
        <v>127</v>
      </c>
      <c r="AN63" s="599" t="s">
        <v>127</v>
      </c>
      <c r="AO63" s="599" t="s">
        <v>127</v>
      </c>
      <c r="AP63" s="599" t="s">
        <v>127</v>
      </c>
      <c r="AQ63" s="599" t="s">
        <v>127</v>
      </c>
      <c r="AR63" s="599" t="s">
        <v>127</v>
      </c>
      <c r="AS63" s="599" t="s">
        <v>127</v>
      </c>
      <c r="AT63" s="599" t="s">
        <v>127</v>
      </c>
      <c r="AU63" s="599" t="s">
        <v>127</v>
      </c>
      <c r="AV63" s="599" t="s">
        <v>127</v>
      </c>
      <c r="AW63" s="599" t="s">
        <v>127</v>
      </c>
      <c r="AX63" s="599" t="s">
        <v>127</v>
      </c>
      <c r="AY63" s="599" t="s">
        <v>127</v>
      </c>
    </row>
    <row r="64" spans="1:103" s="603" customFormat="1" x14ac:dyDescent="0.25">
      <c r="A64" s="33" t="s">
        <v>180</v>
      </c>
      <c r="B64" s="594" t="s">
        <v>181</v>
      </c>
      <c r="C64" s="599" t="s">
        <v>127</v>
      </c>
      <c r="D64" s="599" t="s">
        <v>127</v>
      </c>
      <c r="E64" s="599" t="s">
        <v>127</v>
      </c>
      <c r="F64" s="599" t="s">
        <v>127</v>
      </c>
      <c r="G64" s="599" t="s">
        <v>127</v>
      </c>
      <c r="H64" s="599" t="s">
        <v>127</v>
      </c>
      <c r="I64" s="599" t="s">
        <v>127</v>
      </c>
      <c r="J64" s="599" t="s">
        <v>127</v>
      </c>
      <c r="K64" s="599" t="s">
        <v>127</v>
      </c>
      <c r="L64" s="599" t="s">
        <v>127</v>
      </c>
      <c r="M64" s="599" t="s">
        <v>127</v>
      </c>
      <c r="N64" s="599" t="s">
        <v>127</v>
      </c>
      <c r="O64" s="599" t="s">
        <v>127</v>
      </c>
      <c r="P64" s="599" t="s">
        <v>127</v>
      </c>
      <c r="Q64" s="599" t="s">
        <v>127</v>
      </c>
      <c r="R64" s="599" t="s">
        <v>127</v>
      </c>
      <c r="S64" s="599" t="s">
        <v>127</v>
      </c>
      <c r="T64" s="599" t="s">
        <v>127</v>
      </c>
      <c r="U64" s="599" t="s">
        <v>127</v>
      </c>
      <c r="V64" s="599" t="s">
        <v>127</v>
      </c>
      <c r="W64" s="599" t="s">
        <v>127</v>
      </c>
      <c r="X64" s="599" t="s">
        <v>127</v>
      </c>
      <c r="Y64" s="599" t="s">
        <v>127</v>
      </c>
      <c r="Z64" s="599" t="s">
        <v>127</v>
      </c>
      <c r="AA64" s="599" t="s">
        <v>127</v>
      </c>
      <c r="AB64" s="599" t="s">
        <v>127</v>
      </c>
      <c r="AC64" s="599" t="s">
        <v>127</v>
      </c>
      <c r="AD64" s="599" t="s">
        <v>127</v>
      </c>
      <c r="AE64" s="599" t="s">
        <v>127</v>
      </c>
      <c r="AF64" s="599" t="s">
        <v>127</v>
      </c>
      <c r="AG64" s="599" t="s">
        <v>127</v>
      </c>
      <c r="AH64" s="599" t="s">
        <v>127</v>
      </c>
      <c r="AI64" s="599" t="s">
        <v>127</v>
      </c>
      <c r="AJ64" s="599" t="s">
        <v>127</v>
      </c>
      <c r="AK64" s="599" t="s">
        <v>127</v>
      </c>
      <c r="AL64" s="599" t="s">
        <v>127</v>
      </c>
      <c r="AM64" s="599" t="s">
        <v>127</v>
      </c>
      <c r="AN64" s="599" t="s">
        <v>127</v>
      </c>
      <c r="AO64" s="599" t="s">
        <v>127</v>
      </c>
      <c r="AP64" s="599" t="s">
        <v>127</v>
      </c>
      <c r="AQ64" s="599" t="s">
        <v>127</v>
      </c>
      <c r="AR64" s="599" t="s">
        <v>127</v>
      </c>
      <c r="AS64" s="599" t="s">
        <v>127</v>
      </c>
      <c r="AT64" s="599" t="s">
        <v>127</v>
      </c>
      <c r="AU64" s="599" t="s">
        <v>127</v>
      </c>
      <c r="AV64" s="599" t="s">
        <v>127</v>
      </c>
      <c r="AW64" s="599" t="s">
        <v>127</v>
      </c>
      <c r="AX64" s="599" t="s">
        <v>127</v>
      </c>
      <c r="AY64" s="599" t="s">
        <v>127</v>
      </c>
    </row>
    <row r="65" spans="1:51" s="603" customFormat="1" x14ac:dyDescent="0.25">
      <c r="A65" s="33" t="s">
        <v>182</v>
      </c>
      <c r="B65" s="594" t="s">
        <v>183</v>
      </c>
      <c r="C65" s="599" t="s">
        <v>127</v>
      </c>
      <c r="D65" s="599" t="s">
        <v>127</v>
      </c>
      <c r="E65" s="599" t="s">
        <v>127</v>
      </c>
      <c r="F65" s="599" t="s">
        <v>127</v>
      </c>
      <c r="G65" s="599" t="s">
        <v>127</v>
      </c>
      <c r="H65" s="599" t="s">
        <v>127</v>
      </c>
      <c r="I65" s="599" t="s">
        <v>127</v>
      </c>
      <c r="J65" s="599" t="s">
        <v>127</v>
      </c>
      <c r="K65" s="599" t="s">
        <v>127</v>
      </c>
      <c r="L65" s="599" t="s">
        <v>127</v>
      </c>
      <c r="M65" s="599" t="s">
        <v>127</v>
      </c>
      <c r="N65" s="599" t="s">
        <v>127</v>
      </c>
      <c r="O65" s="599" t="s">
        <v>127</v>
      </c>
      <c r="P65" s="599" t="s">
        <v>127</v>
      </c>
      <c r="Q65" s="599" t="s">
        <v>127</v>
      </c>
      <c r="R65" s="599" t="s">
        <v>127</v>
      </c>
      <c r="S65" s="599" t="s">
        <v>127</v>
      </c>
      <c r="T65" s="599" t="s">
        <v>127</v>
      </c>
      <c r="U65" s="599" t="s">
        <v>127</v>
      </c>
      <c r="V65" s="599" t="s">
        <v>127</v>
      </c>
      <c r="W65" s="599" t="s">
        <v>127</v>
      </c>
      <c r="X65" s="599" t="s">
        <v>127</v>
      </c>
      <c r="Y65" s="599" t="s">
        <v>127</v>
      </c>
      <c r="Z65" s="599" t="s">
        <v>127</v>
      </c>
      <c r="AA65" s="599" t="s">
        <v>127</v>
      </c>
      <c r="AB65" s="599" t="s">
        <v>127</v>
      </c>
      <c r="AC65" s="599" t="s">
        <v>127</v>
      </c>
      <c r="AD65" s="599" t="s">
        <v>127</v>
      </c>
      <c r="AE65" s="599" t="s">
        <v>127</v>
      </c>
      <c r="AF65" s="599" t="s">
        <v>127</v>
      </c>
      <c r="AG65" s="599" t="s">
        <v>127</v>
      </c>
      <c r="AH65" s="599" t="s">
        <v>127</v>
      </c>
      <c r="AI65" s="599" t="s">
        <v>127</v>
      </c>
      <c r="AJ65" s="599" t="s">
        <v>127</v>
      </c>
      <c r="AK65" s="599" t="s">
        <v>127</v>
      </c>
      <c r="AL65" s="599" t="s">
        <v>127</v>
      </c>
      <c r="AM65" s="599" t="s">
        <v>127</v>
      </c>
      <c r="AN65" s="599" t="s">
        <v>127</v>
      </c>
      <c r="AO65" s="599" t="s">
        <v>127</v>
      </c>
      <c r="AP65" s="599" t="s">
        <v>127</v>
      </c>
      <c r="AQ65" s="599" t="s">
        <v>127</v>
      </c>
      <c r="AR65" s="599" t="s">
        <v>127</v>
      </c>
      <c r="AS65" s="599" t="s">
        <v>127</v>
      </c>
      <c r="AT65" s="599" t="s">
        <v>127</v>
      </c>
      <c r="AU65" s="599" t="s">
        <v>127</v>
      </c>
      <c r="AV65" s="599" t="s">
        <v>127</v>
      </c>
      <c r="AW65" s="599" t="s">
        <v>127</v>
      </c>
      <c r="AX65" s="599" t="s">
        <v>127</v>
      </c>
      <c r="AY65" s="599" t="s">
        <v>127</v>
      </c>
    </row>
    <row r="66" spans="1:51" s="603" customFormat="1" ht="31.5" x14ac:dyDescent="0.25">
      <c r="A66" s="33" t="s">
        <v>184</v>
      </c>
      <c r="B66" s="594" t="s">
        <v>185</v>
      </c>
      <c r="C66" s="599" t="s">
        <v>127</v>
      </c>
      <c r="D66" s="599" t="s">
        <v>127</v>
      </c>
      <c r="E66" s="599" t="s">
        <v>127</v>
      </c>
      <c r="F66" s="599" t="s">
        <v>127</v>
      </c>
      <c r="G66" s="599" t="s">
        <v>127</v>
      </c>
      <c r="H66" s="599" t="s">
        <v>127</v>
      </c>
      <c r="I66" s="599" t="s">
        <v>127</v>
      </c>
      <c r="J66" s="599" t="s">
        <v>127</v>
      </c>
      <c r="K66" s="599" t="s">
        <v>127</v>
      </c>
      <c r="L66" s="599" t="s">
        <v>127</v>
      </c>
      <c r="M66" s="599" t="s">
        <v>127</v>
      </c>
      <c r="N66" s="599" t="s">
        <v>127</v>
      </c>
      <c r="O66" s="599" t="s">
        <v>127</v>
      </c>
      <c r="P66" s="599" t="s">
        <v>127</v>
      </c>
      <c r="Q66" s="599" t="s">
        <v>127</v>
      </c>
      <c r="R66" s="599" t="s">
        <v>127</v>
      </c>
      <c r="S66" s="599" t="s">
        <v>127</v>
      </c>
      <c r="T66" s="599" t="s">
        <v>127</v>
      </c>
      <c r="U66" s="599" t="s">
        <v>127</v>
      </c>
      <c r="V66" s="599" t="s">
        <v>127</v>
      </c>
      <c r="W66" s="599" t="s">
        <v>127</v>
      </c>
      <c r="X66" s="599" t="s">
        <v>127</v>
      </c>
      <c r="Y66" s="599" t="s">
        <v>127</v>
      </c>
      <c r="Z66" s="599" t="s">
        <v>127</v>
      </c>
      <c r="AA66" s="599" t="s">
        <v>127</v>
      </c>
      <c r="AB66" s="599" t="s">
        <v>127</v>
      </c>
      <c r="AC66" s="599" t="s">
        <v>127</v>
      </c>
      <c r="AD66" s="599" t="s">
        <v>127</v>
      </c>
      <c r="AE66" s="599" t="s">
        <v>127</v>
      </c>
      <c r="AF66" s="599" t="s">
        <v>127</v>
      </c>
      <c r="AG66" s="599" t="s">
        <v>127</v>
      </c>
      <c r="AH66" s="599" t="s">
        <v>127</v>
      </c>
      <c r="AI66" s="599" t="s">
        <v>127</v>
      </c>
      <c r="AJ66" s="599" t="s">
        <v>127</v>
      </c>
      <c r="AK66" s="599" t="s">
        <v>127</v>
      </c>
      <c r="AL66" s="599" t="s">
        <v>127</v>
      </c>
      <c r="AM66" s="599" t="s">
        <v>127</v>
      </c>
      <c r="AN66" s="599" t="s">
        <v>127</v>
      </c>
      <c r="AO66" s="599" t="s">
        <v>127</v>
      </c>
      <c r="AP66" s="599" t="s">
        <v>127</v>
      </c>
      <c r="AQ66" s="599" t="s">
        <v>127</v>
      </c>
      <c r="AR66" s="599" t="s">
        <v>127</v>
      </c>
      <c r="AS66" s="599" t="s">
        <v>127</v>
      </c>
      <c r="AT66" s="599" t="s">
        <v>127</v>
      </c>
      <c r="AU66" s="599" t="s">
        <v>127</v>
      </c>
      <c r="AV66" s="599" t="s">
        <v>127</v>
      </c>
      <c r="AW66" s="599" t="s">
        <v>127</v>
      </c>
      <c r="AX66" s="599" t="s">
        <v>127</v>
      </c>
      <c r="AY66" s="599" t="s">
        <v>127</v>
      </c>
    </row>
    <row r="67" spans="1:51" s="603" customFormat="1" ht="31.5" x14ac:dyDescent="0.25">
      <c r="A67" s="33" t="s">
        <v>186</v>
      </c>
      <c r="B67" s="594" t="s">
        <v>187</v>
      </c>
      <c r="C67" s="599" t="s">
        <v>127</v>
      </c>
      <c r="D67" s="599" t="s">
        <v>127</v>
      </c>
      <c r="E67" s="599" t="s">
        <v>127</v>
      </c>
      <c r="F67" s="599" t="s">
        <v>127</v>
      </c>
      <c r="G67" s="599" t="s">
        <v>127</v>
      </c>
      <c r="H67" s="599" t="s">
        <v>127</v>
      </c>
      <c r="I67" s="599" t="s">
        <v>127</v>
      </c>
      <c r="J67" s="599" t="s">
        <v>127</v>
      </c>
      <c r="K67" s="599" t="s">
        <v>127</v>
      </c>
      <c r="L67" s="599" t="s">
        <v>127</v>
      </c>
      <c r="M67" s="599" t="s">
        <v>127</v>
      </c>
      <c r="N67" s="599" t="s">
        <v>127</v>
      </c>
      <c r="O67" s="599" t="s">
        <v>127</v>
      </c>
      <c r="P67" s="599" t="s">
        <v>127</v>
      </c>
      <c r="Q67" s="599" t="s">
        <v>127</v>
      </c>
      <c r="R67" s="599" t="s">
        <v>127</v>
      </c>
      <c r="S67" s="599" t="s">
        <v>127</v>
      </c>
      <c r="T67" s="599" t="s">
        <v>127</v>
      </c>
      <c r="U67" s="599" t="s">
        <v>127</v>
      </c>
      <c r="V67" s="599" t="s">
        <v>127</v>
      </c>
      <c r="W67" s="599" t="s">
        <v>127</v>
      </c>
      <c r="X67" s="599" t="s">
        <v>127</v>
      </c>
      <c r="Y67" s="599" t="s">
        <v>127</v>
      </c>
      <c r="Z67" s="599" t="s">
        <v>127</v>
      </c>
      <c r="AA67" s="599" t="s">
        <v>127</v>
      </c>
      <c r="AB67" s="599" t="s">
        <v>127</v>
      </c>
      <c r="AC67" s="599" t="s">
        <v>127</v>
      </c>
      <c r="AD67" s="599" t="s">
        <v>127</v>
      </c>
      <c r="AE67" s="599" t="s">
        <v>127</v>
      </c>
      <c r="AF67" s="599" t="s">
        <v>127</v>
      </c>
      <c r="AG67" s="599" t="s">
        <v>127</v>
      </c>
      <c r="AH67" s="599" t="s">
        <v>127</v>
      </c>
      <c r="AI67" s="599" t="s">
        <v>127</v>
      </c>
      <c r="AJ67" s="599" t="s">
        <v>127</v>
      </c>
      <c r="AK67" s="599" t="s">
        <v>127</v>
      </c>
      <c r="AL67" s="599" t="s">
        <v>127</v>
      </c>
      <c r="AM67" s="599" t="s">
        <v>127</v>
      </c>
      <c r="AN67" s="599" t="s">
        <v>127</v>
      </c>
      <c r="AO67" s="599" t="s">
        <v>127</v>
      </c>
      <c r="AP67" s="599" t="s">
        <v>127</v>
      </c>
      <c r="AQ67" s="599" t="s">
        <v>127</v>
      </c>
      <c r="AR67" s="599" t="s">
        <v>127</v>
      </c>
      <c r="AS67" s="599" t="s">
        <v>127</v>
      </c>
      <c r="AT67" s="599" t="s">
        <v>127</v>
      </c>
      <c r="AU67" s="599" t="s">
        <v>127</v>
      </c>
      <c r="AV67" s="599" t="s">
        <v>127</v>
      </c>
      <c r="AW67" s="599" t="s">
        <v>127</v>
      </c>
      <c r="AX67" s="599" t="s">
        <v>127</v>
      </c>
      <c r="AY67" s="599" t="s">
        <v>127</v>
      </c>
    </row>
    <row r="68" spans="1:51" s="603" customFormat="1" ht="31.5" x14ac:dyDescent="0.25">
      <c r="A68" s="33" t="s">
        <v>188</v>
      </c>
      <c r="B68" s="594" t="s">
        <v>189</v>
      </c>
      <c r="C68" s="599" t="s">
        <v>127</v>
      </c>
      <c r="D68" s="599" t="s">
        <v>127</v>
      </c>
      <c r="E68" s="599" t="s">
        <v>127</v>
      </c>
      <c r="F68" s="599" t="s">
        <v>127</v>
      </c>
      <c r="G68" s="599" t="s">
        <v>127</v>
      </c>
      <c r="H68" s="599" t="s">
        <v>127</v>
      </c>
      <c r="I68" s="599" t="s">
        <v>127</v>
      </c>
      <c r="J68" s="599" t="s">
        <v>127</v>
      </c>
      <c r="K68" s="599" t="s">
        <v>127</v>
      </c>
      <c r="L68" s="599" t="s">
        <v>127</v>
      </c>
      <c r="M68" s="599" t="s">
        <v>127</v>
      </c>
      <c r="N68" s="599" t="s">
        <v>127</v>
      </c>
      <c r="O68" s="599" t="s">
        <v>127</v>
      </c>
      <c r="P68" s="599" t="s">
        <v>127</v>
      </c>
      <c r="Q68" s="599" t="s">
        <v>127</v>
      </c>
      <c r="R68" s="599" t="s">
        <v>127</v>
      </c>
      <c r="S68" s="599" t="s">
        <v>127</v>
      </c>
      <c r="T68" s="599" t="s">
        <v>127</v>
      </c>
      <c r="U68" s="599" t="s">
        <v>127</v>
      </c>
      <c r="V68" s="599" t="s">
        <v>127</v>
      </c>
      <c r="W68" s="599" t="s">
        <v>127</v>
      </c>
      <c r="X68" s="599" t="s">
        <v>127</v>
      </c>
      <c r="Y68" s="599" t="s">
        <v>127</v>
      </c>
      <c r="Z68" s="599" t="s">
        <v>127</v>
      </c>
      <c r="AA68" s="599" t="s">
        <v>127</v>
      </c>
      <c r="AB68" s="599" t="s">
        <v>127</v>
      </c>
      <c r="AC68" s="599" t="s">
        <v>127</v>
      </c>
      <c r="AD68" s="599" t="s">
        <v>127</v>
      </c>
      <c r="AE68" s="599" t="s">
        <v>127</v>
      </c>
      <c r="AF68" s="599" t="s">
        <v>127</v>
      </c>
      <c r="AG68" s="599" t="s">
        <v>127</v>
      </c>
      <c r="AH68" s="599" t="s">
        <v>127</v>
      </c>
      <c r="AI68" s="599" t="s">
        <v>127</v>
      </c>
      <c r="AJ68" s="599" t="s">
        <v>127</v>
      </c>
      <c r="AK68" s="599" t="s">
        <v>127</v>
      </c>
      <c r="AL68" s="599" t="s">
        <v>127</v>
      </c>
      <c r="AM68" s="599" t="s">
        <v>127</v>
      </c>
      <c r="AN68" s="599" t="s">
        <v>127</v>
      </c>
      <c r="AO68" s="599" t="s">
        <v>127</v>
      </c>
      <c r="AP68" s="599" t="s">
        <v>127</v>
      </c>
      <c r="AQ68" s="599" t="s">
        <v>127</v>
      </c>
      <c r="AR68" s="599" t="s">
        <v>127</v>
      </c>
      <c r="AS68" s="599" t="s">
        <v>127</v>
      </c>
      <c r="AT68" s="599" t="s">
        <v>127</v>
      </c>
      <c r="AU68" s="599" t="s">
        <v>127</v>
      </c>
      <c r="AV68" s="599" t="s">
        <v>127</v>
      </c>
      <c r="AW68" s="599" t="s">
        <v>127</v>
      </c>
      <c r="AX68" s="599" t="s">
        <v>127</v>
      </c>
      <c r="AY68" s="599" t="s">
        <v>127</v>
      </c>
    </row>
    <row r="69" spans="1:51" s="603" customFormat="1" ht="31.5" x14ac:dyDescent="0.25">
      <c r="A69" s="33" t="s">
        <v>190</v>
      </c>
      <c r="B69" s="594" t="s">
        <v>191</v>
      </c>
      <c r="C69" s="599" t="s">
        <v>127</v>
      </c>
      <c r="D69" s="599" t="s">
        <v>127</v>
      </c>
      <c r="E69" s="599" t="s">
        <v>127</v>
      </c>
      <c r="F69" s="599" t="s">
        <v>127</v>
      </c>
      <c r="G69" s="599" t="s">
        <v>127</v>
      </c>
      <c r="H69" s="599" t="s">
        <v>127</v>
      </c>
      <c r="I69" s="599" t="s">
        <v>127</v>
      </c>
      <c r="J69" s="599" t="s">
        <v>127</v>
      </c>
      <c r="K69" s="599" t="s">
        <v>127</v>
      </c>
      <c r="L69" s="599" t="s">
        <v>127</v>
      </c>
      <c r="M69" s="599" t="s">
        <v>127</v>
      </c>
      <c r="N69" s="599" t="s">
        <v>127</v>
      </c>
      <c r="O69" s="599" t="s">
        <v>127</v>
      </c>
      <c r="P69" s="599" t="s">
        <v>127</v>
      </c>
      <c r="Q69" s="599" t="s">
        <v>127</v>
      </c>
      <c r="R69" s="599" t="s">
        <v>127</v>
      </c>
      <c r="S69" s="599" t="s">
        <v>127</v>
      </c>
      <c r="T69" s="599" t="s">
        <v>127</v>
      </c>
      <c r="U69" s="599" t="s">
        <v>127</v>
      </c>
      <c r="V69" s="599" t="s">
        <v>127</v>
      </c>
      <c r="W69" s="599" t="s">
        <v>127</v>
      </c>
      <c r="X69" s="599" t="s">
        <v>127</v>
      </c>
      <c r="Y69" s="599" t="s">
        <v>127</v>
      </c>
      <c r="Z69" s="599" t="s">
        <v>127</v>
      </c>
      <c r="AA69" s="599" t="s">
        <v>127</v>
      </c>
      <c r="AB69" s="599" t="s">
        <v>127</v>
      </c>
      <c r="AC69" s="599" t="s">
        <v>127</v>
      </c>
      <c r="AD69" s="599" t="s">
        <v>127</v>
      </c>
      <c r="AE69" s="599" t="s">
        <v>127</v>
      </c>
      <c r="AF69" s="599" t="s">
        <v>127</v>
      </c>
      <c r="AG69" s="599" t="s">
        <v>127</v>
      </c>
      <c r="AH69" s="599" t="s">
        <v>127</v>
      </c>
      <c r="AI69" s="599" t="s">
        <v>127</v>
      </c>
      <c r="AJ69" s="599" t="s">
        <v>127</v>
      </c>
      <c r="AK69" s="599" t="s">
        <v>127</v>
      </c>
      <c r="AL69" s="599" t="s">
        <v>127</v>
      </c>
      <c r="AM69" s="599" t="s">
        <v>127</v>
      </c>
      <c r="AN69" s="599" t="s">
        <v>127</v>
      </c>
      <c r="AO69" s="599" t="s">
        <v>127</v>
      </c>
      <c r="AP69" s="599" t="s">
        <v>127</v>
      </c>
      <c r="AQ69" s="599" t="s">
        <v>127</v>
      </c>
      <c r="AR69" s="599" t="s">
        <v>127</v>
      </c>
      <c r="AS69" s="599" t="s">
        <v>127</v>
      </c>
      <c r="AT69" s="599" t="s">
        <v>127</v>
      </c>
      <c r="AU69" s="599" t="s">
        <v>127</v>
      </c>
      <c r="AV69" s="599" t="s">
        <v>127</v>
      </c>
      <c r="AW69" s="599" t="s">
        <v>127</v>
      </c>
      <c r="AX69" s="599" t="s">
        <v>127</v>
      </c>
      <c r="AY69" s="599" t="s">
        <v>127</v>
      </c>
    </row>
    <row r="70" spans="1:51" s="603" customFormat="1" ht="31.5" x14ac:dyDescent="0.25">
      <c r="A70" s="33" t="s">
        <v>192</v>
      </c>
      <c r="B70" s="594" t="s">
        <v>193</v>
      </c>
      <c r="C70" s="599" t="s">
        <v>127</v>
      </c>
      <c r="D70" s="599" t="s">
        <v>127</v>
      </c>
      <c r="E70" s="599" t="s">
        <v>127</v>
      </c>
      <c r="F70" s="599" t="s">
        <v>127</v>
      </c>
      <c r="G70" s="599" t="s">
        <v>127</v>
      </c>
      <c r="H70" s="599" t="s">
        <v>127</v>
      </c>
      <c r="I70" s="599" t="s">
        <v>127</v>
      </c>
      <c r="J70" s="599" t="s">
        <v>127</v>
      </c>
      <c r="K70" s="599" t="s">
        <v>127</v>
      </c>
      <c r="L70" s="599" t="s">
        <v>127</v>
      </c>
      <c r="M70" s="599" t="s">
        <v>127</v>
      </c>
      <c r="N70" s="599" t="s">
        <v>127</v>
      </c>
      <c r="O70" s="599" t="s">
        <v>127</v>
      </c>
      <c r="P70" s="599" t="s">
        <v>127</v>
      </c>
      <c r="Q70" s="599" t="s">
        <v>127</v>
      </c>
      <c r="R70" s="599" t="s">
        <v>127</v>
      </c>
      <c r="S70" s="599" t="s">
        <v>127</v>
      </c>
      <c r="T70" s="599" t="s">
        <v>127</v>
      </c>
      <c r="U70" s="599" t="s">
        <v>127</v>
      </c>
      <c r="V70" s="599" t="s">
        <v>127</v>
      </c>
      <c r="W70" s="599" t="s">
        <v>127</v>
      </c>
      <c r="X70" s="599" t="s">
        <v>127</v>
      </c>
      <c r="Y70" s="599" t="s">
        <v>127</v>
      </c>
      <c r="Z70" s="599" t="s">
        <v>127</v>
      </c>
      <c r="AA70" s="599" t="s">
        <v>127</v>
      </c>
      <c r="AB70" s="599" t="s">
        <v>127</v>
      </c>
      <c r="AC70" s="599" t="s">
        <v>127</v>
      </c>
      <c r="AD70" s="599" t="s">
        <v>127</v>
      </c>
      <c r="AE70" s="599" t="s">
        <v>127</v>
      </c>
      <c r="AF70" s="599" t="s">
        <v>127</v>
      </c>
      <c r="AG70" s="599" t="s">
        <v>127</v>
      </c>
      <c r="AH70" s="599" t="s">
        <v>127</v>
      </c>
      <c r="AI70" s="599" t="s">
        <v>127</v>
      </c>
      <c r="AJ70" s="599" t="s">
        <v>127</v>
      </c>
      <c r="AK70" s="599" t="s">
        <v>127</v>
      </c>
      <c r="AL70" s="599" t="s">
        <v>127</v>
      </c>
      <c r="AM70" s="599" t="s">
        <v>127</v>
      </c>
      <c r="AN70" s="599" t="s">
        <v>127</v>
      </c>
      <c r="AO70" s="599" t="s">
        <v>127</v>
      </c>
      <c r="AP70" s="599" t="s">
        <v>127</v>
      </c>
      <c r="AQ70" s="599" t="s">
        <v>127</v>
      </c>
      <c r="AR70" s="599" t="s">
        <v>127</v>
      </c>
      <c r="AS70" s="599" t="s">
        <v>127</v>
      </c>
      <c r="AT70" s="599" t="s">
        <v>127</v>
      </c>
      <c r="AU70" s="599" t="s">
        <v>127</v>
      </c>
      <c r="AV70" s="599" t="s">
        <v>127</v>
      </c>
      <c r="AW70" s="599" t="s">
        <v>127</v>
      </c>
      <c r="AX70" s="599" t="s">
        <v>127</v>
      </c>
      <c r="AY70" s="599" t="s">
        <v>127</v>
      </c>
    </row>
    <row r="71" spans="1:51" s="603" customFormat="1" x14ac:dyDescent="0.25">
      <c r="A71" s="33" t="s">
        <v>194</v>
      </c>
      <c r="B71" s="594" t="s">
        <v>195</v>
      </c>
      <c r="C71" s="599" t="s">
        <v>127</v>
      </c>
      <c r="D71" s="599" t="s">
        <v>127</v>
      </c>
      <c r="E71" s="599" t="s">
        <v>127</v>
      </c>
      <c r="F71" s="599" t="s">
        <v>127</v>
      </c>
      <c r="G71" s="599" t="s">
        <v>127</v>
      </c>
      <c r="H71" s="599" t="s">
        <v>127</v>
      </c>
      <c r="I71" s="599" t="s">
        <v>127</v>
      </c>
      <c r="J71" s="599" t="s">
        <v>127</v>
      </c>
      <c r="K71" s="599" t="s">
        <v>127</v>
      </c>
      <c r="L71" s="599" t="s">
        <v>127</v>
      </c>
      <c r="M71" s="599" t="s">
        <v>127</v>
      </c>
      <c r="N71" s="599" t="s">
        <v>127</v>
      </c>
      <c r="O71" s="599" t="s">
        <v>127</v>
      </c>
      <c r="P71" s="599" t="s">
        <v>127</v>
      </c>
      <c r="Q71" s="599" t="s">
        <v>127</v>
      </c>
      <c r="R71" s="599" t="s">
        <v>127</v>
      </c>
      <c r="S71" s="599" t="s">
        <v>127</v>
      </c>
      <c r="T71" s="599" t="s">
        <v>127</v>
      </c>
      <c r="U71" s="599" t="s">
        <v>127</v>
      </c>
      <c r="V71" s="599" t="s">
        <v>127</v>
      </c>
      <c r="W71" s="599" t="s">
        <v>127</v>
      </c>
      <c r="X71" s="599" t="s">
        <v>127</v>
      </c>
      <c r="Y71" s="599" t="s">
        <v>127</v>
      </c>
      <c r="Z71" s="599" t="s">
        <v>127</v>
      </c>
      <c r="AA71" s="599" t="s">
        <v>127</v>
      </c>
      <c r="AB71" s="599" t="s">
        <v>127</v>
      </c>
      <c r="AC71" s="599" t="s">
        <v>127</v>
      </c>
      <c r="AD71" s="599" t="s">
        <v>127</v>
      </c>
      <c r="AE71" s="599" t="s">
        <v>127</v>
      </c>
      <c r="AF71" s="599" t="s">
        <v>127</v>
      </c>
      <c r="AG71" s="599" t="s">
        <v>127</v>
      </c>
      <c r="AH71" s="599" t="s">
        <v>127</v>
      </c>
      <c r="AI71" s="599" t="s">
        <v>127</v>
      </c>
      <c r="AJ71" s="599" t="s">
        <v>127</v>
      </c>
      <c r="AK71" s="599" t="s">
        <v>127</v>
      </c>
      <c r="AL71" s="599" t="s">
        <v>127</v>
      </c>
      <c r="AM71" s="599" t="s">
        <v>127</v>
      </c>
      <c r="AN71" s="599" t="s">
        <v>127</v>
      </c>
      <c r="AO71" s="599" t="s">
        <v>127</v>
      </c>
      <c r="AP71" s="599" t="s">
        <v>127</v>
      </c>
      <c r="AQ71" s="599" t="s">
        <v>127</v>
      </c>
      <c r="AR71" s="599" t="s">
        <v>127</v>
      </c>
      <c r="AS71" s="599" t="s">
        <v>127</v>
      </c>
      <c r="AT71" s="599" t="s">
        <v>127</v>
      </c>
      <c r="AU71" s="599" t="s">
        <v>127</v>
      </c>
      <c r="AV71" s="599" t="s">
        <v>127</v>
      </c>
      <c r="AW71" s="599" t="s">
        <v>127</v>
      </c>
      <c r="AX71" s="599" t="s">
        <v>127</v>
      </c>
      <c r="AY71" s="599" t="s">
        <v>127</v>
      </c>
    </row>
    <row r="72" spans="1:51" s="603" customFormat="1" x14ac:dyDescent="0.25">
      <c r="A72" s="33" t="s">
        <v>196</v>
      </c>
      <c r="B72" s="594" t="s">
        <v>197</v>
      </c>
      <c r="C72" s="599" t="s">
        <v>127</v>
      </c>
      <c r="D72" s="599" t="s">
        <v>127</v>
      </c>
      <c r="E72" s="599" t="s">
        <v>127</v>
      </c>
      <c r="F72" s="599" t="s">
        <v>127</v>
      </c>
      <c r="G72" s="599" t="s">
        <v>127</v>
      </c>
      <c r="H72" s="599" t="s">
        <v>127</v>
      </c>
      <c r="I72" s="599" t="s">
        <v>127</v>
      </c>
      <c r="J72" s="599" t="s">
        <v>127</v>
      </c>
      <c r="K72" s="599" t="s">
        <v>127</v>
      </c>
      <c r="L72" s="599" t="s">
        <v>127</v>
      </c>
      <c r="M72" s="599" t="s">
        <v>127</v>
      </c>
      <c r="N72" s="599" t="s">
        <v>127</v>
      </c>
      <c r="O72" s="599" t="s">
        <v>127</v>
      </c>
      <c r="P72" s="599" t="s">
        <v>127</v>
      </c>
      <c r="Q72" s="599" t="s">
        <v>127</v>
      </c>
      <c r="R72" s="599" t="s">
        <v>127</v>
      </c>
      <c r="S72" s="599" t="s">
        <v>127</v>
      </c>
      <c r="T72" s="599" t="s">
        <v>127</v>
      </c>
      <c r="U72" s="599" t="s">
        <v>127</v>
      </c>
      <c r="V72" s="599" t="s">
        <v>127</v>
      </c>
      <c r="W72" s="599" t="s">
        <v>127</v>
      </c>
      <c r="X72" s="599" t="s">
        <v>127</v>
      </c>
      <c r="Y72" s="599" t="s">
        <v>127</v>
      </c>
      <c r="Z72" s="599" t="s">
        <v>127</v>
      </c>
      <c r="AA72" s="599" t="s">
        <v>127</v>
      </c>
      <c r="AB72" s="599" t="s">
        <v>127</v>
      </c>
      <c r="AC72" s="599" t="s">
        <v>127</v>
      </c>
      <c r="AD72" s="599" t="s">
        <v>127</v>
      </c>
      <c r="AE72" s="599" t="s">
        <v>127</v>
      </c>
      <c r="AF72" s="599" t="s">
        <v>127</v>
      </c>
      <c r="AG72" s="599" t="s">
        <v>127</v>
      </c>
      <c r="AH72" s="599" t="s">
        <v>127</v>
      </c>
      <c r="AI72" s="599" t="s">
        <v>127</v>
      </c>
      <c r="AJ72" s="599" t="s">
        <v>127</v>
      </c>
      <c r="AK72" s="599" t="s">
        <v>127</v>
      </c>
      <c r="AL72" s="599" t="s">
        <v>127</v>
      </c>
      <c r="AM72" s="599" t="s">
        <v>127</v>
      </c>
      <c r="AN72" s="599" t="s">
        <v>127</v>
      </c>
      <c r="AO72" s="599" t="s">
        <v>127</v>
      </c>
      <c r="AP72" s="599" t="s">
        <v>127</v>
      </c>
      <c r="AQ72" s="599" t="s">
        <v>127</v>
      </c>
      <c r="AR72" s="599" t="s">
        <v>127</v>
      </c>
      <c r="AS72" s="599" t="s">
        <v>127</v>
      </c>
      <c r="AT72" s="599" t="s">
        <v>127</v>
      </c>
      <c r="AU72" s="599" t="s">
        <v>127</v>
      </c>
      <c r="AV72" s="599" t="s">
        <v>127</v>
      </c>
      <c r="AW72" s="599" t="s">
        <v>127</v>
      </c>
      <c r="AX72" s="599" t="s">
        <v>127</v>
      </c>
      <c r="AY72" s="599" t="s">
        <v>127</v>
      </c>
    </row>
    <row r="73" spans="1:51" s="603" customFormat="1" ht="31.5" x14ac:dyDescent="0.25">
      <c r="A73" s="33" t="s">
        <v>198</v>
      </c>
      <c r="B73" s="594" t="s">
        <v>199</v>
      </c>
      <c r="C73" s="599" t="s">
        <v>127</v>
      </c>
      <c r="D73" s="599" t="s">
        <v>127</v>
      </c>
      <c r="E73" s="599" t="s">
        <v>127</v>
      </c>
      <c r="F73" s="599" t="s">
        <v>127</v>
      </c>
      <c r="G73" s="599" t="s">
        <v>127</v>
      </c>
      <c r="H73" s="599" t="s">
        <v>127</v>
      </c>
      <c r="I73" s="599" t="s">
        <v>127</v>
      </c>
      <c r="J73" s="599" t="s">
        <v>127</v>
      </c>
      <c r="K73" s="599" t="s">
        <v>127</v>
      </c>
      <c r="L73" s="599" t="s">
        <v>127</v>
      </c>
      <c r="M73" s="599" t="s">
        <v>127</v>
      </c>
      <c r="N73" s="599" t="s">
        <v>127</v>
      </c>
      <c r="O73" s="599" t="s">
        <v>127</v>
      </c>
      <c r="P73" s="599" t="s">
        <v>127</v>
      </c>
      <c r="Q73" s="599" t="s">
        <v>127</v>
      </c>
      <c r="R73" s="599" t="s">
        <v>127</v>
      </c>
      <c r="S73" s="599" t="s">
        <v>127</v>
      </c>
      <c r="T73" s="599" t="s">
        <v>127</v>
      </c>
      <c r="U73" s="599" t="s">
        <v>127</v>
      </c>
      <c r="V73" s="599" t="s">
        <v>127</v>
      </c>
      <c r="W73" s="599" t="s">
        <v>127</v>
      </c>
      <c r="X73" s="599" t="s">
        <v>127</v>
      </c>
      <c r="Y73" s="599" t="s">
        <v>127</v>
      </c>
      <c r="Z73" s="599" t="s">
        <v>127</v>
      </c>
      <c r="AA73" s="599" t="s">
        <v>127</v>
      </c>
      <c r="AB73" s="599" t="s">
        <v>127</v>
      </c>
      <c r="AC73" s="599" t="s">
        <v>127</v>
      </c>
      <c r="AD73" s="599" t="s">
        <v>127</v>
      </c>
      <c r="AE73" s="599" t="s">
        <v>127</v>
      </c>
      <c r="AF73" s="599" t="s">
        <v>127</v>
      </c>
      <c r="AG73" s="599" t="s">
        <v>127</v>
      </c>
      <c r="AH73" s="599" t="s">
        <v>127</v>
      </c>
      <c r="AI73" s="599" t="s">
        <v>127</v>
      </c>
      <c r="AJ73" s="599" t="s">
        <v>127</v>
      </c>
      <c r="AK73" s="599" t="s">
        <v>127</v>
      </c>
      <c r="AL73" s="599" t="s">
        <v>127</v>
      </c>
      <c r="AM73" s="599" t="s">
        <v>127</v>
      </c>
      <c r="AN73" s="599" t="s">
        <v>127</v>
      </c>
      <c r="AO73" s="599" t="s">
        <v>127</v>
      </c>
      <c r="AP73" s="599" t="s">
        <v>127</v>
      </c>
      <c r="AQ73" s="599" t="s">
        <v>127</v>
      </c>
      <c r="AR73" s="599" t="s">
        <v>127</v>
      </c>
      <c r="AS73" s="599" t="s">
        <v>127</v>
      </c>
      <c r="AT73" s="599" t="s">
        <v>127</v>
      </c>
      <c r="AU73" s="599" t="s">
        <v>127</v>
      </c>
      <c r="AV73" s="599" t="s">
        <v>127</v>
      </c>
      <c r="AW73" s="599" t="s">
        <v>127</v>
      </c>
      <c r="AX73" s="599" t="s">
        <v>127</v>
      </c>
      <c r="AY73" s="599" t="s">
        <v>127</v>
      </c>
    </row>
    <row r="74" spans="1:51" s="603" customFormat="1" ht="31.5" x14ac:dyDescent="0.25">
      <c r="A74" s="33" t="s">
        <v>200</v>
      </c>
      <c r="B74" s="594" t="s">
        <v>201</v>
      </c>
      <c r="C74" s="599" t="s">
        <v>127</v>
      </c>
      <c r="D74" s="599" t="s">
        <v>127</v>
      </c>
      <c r="E74" s="599" t="s">
        <v>127</v>
      </c>
      <c r="F74" s="599" t="s">
        <v>127</v>
      </c>
      <c r="G74" s="599" t="s">
        <v>127</v>
      </c>
      <c r="H74" s="599" t="s">
        <v>127</v>
      </c>
      <c r="I74" s="599" t="s">
        <v>127</v>
      </c>
      <c r="J74" s="599" t="s">
        <v>127</v>
      </c>
      <c r="K74" s="599" t="s">
        <v>127</v>
      </c>
      <c r="L74" s="599" t="s">
        <v>127</v>
      </c>
      <c r="M74" s="599" t="s">
        <v>127</v>
      </c>
      <c r="N74" s="599" t="s">
        <v>127</v>
      </c>
      <c r="O74" s="599" t="s">
        <v>127</v>
      </c>
      <c r="P74" s="599" t="s">
        <v>127</v>
      </c>
      <c r="Q74" s="599" t="s">
        <v>127</v>
      </c>
      <c r="R74" s="599" t="s">
        <v>127</v>
      </c>
      <c r="S74" s="599" t="s">
        <v>127</v>
      </c>
      <c r="T74" s="599" t="s">
        <v>127</v>
      </c>
      <c r="U74" s="599" t="s">
        <v>127</v>
      </c>
      <c r="V74" s="599" t="s">
        <v>127</v>
      </c>
      <c r="W74" s="599" t="s">
        <v>127</v>
      </c>
      <c r="X74" s="599" t="s">
        <v>127</v>
      </c>
      <c r="Y74" s="599" t="s">
        <v>127</v>
      </c>
      <c r="Z74" s="599" t="s">
        <v>127</v>
      </c>
      <c r="AA74" s="599" t="s">
        <v>127</v>
      </c>
      <c r="AB74" s="599" t="s">
        <v>127</v>
      </c>
      <c r="AC74" s="599" t="s">
        <v>127</v>
      </c>
      <c r="AD74" s="599" t="s">
        <v>127</v>
      </c>
      <c r="AE74" s="599" t="s">
        <v>127</v>
      </c>
      <c r="AF74" s="599" t="s">
        <v>127</v>
      </c>
      <c r="AG74" s="599" t="s">
        <v>127</v>
      </c>
      <c r="AH74" s="599" t="s">
        <v>127</v>
      </c>
      <c r="AI74" s="599" t="s">
        <v>127</v>
      </c>
      <c r="AJ74" s="599" t="s">
        <v>127</v>
      </c>
      <c r="AK74" s="599" t="s">
        <v>127</v>
      </c>
      <c r="AL74" s="599" t="s">
        <v>127</v>
      </c>
      <c r="AM74" s="599" t="s">
        <v>127</v>
      </c>
      <c r="AN74" s="599" t="s">
        <v>127</v>
      </c>
      <c r="AO74" s="599" t="s">
        <v>127</v>
      </c>
      <c r="AP74" s="599" t="s">
        <v>127</v>
      </c>
      <c r="AQ74" s="599" t="s">
        <v>127</v>
      </c>
      <c r="AR74" s="599" t="s">
        <v>127</v>
      </c>
      <c r="AS74" s="599" t="s">
        <v>127</v>
      </c>
      <c r="AT74" s="599" t="s">
        <v>127</v>
      </c>
      <c r="AU74" s="599" t="s">
        <v>127</v>
      </c>
      <c r="AV74" s="599" t="s">
        <v>127</v>
      </c>
      <c r="AW74" s="599" t="s">
        <v>127</v>
      </c>
      <c r="AX74" s="599" t="s">
        <v>127</v>
      </c>
      <c r="AY74" s="599" t="s">
        <v>127</v>
      </c>
    </row>
    <row r="75" spans="1:51" s="603" customFormat="1" ht="31.5" x14ac:dyDescent="0.25">
      <c r="A75" s="33" t="s">
        <v>202</v>
      </c>
      <c r="B75" s="594" t="s">
        <v>203</v>
      </c>
      <c r="C75" s="599" t="s">
        <v>127</v>
      </c>
      <c r="D75" s="599" t="s">
        <v>127</v>
      </c>
      <c r="E75" s="599" t="s">
        <v>127</v>
      </c>
      <c r="F75" s="599" t="s">
        <v>127</v>
      </c>
      <c r="G75" s="599" t="s">
        <v>127</v>
      </c>
      <c r="H75" s="599" t="s">
        <v>127</v>
      </c>
      <c r="I75" s="599" t="s">
        <v>127</v>
      </c>
      <c r="J75" s="599" t="s">
        <v>127</v>
      </c>
      <c r="K75" s="599" t="s">
        <v>127</v>
      </c>
      <c r="L75" s="599" t="s">
        <v>127</v>
      </c>
      <c r="M75" s="599" t="s">
        <v>127</v>
      </c>
      <c r="N75" s="599" t="s">
        <v>127</v>
      </c>
      <c r="O75" s="599" t="s">
        <v>127</v>
      </c>
      <c r="P75" s="599" t="s">
        <v>127</v>
      </c>
      <c r="Q75" s="599" t="s">
        <v>127</v>
      </c>
      <c r="R75" s="599" t="s">
        <v>127</v>
      </c>
      <c r="S75" s="599" t="s">
        <v>127</v>
      </c>
      <c r="T75" s="599" t="s">
        <v>127</v>
      </c>
      <c r="U75" s="599" t="s">
        <v>127</v>
      </c>
      <c r="V75" s="599" t="s">
        <v>127</v>
      </c>
      <c r="W75" s="599" t="s">
        <v>127</v>
      </c>
      <c r="X75" s="599" t="s">
        <v>127</v>
      </c>
      <c r="Y75" s="599" t="s">
        <v>127</v>
      </c>
      <c r="Z75" s="599" t="s">
        <v>127</v>
      </c>
      <c r="AA75" s="599" t="s">
        <v>127</v>
      </c>
      <c r="AB75" s="599" t="s">
        <v>127</v>
      </c>
      <c r="AC75" s="599" t="s">
        <v>127</v>
      </c>
      <c r="AD75" s="599" t="s">
        <v>127</v>
      </c>
      <c r="AE75" s="599" t="s">
        <v>127</v>
      </c>
      <c r="AF75" s="599" t="s">
        <v>127</v>
      </c>
      <c r="AG75" s="599" t="s">
        <v>127</v>
      </c>
      <c r="AH75" s="599" t="s">
        <v>127</v>
      </c>
      <c r="AI75" s="599" t="s">
        <v>127</v>
      </c>
      <c r="AJ75" s="599" t="s">
        <v>127</v>
      </c>
      <c r="AK75" s="599" t="s">
        <v>127</v>
      </c>
      <c r="AL75" s="599" t="s">
        <v>127</v>
      </c>
      <c r="AM75" s="599" t="s">
        <v>127</v>
      </c>
      <c r="AN75" s="599" t="s">
        <v>127</v>
      </c>
      <c r="AO75" s="599" t="s">
        <v>127</v>
      </c>
      <c r="AP75" s="599" t="s">
        <v>127</v>
      </c>
      <c r="AQ75" s="599" t="s">
        <v>127</v>
      </c>
      <c r="AR75" s="599" t="s">
        <v>127</v>
      </c>
      <c r="AS75" s="599" t="s">
        <v>127</v>
      </c>
      <c r="AT75" s="599" t="s">
        <v>127</v>
      </c>
      <c r="AU75" s="599" t="s">
        <v>127</v>
      </c>
      <c r="AV75" s="599" t="s">
        <v>127</v>
      </c>
      <c r="AW75" s="599" t="s">
        <v>127</v>
      </c>
      <c r="AX75" s="599" t="s">
        <v>127</v>
      </c>
      <c r="AY75" s="599" t="s">
        <v>127</v>
      </c>
    </row>
    <row r="76" spans="1:51" s="603" customFormat="1" x14ac:dyDescent="0.25">
      <c r="A76" s="33" t="s">
        <v>204</v>
      </c>
      <c r="B76" s="594" t="s">
        <v>205</v>
      </c>
      <c r="C76" s="599" t="s">
        <v>127</v>
      </c>
      <c r="D76" s="599" t="s">
        <v>127</v>
      </c>
      <c r="E76" s="599" t="s">
        <v>127</v>
      </c>
      <c r="F76" s="599" t="s">
        <v>127</v>
      </c>
      <c r="G76" s="599" t="s">
        <v>127</v>
      </c>
      <c r="H76" s="599" t="s">
        <v>127</v>
      </c>
      <c r="I76" s="599" t="s">
        <v>127</v>
      </c>
      <c r="J76" s="599" t="s">
        <v>127</v>
      </c>
      <c r="K76" s="599" t="s">
        <v>127</v>
      </c>
      <c r="L76" s="599" t="s">
        <v>127</v>
      </c>
      <c r="M76" s="599" t="s">
        <v>127</v>
      </c>
      <c r="N76" s="599" t="s">
        <v>127</v>
      </c>
      <c r="O76" s="599" t="s">
        <v>127</v>
      </c>
      <c r="P76" s="599" t="s">
        <v>127</v>
      </c>
      <c r="Q76" s="599" t="s">
        <v>127</v>
      </c>
      <c r="R76" s="599" t="s">
        <v>127</v>
      </c>
      <c r="S76" s="599" t="s">
        <v>127</v>
      </c>
      <c r="T76" s="599" t="s">
        <v>127</v>
      </c>
      <c r="U76" s="599" t="s">
        <v>127</v>
      </c>
      <c r="V76" s="599" t="s">
        <v>127</v>
      </c>
      <c r="W76" s="599" t="s">
        <v>127</v>
      </c>
      <c r="X76" s="599" t="s">
        <v>127</v>
      </c>
      <c r="Y76" s="599" t="s">
        <v>127</v>
      </c>
      <c r="Z76" s="599" t="s">
        <v>127</v>
      </c>
      <c r="AA76" s="599" t="s">
        <v>127</v>
      </c>
      <c r="AB76" s="599" t="s">
        <v>127</v>
      </c>
      <c r="AC76" s="599" t="s">
        <v>127</v>
      </c>
      <c r="AD76" s="599" t="s">
        <v>127</v>
      </c>
      <c r="AE76" s="599" t="s">
        <v>127</v>
      </c>
      <c r="AF76" s="599">
        <f>AF77</f>
        <v>0.25</v>
      </c>
      <c r="AG76" s="599" t="s">
        <v>127</v>
      </c>
      <c r="AH76" s="599" t="s">
        <v>127</v>
      </c>
      <c r="AI76" s="599" t="s">
        <v>127</v>
      </c>
      <c r="AJ76" s="599" t="s">
        <v>127</v>
      </c>
      <c r="AK76" s="599" t="s">
        <v>127</v>
      </c>
      <c r="AL76" s="637" t="s">
        <v>127</v>
      </c>
      <c r="AM76" s="599" t="s">
        <v>127</v>
      </c>
      <c r="AN76" s="599" t="s">
        <v>127</v>
      </c>
      <c r="AO76" s="599" t="s">
        <v>127</v>
      </c>
      <c r="AP76" s="599" t="s">
        <v>127</v>
      </c>
      <c r="AQ76" s="599" t="s">
        <v>127</v>
      </c>
      <c r="AR76" s="599" t="s">
        <v>127</v>
      </c>
      <c r="AS76" s="599" t="s">
        <v>127</v>
      </c>
      <c r="AT76" s="599" t="s">
        <v>127</v>
      </c>
      <c r="AU76" s="599" t="s">
        <v>127</v>
      </c>
      <c r="AV76" s="599" t="s">
        <v>127</v>
      </c>
      <c r="AW76" s="599" t="s">
        <v>127</v>
      </c>
      <c r="AX76" s="599" t="s">
        <v>127</v>
      </c>
      <c r="AY76" s="599" t="s">
        <v>127</v>
      </c>
    </row>
    <row r="77" spans="1:51" s="603" customFormat="1" ht="31.5" x14ac:dyDescent="0.25">
      <c r="A77" s="24" t="s">
        <v>1552</v>
      </c>
      <c r="B77" s="594" t="s">
        <v>1547</v>
      </c>
      <c r="C77" s="582" t="s">
        <v>1550</v>
      </c>
      <c r="D77" s="599" t="s">
        <v>127</v>
      </c>
      <c r="E77" s="599" t="s">
        <v>127</v>
      </c>
      <c r="F77" s="599" t="s">
        <v>127</v>
      </c>
      <c r="G77" s="599" t="s">
        <v>127</v>
      </c>
      <c r="H77" s="599" t="s">
        <v>127</v>
      </c>
      <c r="I77" s="599" t="s">
        <v>127</v>
      </c>
      <c r="J77" s="599" t="s">
        <v>127</v>
      </c>
      <c r="K77" s="599" t="s">
        <v>127</v>
      </c>
      <c r="L77" s="599" t="s">
        <v>127</v>
      </c>
      <c r="M77" s="599" t="s">
        <v>127</v>
      </c>
      <c r="N77" s="599" t="s">
        <v>127</v>
      </c>
      <c r="O77" s="599" t="s">
        <v>127</v>
      </c>
      <c r="P77" s="599" t="s">
        <v>127</v>
      </c>
      <c r="Q77" s="599" t="s">
        <v>127</v>
      </c>
      <c r="R77" s="599" t="s">
        <v>127</v>
      </c>
      <c r="S77" s="599" t="s">
        <v>127</v>
      </c>
      <c r="T77" s="599" t="s">
        <v>127</v>
      </c>
      <c r="U77" s="599" t="s">
        <v>127</v>
      </c>
      <c r="V77" s="599" t="s">
        <v>127</v>
      </c>
      <c r="W77" s="599" t="s">
        <v>127</v>
      </c>
      <c r="X77" s="599" t="s">
        <v>127</v>
      </c>
      <c r="Y77" s="599" t="s">
        <v>127</v>
      </c>
      <c r="Z77" s="599" t="s">
        <v>127</v>
      </c>
      <c r="AA77" s="599" t="s">
        <v>127</v>
      </c>
      <c r="AB77" s="599" t="s">
        <v>127</v>
      </c>
      <c r="AC77" s="599" t="s">
        <v>127</v>
      </c>
      <c r="AD77" s="599" t="s">
        <v>127</v>
      </c>
      <c r="AE77" s="599" t="s">
        <v>127</v>
      </c>
      <c r="AF77" s="599">
        <v>0.25</v>
      </c>
      <c r="AG77" s="599" t="s">
        <v>127</v>
      </c>
      <c r="AH77" s="599" t="s">
        <v>127</v>
      </c>
      <c r="AI77" s="599" t="s">
        <v>127</v>
      </c>
      <c r="AJ77" s="599" t="s">
        <v>127</v>
      </c>
      <c r="AK77" s="599" t="s">
        <v>127</v>
      </c>
      <c r="AL77" s="637" t="s">
        <v>127</v>
      </c>
      <c r="AM77" s="599" t="s">
        <v>127</v>
      </c>
      <c r="AN77" s="599" t="s">
        <v>127</v>
      </c>
      <c r="AO77" s="599" t="s">
        <v>127</v>
      </c>
      <c r="AP77" s="599" t="s">
        <v>127</v>
      </c>
      <c r="AQ77" s="599" t="s">
        <v>127</v>
      </c>
      <c r="AR77" s="599" t="s">
        <v>127</v>
      </c>
      <c r="AS77" s="599" t="s">
        <v>127</v>
      </c>
      <c r="AT77" s="599" t="s">
        <v>127</v>
      </c>
      <c r="AU77" s="599" t="s">
        <v>127</v>
      </c>
      <c r="AV77" s="599" t="s">
        <v>127</v>
      </c>
      <c r="AW77" s="599" t="s">
        <v>127</v>
      </c>
      <c r="AX77" s="599" t="s">
        <v>127</v>
      </c>
      <c r="AY77" s="599" t="s">
        <v>127</v>
      </c>
    </row>
    <row r="78" spans="1:51" s="603" customFormat="1" x14ac:dyDescent="0.25">
      <c r="A78" s="33" t="s">
        <v>206</v>
      </c>
      <c r="B78" s="594" t="s">
        <v>207</v>
      </c>
      <c r="C78" s="599" t="s">
        <v>127</v>
      </c>
      <c r="D78" s="599" t="s">
        <v>127</v>
      </c>
      <c r="E78" s="599" t="s">
        <v>127</v>
      </c>
      <c r="F78" s="599" t="s">
        <v>127</v>
      </c>
      <c r="G78" s="599" t="s">
        <v>127</v>
      </c>
      <c r="H78" s="599" t="s">
        <v>127</v>
      </c>
      <c r="I78" s="599" t="s">
        <v>127</v>
      </c>
      <c r="J78" s="599" t="s">
        <v>127</v>
      </c>
      <c r="K78" s="599" t="s">
        <v>127</v>
      </c>
      <c r="L78" s="599" t="s">
        <v>127</v>
      </c>
      <c r="M78" s="599" t="s">
        <v>127</v>
      </c>
      <c r="N78" s="599" t="s">
        <v>127</v>
      </c>
      <c r="O78" s="599" t="s">
        <v>127</v>
      </c>
      <c r="P78" s="599" t="s">
        <v>127</v>
      </c>
      <c r="Q78" s="599" t="s">
        <v>127</v>
      </c>
      <c r="R78" s="599" t="s">
        <v>127</v>
      </c>
      <c r="S78" s="599" t="s">
        <v>127</v>
      </c>
      <c r="T78" s="599" t="s">
        <v>127</v>
      </c>
      <c r="U78" s="599" t="s">
        <v>127</v>
      </c>
      <c r="V78" s="599" t="s">
        <v>127</v>
      </c>
      <c r="W78" s="599" t="s">
        <v>127</v>
      </c>
      <c r="X78" s="599" t="s">
        <v>127</v>
      </c>
      <c r="Y78" s="599" t="s">
        <v>127</v>
      </c>
      <c r="Z78" s="599" t="s">
        <v>127</v>
      </c>
      <c r="AA78" s="599" t="s">
        <v>127</v>
      </c>
      <c r="AB78" s="599" t="s">
        <v>127</v>
      </c>
      <c r="AC78" s="599" t="s">
        <v>127</v>
      </c>
      <c r="AD78" s="599" t="s">
        <v>127</v>
      </c>
      <c r="AE78" s="599" t="s">
        <v>127</v>
      </c>
      <c r="AF78" s="599" t="s">
        <v>127</v>
      </c>
      <c r="AG78" s="599" t="s">
        <v>127</v>
      </c>
      <c r="AH78" s="599" t="s">
        <v>127</v>
      </c>
      <c r="AI78" s="599" t="s">
        <v>127</v>
      </c>
      <c r="AJ78" s="599" t="s">
        <v>127</v>
      </c>
      <c r="AK78" s="599" t="s">
        <v>127</v>
      </c>
      <c r="AL78" s="599" t="s">
        <v>127</v>
      </c>
      <c r="AM78" s="599" t="s">
        <v>127</v>
      </c>
      <c r="AN78" s="599" t="s">
        <v>127</v>
      </c>
      <c r="AO78" s="599" t="s">
        <v>127</v>
      </c>
      <c r="AP78" s="599" t="s">
        <v>127</v>
      </c>
      <c r="AQ78" s="599" t="s">
        <v>127</v>
      </c>
      <c r="AR78" s="599" t="s">
        <v>127</v>
      </c>
      <c r="AS78" s="599" t="s">
        <v>127</v>
      </c>
      <c r="AT78" s="599" t="s">
        <v>127</v>
      </c>
      <c r="AU78" s="599" t="s">
        <v>127</v>
      </c>
      <c r="AV78" s="599" t="s">
        <v>127</v>
      </c>
      <c r="AW78" s="599" t="s">
        <v>127</v>
      </c>
      <c r="AX78" s="599" t="s">
        <v>127</v>
      </c>
      <c r="AY78" s="599" t="s">
        <v>127</v>
      </c>
    </row>
    <row r="79" spans="1:51" s="603" customFormat="1" x14ac:dyDescent="0.25">
      <c r="A79" s="33" t="s">
        <v>208</v>
      </c>
      <c r="B79" s="594" t="s">
        <v>209</v>
      </c>
      <c r="C79" s="599" t="s">
        <v>127</v>
      </c>
      <c r="D79" s="599" t="s">
        <v>127</v>
      </c>
      <c r="E79" s="599" t="s">
        <v>127</v>
      </c>
      <c r="F79" s="599" t="s">
        <v>127</v>
      </c>
      <c r="G79" s="599" t="s">
        <v>127</v>
      </c>
      <c r="H79" s="599" t="s">
        <v>127</v>
      </c>
      <c r="I79" s="599" t="s">
        <v>127</v>
      </c>
      <c r="J79" s="599" t="s">
        <v>127</v>
      </c>
      <c r="K79" s="599" t="s">
        <v>127</v>
      </c>
      <c r="L79" s="599" t="s">
        <v>127</v>
      </c>
      <c r="M79" s="599" t="s">
        <v>127</v>
      </c>
      <c r="N79" s="599" t="s">
        <v>127</v>
      </c>
      <c r="O79" s="599" t="s">
        <v>127</v>
      </c>
      <c r="P79" s="599" t="s">
        <v>127</v>
      </c>
      <c r="Q79" s="599" t="s">
        <v>127</v>
      </c>
      <c r="R79" s="599" t="s">
        <v>127</v>
      </c>
      <c r="S79" s="599" t="s">
        <v>127</v>
      </c>
      <c r="T79" s="599" t="s">
        <v>127</v>
      </c>
      <c r="U79" s="599" t="s">
        <v>127</v>
      </c>
      <c r="V79" s="599" t="s">
        <v>127</v>
      </c>
      <c r="W79" s="599" t="s">
        <v>127</v>
      </c>
      <c r="X79" s="599" t="s">
        <v>127</v>
      </c>
      <c r="Y79" s="599" t="s">
        <v>127</v>
      </c>
      <c r="Z79" s="599" t="s">
        <v>127</v>
      </c>
      <c r="AA79" s="599" t="s">
        <v>127</v>
      </c>
      <c r="AB79" s="599" t="s">
        <v>127</v>
      </c>
      <c r="AC79" s="599" t="s">
        <v>127</v>
      </c>
      <c r="AD79" s="599" t="s">
        <v>127</v>
      </c>
      <c r="AE79" s="599" t="s">
        <v>127</v>
      </c>
      <c r="AF79" s="599" t="s">
        <v>127</v>
      </c>
      <c r="AG79" s="599" t="s">
        <v>127</v>
      </c>
      <c r="AH79" s="599" t="s">
        <v>127</v>
      </c>
      <c r="AI79" s="599" t="s">
        <v>127</v>
      </c>
      <c r="AJ79" s="599" t="s">
        <v>127</v>
      </c>
      <c r="AK79" s="599" t="s">
        <v>127</v>
      </c>
      <c r="AL79" s="599" t="s">
        <v>127</v>
      </c>
      <c r="AM79" s="599" t="s">
        <v>127</v>
      </c>
      <c r="AN79" s="599" t="s">
        <v>127</v>
      </c>
      <c r="AO79" s="599" t="s">
        <v>127</v>
      </c>
      <c r="AP79" s="599" t="s">
        <v>127</v>
      </c>
      <c r="AQ79" s="599" t="s">
        <v>127</v>
      </c>
      <c r="AR79" s="599" t="s">
        <v>127</v>
      </c>
      <c r="AS79" s="599" t="s">
        <v>127</v>
      </c>
      <c r="AT79" s="599" t="s">
        <v>127</v>
      </c>
      <c r="AU79" s="599" t="s">
        <v>127</v>
      </c>
      <c r="AV79" s="599" t="s">
        <v>127</v>
      </c>
      <c r="AW79" s="599" t="s">
        <v>127</v>
      </c>
      <c r="AX79" s="599" t="s">
        <v>127</v>
      </c>
      <c r="AY79" s="599" t="s">
        <v>127</v>
      </c>
    </row>
    <row r="80" spans="1:51" s="603" customFormat="1" x14ac:dyDescent="0.25"/>
    <row r="81" spans="16:51" x14ac:dyDescent="0.25">
      <c r="P81" s="603"/>
      <c r="Q81" s="603"/>
      <c r="R81" s="603"/>
      <c r="S81" s="603"/>
      <c r="T81" s="603"/>
      <c r="U81" s="603"/>
      <c r="V81" s="603"/>
      <c r="W81" s="603"/>
      <c r="X81" s="603"/>
      <c r="Y81" s="603"/>
      <c r="Z81" s="603"/>
      <c r="AA81" s="603"/>
      <c r="AB81" s="603"/>
      <c r="AC81" s="603"/>
      <c r="AD81" s="603"/>
      <c r="AE81" s="603"/>
      <c r="AF81" s="603"/>
      <c r="AG81" s="603"/>
      <c r="AH81" s="603"/>
      <c r="AI81" s="603"/>
      <c r="AJ81" s="603"/>
      <c r="AK81" s="603"/>
      <c r="AL81" s="603"/>
      <c r="AM81" s="603"/>
      <c r="AN81" s="603"/>
      <c r="AO81" s="603"/>
      <c r="AP81" s="603"/>
      <c r="AQ81" s="603"/>
      <c r="AR81" s="603"/>
      <c r="AS81" s="603"/>
      <c r="AT81" s="603"/>
      <c r="AU81" s="603"/>
      <c r="AV81" s="603"/>
      <c r="AW81" s="603"/>
      <c r="AX81" s="603"/>
      <c r="AY81" s="603"/>
    </row>
  </sheetData>
  <mergeCells count="24">
    <mergeCell ref="AB14:AG14"/>
    <mergeCell ref="AH14:AM14"/>
    <mergeCell ref="A8:AY8"/>
    <mergeCell ref="A1:AY1"/>
    <mergeCell ref="AV2:AY2"/>
    <mergeCell ref="A3:AY3"/>
    <mergeCell ref="A4:AY4"/>
    <mergeCell ref="A6:AY6"/>
    <mergeCell ref="A9:AY9"/>
    <mergeCell ref="A10:AY10"/>
    <mergeCell ref="A11:A15"/>
    <mergeCell ref="B11:B15"/>
    <mergeCell ref="C11:C15"/>
    <mergeCell ref="D11:O13"/>
    <mergeCell ref="D14:I14"/>
    <mergeCell ref="J14:O14"/>
    <mergeCell ref="P11:AY11"/>
    <mergeCell ref="P12:AA13"/>
    <mergeCell ref="AB12:AM13"/>
    <mergeCell ref="AN12:AY13"/>
    <mergeCell ref="AN14:AS14"/>
    <mergeCell ref="AT14:AY14"/>
    <mergeCell ref="P14:U14"/>
    <mergeCell ref="V14:AA14"/>
  </mergeCells>
  <pageMargins left="0.11811023622047245" right="0.11811023622047245" top="0" bottom="0" header="0.31496062992125984" footer="0.31496062992125984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8</vt:i4>
      </vt:variant>
    </vt:vector>
  </HeadingPairs>
  <TitlesOfParts>
    <vt:vector size="46" baseType="lpstr">
      <vt:lpstr>Ф1_2019</vt:lpstr>
      <vt:lpstr>Ф1_2020</vt:lpstr>
      <vt:lpstr>Ф1_2021</vt:lpstr>
      <vt:lpstr>Ф2</vt:lpstr>
      <vt:lpstr>Ф3</vt:lpstr>
      <vt:lpstr>Ф4</vt:lpstr>
      <vt:lpstr>Ф5 2020</vt:lpstr>
      <vt:lpstr>Ф5 2021</vt:lpstr>
      <vt:lpstr>6</vt:lpstr>
      <vt:lpstr>7</vt:lpstr>
      <vt:lpstr>Ф10</vt:lpstr>
      <vt:lpstr>Ф12</vt:lpstr>
      <vt:lpstr>Ф14</vt:lpstr>
      <vt:lpstr>Ф17</vt:lpstr>
      <vt:lpstr>Ф18</vt:lpstr>
      <vt:lpstr>Ф22</vt:lpstr>
      <vt:lpstr>Ф20</vt:lpstr>
      <vt:lpstr>Прил1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Прил2</vt:lpstr>
      <vt:lpstr>1.16</vt:lpstr>
      <vt:lpstr>1.17</vt:lpstr>
      <vt:lpstr>1.18</vt:lpstr>
      <vt:lpstr>1.19</vt:lpstr>
      <vt:lpstr>Прил2!Заголовки_для_печати</vt:lpstr>
      <vt:lpstr>'6'!Область_печати</vt:lpstr>
      <vt:lpstr>'7'!Область_печати</vt:lpstr>
      <vt:lpstr>Ф12!Область_печати</vt:lpstr>
      <vt:lpstr>Ф20!Область_печати</vt:lpstr>
      <vt:lpstr>Ф22!Область_печати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Верещака Анна Валерьевна</cp:lastModifiedBy>
  <cp:lastPrinted>2021-03-30T03:39:00Z</cp:lastPrinted>
  <dcterms:created xsi:type="dcterms:W3CDTF">2018-09-08T00:52:53Z</dcterms:created>
  <dcterms:modified xsi:type="dcterms:W3CDTF">2021-06-08T03:23:40Z</dcterms:modified>
</cp:coreProperties>
</file>